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7430" windowHeight="5475" tabRatio="824" firstSheet="20" activeTab="23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9" r:id="rId18"/>
    <sheet name="T14 umel.cinnost" sheetId="10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skratky" sheetId="29" r:id="rId27"/>
  </sheets>
  <definedNames>
    <definedName name="_xlnm.Print_Area" localSheetId="21">'17 HI konania'!$A$1:$B$54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19">'T15 štud.program - ŠP'!$A$1:$F$222</definedName>
    <definedName name="_xlnm.Print_Area" localSheetId="20">'T16 odňaté ŠP'!$A$1:$I$12</definedName>
    <definedName name="_xlnm.Print_Area" localSheetId="4">'T2 počet absolventov'!$A$1:$L$50</definedName>
    <definedName name="_xlnm.Print_Area" localSheetId="24">'T20 Ostatné (nevýsk.) projekty'!$A$1:$L$428</definedName>
    <definedName name="_xlnm.Print_Area" localSheetId="5">'T3a - I.stupeň prijatia'!$A$1:$J$48</definedName>
    <definedName name="_xlnm.Print_Area" localSheetId="7">'T3C - III stupeň prijatia'!$A$1:$J$90</definedName>
    <definedName name="_xlnm.Print_Area" localSheetId="8">'T4 štruktúra platiacich'!$A$1:$K$19</definedName>
    <definedName name="_xlnm.Print_Area" localSheetId="13">'T9 výberové konania'!$A$1:$I$21</definedName>
  </definedNames>
  <calcPr calcId="162913"/>
</workbook>
</file>

<file path=xl/calcChain.xml><?xml version="1.0" encoding="utf-8"?>
<calcChain xmlns="http://schemas.openxmlformats.org/spreadsheetml/2006/main">
  <c r="K26" i="9" l="1"/>
  <c r="K28" i="9" s="1"/>
  <c r="K29" i="9" s="1"/>
  <c r="J26" i="9"/>
  <c r="J28" i="9" s="1"/>
  <c r="J29" i="9" s="1"/>
  <c r="G26" i="9"/>
  <c r="G28" i="9" s="1"/>
  <c r="G29" i="9" s="1"/>
  <c r="F26" i="9"/>
  <c r="F28" i="9" s="1"/>
  <c r="F29" i="9" s="1"/>
  <c r="E26" i="9"/>
  <c r="E28" i="9" s="1"/>
  <c r="E29" i="9" s="1"/>
  <c r="D26" i="9"/>
  <c r="D28" i="9" s="1"/>
  <c r="D29" i="9" s="1"/>
  <c r="C26" i="9"/>
  <c r="C28" i="9" s="1"/>
  <c r="C29" i="9" s="1"/>
  <c r="B26" i="9"/>
  <c r="B28" i="9" s="1"/>
  <c r="B29" i="9" s="1"/>
  <c r="K13" i="9"/>
  <c r="J13" i="9"/>
  <c r="I13" i="9"/>
  <c r="H13" i="9"/>
  <c r="G13" i="9"/>
  <c r="F13" i="9"/>
  <c r="E13" i="9"/>
  <c r="D13" i="9"/>
  <c r="C13" i="9"/>
  <c r="B13" i="9"/>
  <c r="D20" i="10" l="1"/>
  <c r="C20" i="10"/>
  <c r="B20" i="10"/>
  <c r="D10" i="10"/>
  <c r="C10" i="10"/>
  <c r="B10" i="10"/>
  <c r="B22" i="10" l="1"/>
  <c r="B23" i="10" s="1"/>
  <c r="C22" i="10"/>
  <c r="C23" i="10" s="1"/>
  <c r="D22" i="10"/>
  <c r="D23" i="10" s="1"/>
  <c r="B20" i="13"/>
  <c r="M15" i="13"/>
  <c r="M19" i="13" s="1"/>
  <c r="L15" i="13"/>
  <c r="K15" i="13"/>
  <c r="K19" i="13" s="1"/>
  <c r="J15" i="13"/>
  <c r="J19" i="13" s="1"/>
  <c r="I15" i="13"/>
  <c r="I19" i="13" s="1"/>
  <c r="G15" i="13"/>
  <c r="G19" i="13" s="1"/>
  <c r="F15" i="13"/>
  <c r="F19" i="13" s="1"/>
  <c r="E15" i="13"/>
  <c r="E19" i="13" s="1"/>
  <c r="D15" i="13"/>
  <c r="C15" i="13"/>
  <c r="C19" i="13" s="1"/>
  <c r="H14" i="13"/>
  <c r="B14" i="13"/>
  <c r="H13" i="13"/>
  <c r="B13" i="13"/>
  <c r="H12" i="13"/>
  <c r="B12" i="13"/>
  <c r="H11" i="13"/>
  <c r="B11" i="13"/>
  <c r="H10" i="13"/>
  <c r="B10" i="13"/>
  <c r="H9" i="13"/>
  <c r="B9" i="13"/>
  <c r="H8" i="13"/>
  <c r="B8" i="13"/>
  <c r="H7" i="13"/>
  <c r="B7" i="13"/>
  <c r="H6" i="13"/>
  <c r="B6" i="13"/>
  <c r="H5" i="13"/>
  <c r="B5" i="13"/>
  <c r="H4" i="13"/>
  <c r="B4" i="13"/>
  <c r="D16" i="13" l="1"/>
  <c r="D20" i="13" s="1"/>
  <c r="D19" i="13"/>
  <c r="L19" i="13"/>
  <c r="B15" i="13"/>
  <c r="F16" i="13" s="1"/>
  <c r="F20" i="13" s="1"/>
  <c r="H15" i="13"/>
  <c r="E16" i="13"/>
  <c r="E20" i="13" s="1"/>
  <c r="I16" i="13" l="1"/>
  <c r="I20" i="13" s="1"/>
  <c r="H19" i="13"/>
  <c r="H16" i="13"/>
  <c r="H20" i="13" s="1"/>
  <c r="J16" i="13"/>
  <c r="J20" i="13" s="1"/>
  <c r="K16" i="13"/>
  <c r="K20" i="13" s="1"/>
  <c r="B19" i="13"/>
  <c r="G16" i="13"/>
  <c r="G20" i="13" s="1"/>
  <c r="C16" i="13"/>
  <c r="C20" i="13" s="1"/>
  <c r="M16" i="13"/>
  <c r="M20" i="13" s="1"/>
  <c r="L16" i="13"/>
  <c r="L20" i="13" s="1"/>
  <c r="J775" i="34" l="1"/>
  <c r="K28" i="16" l="1"/>
  <c r="J28" i="16"/>
  <c r="I28" i="16"/>
  <c r="H28" i="16"/>
  <c r="G28" i="16"/>
  <c r="G30" i="16" s="1"/>
  <c r="G31" i="16" s="1"/>
  <c r="F28" i="16"/>
  <c r="E28" i="16"/>
  <c r="D28" i="16"/>
  <c r="C28" i="16"/>
  <c r="B28" i="16"/>
  <c r="K14" i="16"/>
  <c r="K30" i="16" s="1"/>
  <c r="K31" i="16" s="1"/>
  <c r="J14" i="16"/>
  <c r="J30" i="16" s="1"/>
  <c r="J31" i="16" s="1"/>
  <c r="I14" i="16"/>
  <c r="I30" i="16" s="1"/>
  <c r="I31" i="16" s="1"/>
  <c r="H14" i="16"/>
  <c r="G14" i="16"/>
  <c r="F14" i="16"/>
  <c r="F30" i="16" s="1"/>
  <c r="F31" i="16" s="1"/>
  <c r="E14" i="16"/>
  <c r="E30" i="16" s="1"/>
  <c r="E31" i="16" s="1"/>
  <c r="D14" i="16"/>
  <c r="D30" i="16" s="1"/>
  <c r="D31" i="16" s="1"/>
  <c r="C14" i="16"/>
  <c r="C30" i="16" s="1"/>
  <c r="C31" i="16" s="1"/>
  <c r="B14" i="16"/>
  <c r="B30" i="16" s="1"/>
  <c r="B31" i="16" s="1"/>
  <c r="H28" i="15"/>
  <c r="H29" i="15" s="1"/>
  <c r="G28" i="15"/>
  <c r="G29" i="15" s="1"/>
  <c r="K26" i="15"/>
  <c r="J26" i="15"/>
  <c r="I26" i="15"/>
  <c r="H26" i="15"/>
  <c r="G26" i="15"/>
  <c r="F26" i="15"/>
  <c r="E26" i="15"/>
  <c r="D26" i="15"/>
  <c r="C26" i="15"/>
  <c r="B26" i="15"/>
  <c r="K13" i="15"/>
  <c r="K28" i="15" s="1"/>
  <c r="K29" i="15" s="1"/>
  <c r="J13" i="15"/>
  <c r="J28" i="15" s="1"/>
  <c r="J29" i="15" s="1"/>
  <c r="I13" i="15"/>
  <c r="H13" i="15"/>
  <c r="G13" i="15"/>
  <c r="F13" i="15"/>
  <c r="E13" i="15"/>
  <c r="D13" i="15"/>
  <c r="C13" i="15"/>
  <c r="C28" i="15" s="1"/>
  <c r="C29" i="15" s="1"/>
  <c r="B13" i="15"/>
  <c r="B28" i="15" s="1"/>
  <c r="B29" i="15" s="1"/>
  <c r="F28" i="15" l="1"/>
  <c r="F29" i="15" s="1"/>
  <c r="H30" i="16"/>
  <c r="H31" i="16" s="1"/>
  <c r="I28" i="15"/>
  <c r="I29" i="15" s="1"/>
  <c r="D28" i="15"/>
  <c r="D29" i="15" s="1"/>
  <c r="E28" i="15"/>
  <c r="E29" i="15" s="1"/>
  <c r="J7" i="18"/>
  <c r="K7" i="18" l="1"/>
  <c r="I7" i="18"/>
  <c r="H7" i="18"/>
  <c r="G7" i="18"/>
  <c r="F7" i="18"/>
  <c r="E7" i="18"/>
  <c r="D7" i="18"/>
  <c r="C7" i="18"/>
  <c r="B7" i="18"/>
  <c r="K18" i="3"/>
  <c r="J18" i="3"/>
  <c r="I18" i="3"/>
  <c r="H18" i="3"/>
  <c r="G18" i="3"/>
  <c r="F18" i="3"/>
  <c r="E18" i="3"/>
  <c r="D18" i="3"/>
  <c r="C18" i="3"/>
  <c r="K17" i="3"/>
  <c r="J17" i="3"/>
  <c r="I17" i="3"/>
  <c r="H17" i="3"/>
  <c r="G17" i="3"/>
  <c r="F17" i="3"/>
  <c r="E17" i="3"/>
  <c r="D17" i="3"/>
  <c r="C17" i="3"/>
  <c r="K16" i="3"/>
  <c r="J16" i="3"/>
  <c r="I16" i="3"/>
  <c r="H16" i="3"/>
  <c r="G16" i="3"/>
  <c r="F16" i="3"/>
  <c r="E16" i="3"/>
  <c r="D16" i="3"/>
  <c r="C16" i="3"/>
  <c r="K15" i="3"/>
  <c r="J15" i="3"/>
  <c r="I15" i="3"/>
  <c r="H15" i="3"/>
  <c r="G15" i="3"/>
  <c r="F15" i="3"/>
  <c r="E15" i="3"/>
  <c r="D15" i="3"/>
  <c r="C15" i="3"/>
  <c r="K14" i="3"/>
  <c r="J14" i="3"/>
  <c r="I14" i="3"/>
  <c r="H14" i="3"/>
  <c r="G14" i="3"/>
  <c r="F14" i="3"/>
  <c r="E14" i="3"/>
  <c r="D14" i="3"/>
  <c r="C14" i="3"/>
  <c r="K9" i="3"/>
  <c r="J9" i="3"/>
  <c r="I9" i="3"/>
  <c r="H9" i="3"/>
  <c r="G9" i="3"/>
  <c r="F9" i="3"/>
  <c r="E9" i="3"/>
  <c r="D9" i="3"/>
  <c r="C9" i="3"/>
  <c r="J48" i="2"/>
  <c r="I48" i="2"/>
  <c r="H48" i="2"/>
  <c r="G48" i="2"/>
  <c r="F48" i="2"/>
  <c r="E48" i="2"/>
  <c r="D48" i="2"/>
  <c r="L48" i="2" s="1"/>
  <c r="C48" i="2"/>
  <c r="J47" i="2"/>
  <c r="I47" i="2"/>
  <c r="H47" i="2"/>
  <c r="G47" i="2"/>
  <c r="F47" i="2"/>
  <c r="E47" i="2"/>
  <c r="D47" i="2"/>
  <c r="C47" i="2"/>
  <c r="J46" i="2"/>
  <c r="I46" i="2"/>
  <c r="H46" i="2"/>
  <c r="G46" i="2"/>
  <c r="F46" i="2"/>
  <c r="E46" i="2"/>
  <c r="D46" i="2"/>
  <c r="C46" i="2"/>
  <c r="J45" i="2"/>
  <c r="I45" i="2"/>
  <c r="H45" i="2"/>
  <c r="G45" i="2"/>
  <c r="F45" i="2"/>
  <c r="E45" i="2"/>
  <c r="D45" i="2"/>
  <c r="C45" i="2"/>
  <c r="J44" i="2"/>
  <c r="I44" i="2"/>
  <c r="H44" i="2"/>
  <c r="G44" i="2"/>
  <c r="F44" i="2"/>
  <c r="E44" i="2"/>
  <c r="D44" i="2"/>
  <c r="C44" i="2"/>
  <c r="L43" i="2"/>
  <c r="K43" i="2"/>
  <c r="L42" i="2"/>
  <c r="K42" i="2"/>
  <c r="L41" i="2"/>
  <c r="K41" i="2"/>
  <c r="L40" i="2"/>
  <c r="K40" i="2"/>
  <c r="L39" i="2"/>
  <c r="K39" i="2"/>
  <c r="L38" i="2"/>
  <c r="K38" i="2"/>
  <c r="L37" i="2"/>
  <c r="K37" i="2"/>
  <c r="L36" i="2"/>
  <c r="K36" i="2"/>
  <c r="L35" i="2"/>
  <c r="K35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L13" i="2"/>
  <c r="K13" i="2"/>
  <c r="L12" i="2"/>
  <c r="K12" i="2"/>
  <c r="L11" i="2"/>
  <c r="K11" i="2"/>
  <c r="L10" i="2"/>
  <c r="K10" i="2"/>
  <c r="L9" i="2"/>
  <c r="K9" i="2"/>
  <c r="L8" i="2"/>
  <c r="K8" i="2"/>
  <c r="L7" i="2"/>
  <c r="K7" i="2"/>
  <c r="L6" i="2"/>
  <c r="K6" i="2"/>
  <c r="L5" i="2"/>
  <c r="K5" i="2"/>
  <c r="L4" i="2"/>
  <c r="K4" i="2"/>
  <c r="K44" i="2" l="1"/>
  <c r="K45" i="2"/>
  <c r="K46" i="2"/>
  <c r="K47" i="2"/>
  <c r="K48" i="2"/>
  <c r="H19" i="3"/>
  <c r="L44" i="2"/>
  <c r="L45" i="2"/>
  <c r="L47" i="2"/>
  <c r="D19" i="3"/>
  <c r="L46" i="2"/>
  <c r="E19" i="3"/>
  <c r="I19" i="3"/>
  <c r="F19" i="3"/>
  <c r="J19" i="3"/>
  <c r="C19" i="3"/>
  <c r="G19" i="3"/>
  <c r="K19" i="3"/>
  <c r="C46" i="1" l="1"/>
  <c r="J38" i="1"/>
  <c r="E46" i="1"/>
  <c r="G46" i="1"/>
  <c r="D38" i="1"/>
  <c r="E38" i="1"/>
  <c r="F38" i="1"/>
  <c r="G38" i="1"/>
  <c r="H38" i="1"/>
  <c r="I38" i="1"/>
  <c r="C38" i="1"/>
  <c r="D33" i="1"/>
  <c r="E33" i="1"/>
  <c r="F33" i="1"/>
  <c r="G33" i="1"/>
  <c r="H33" i="1"/>
  <c r="I33" i="1"/>
  <c r="J33" i="1"/>
  <c r="C33" i="1"/>
  <c r="K29" i="1"/>
  <c r="K30" i="1"/>
  <c r="K32" i="1"/>
  <c r="K34" i="1"/>
  <c r="K35" i="1"/>
  <c r="K36" i="1"/>
  <c r="K37" i="1"/>
  <c r="L31" i="1"/>
  <c r="L32" i="1"/>
  <c r="L34" i="1"/>
  <c r="L35" i="1"/>
  <c r="L37" i="1"/>
  <c r="K25" i="1"/>
  <c r="G47" i="1"/>
  <c r="H47" i="1"/>
  <c r="I47" i="1"/>
  <c r="J47" i="1"/>
  <c r="H46" i="1"/>
  <c r="I46" i="1"/>
  <c r="J46" i="1"/>
  <c r="G45" i="1"/>
  <c r="B12" i="7" s="1"/>
  <c r="I45" i="1"/>
  <c r="J45" i="1"/>
  <c r="G44" i="1"/>
  <c r="B11" i="7" s="1"/>
  <c r="H44" i="1"/>
  <c r="I44" i="1"/>
  <c r="J44" i="1"/>
  <c r="D47" i="1"/>
  <c r="E47" i="1"/>
  <c r="F47" i="1"/>
  <c r="F46" i="1"/>
  <c r="D45" i="1"/>
  <c r="E45" i="1"/>
  <c r="F45" i="1"/>
  <c r="F44" i="1"/>
  <c r="D44" i="1"/>
  <c r="E44" i="1"/>
  <c r="C47" i="1"/>
  <c r="B7" i="7" s="1"/>
  <c r="C45" i="1"/>
  <c r="B5" i="7" s="1"/>
  <c r="C44" i="1"/>
  <c r="B4" i="7" l="1"/>
  <c r="K44" i="1"/>
  <c r="B14" i="7"/>
  <c r="L33" i="1"/>
  <c r="B6" i="7"/>
  <c r="B13" i="7"/>
  <c r="L36" i="1"/>
  <c r="D46" i="1"/>
  <c r="L38" i="1"/>
  <c r="K38" i="1"/>
  <c r="K31" i="1"/>
  <c r="K33" i="1"/>
  <c r="L30" i="1"/>
  <c r="H45" i="1"/>
  <c r="L29" i="1"/>
  <c r="F77" i="6"/>
  <c r="G77" i="6"/>
  <c r="H77" i="6"/>
  <c r="I77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54" i="6"/>
  <c r="G54" i="6"/>
  <c r="H54" i="6"/>
  <c r="I54" i="6"/>
  <c r="F55" i="6"/>
  <c r="G55" i="6"/>
  <c r="H55" i="6"/>
  <c r="I55" i="6"/>
  <c r="F56" i="6"/>
  <c r="G56" i="6"/>
  <c r="H56" i="6"/>
  <c r="I56" i="6"/>
  <c r="F57" i="6"/>
  <c r="G57" i="6"/>
  <c r="H57" i="6"/>
  <c r="I57" i="6"/>
  <c r="F58" i="6"/>
  <c r="G58" i="6"/>
  <c r="H58" i="6"/>
  <c r="I58" i="6"/>
  <c r="F59" i="6"/>
  <c r="G59" i="6"/>
  <c r="H59" i="6"/>
  <c r="I59" i="6"/>
  <c r="F60" i="6"/>
  <c r="G60" i="6"/>
  <c r="H60" i="6"/>
  <c r="I60" i="6"/>
  <c r="F61" i="6"/>
  <c r="G61" i="6"/>
  <c r="H61" i="6"/>
  <c r="I61" i="6"/>
  <c r="F62" i="6"/>
  <c r="G62" i="6"/>
  <c r="H62" i="6"/>
  <c r="I62" i="6"/>
  <c r="F63" i="6"/>
  <c r="G63" i="6"/>
  <c r="H63" i="6"/>
  <c r="I63" i="6"/>
  <c r="F64" i="6"/>
  <c r="G64" i="6"/>
  <c r="H64" i="6"/>
  <c r="I64" i="6"/>
  <c r="F65" i="6"/>
  <c r="G65" i="6"/>
  <c r="H65" i="6"/>
  <c r="I65" i="6"/>
  <c r="G32" i="6"/>
  <c r="H32" i="6"/>
  <c r="I32" i="6"/>
  <c r="J32" i="6"/>
  <c r="G33" i="6"/>
  <c r="H33" i="6"/>
  <c r="I33" i="6"/>
  <c r="J33" i="6"/>
  <c r="G34" i="6"/>
  <c r="H34" i="6"/>
  <c r="I34" i="6"/>
  <c r="J34" i="6"/>
  <c r="G35" i="6"/>
  <c r="H35" i="6"/>
  <c r="I35" i="6"/>
  <c r="J35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9" i="6"/>
  <c r="H9" i="6"/>
  <c r="I9" i="6"/>
  <c r="J9" i="6"/>
  <c r="C27" i="5"/>
  <c r="B22" i="5"/>
  <c r="C22" i="5"/>
  <c r="B21" i="4" l="1"/>
  <c r="F21" i="4"/>
  <c r="D21" i="4"/>
  <c r="E21" i="4"/>
  <c r="C21" i="4"/>
  <c r="G21" i="4" s="1"/>
  <c r="H21" i="4" l="1"/>
  <c r="I21" i="4" l="1"/>
  <c r="J21" i="4"/>
  <c r="K42" i="1" l="1"/>
  <c r="L4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L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L25" i="1"/>
  <c r="K26" i="1"/>
  <c r="L26" i="1"/>
  <c r="K27" i="1"/>
  <c r="L27" i="1"/>
  <c r="K39" i="1"/>
  <c r="L39" i="1"/>
  <c r="K40" i="1"/>
  <c r="L40" i="1"/>
  <c r="K41" i="1"/>
  <c r="L41" i="1"/>
  <c r="L4" i="1"/>
  <c r="K4" i="1"/>
  <c r="G43" i="1" l="1"/>
  <c r="H43" i="1"/>
  <c r="I43" i="1"/>
  <c r="J43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J48" i="1" l="1"/>
  <c r="I48" i="1"/>
  <c r="H48" i="1"/>
  <c r="G48" i="1"/>
  <c r="I31" i="5" l="1"/>
  <c r="I30" i="4"/>
  <c r="H30" i="4"/>
  <c r="G30" i="4"/>
  <c r="F30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C43" i="1"/>
  <c r="D43" i="1"/>
  <c r="E43" i="1"/>
  <c r="F43" i="1"/>
  <c r="F28" i="1"/>
  <c r="E28" i="1"/>
  <c r="D28" i="1"/>
  <c r="C28" i="1"/>
  <c r="F23" i="1"/>
  <c r="E23" i="1"/>
  <c r="D23" i="1"/>
  <c r="C23" i="1"/>
  <c r="F18" i="1"/>
  <c r="E18" i="1"/>
  <c r="D18" i="1"/>
  <c r="C18" i="1"/>
  <c r="F13" i="1"/>
  <c r="E13" i="1"/>
  <c r="D13" i="1"/>
  <c r="C13" i="1"/>
  <c r="F8" i="1"/>
  <c r="E8" i="1"/>
  <c r="D8" i="1"/>
  <c r="C8" i="1"/>
  <c r="L28" i="1" l="1"/>
  <c r="K28" i="1"/>
  <c r="L23" i="1"/>
  <c r="L18" i="1"/>
  <c r="K18" i="1"/>
  <c r="L13" i="1"/>
  <c r="L8" i="1"/>
  <c r="K8" i="1"/>
  <c r="B22" i="7"/>
  <c r="G22" i="7"/>
  <c r="K13" i="1"/>
  <c r="K23" i="1"/>
  <c r="L43" i="1"/>
  <c r="K43" i="1"/>
  <c r="F72" i="6" l="1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I71" i="6"/>
  <c r="H71" i="6"/>
  <c r="G71" i="6"/>
  <c r="F71" i="6"/>
  <c r="F49" i="6"/>
  <c r="G49" i="6"/>
  <c r="H49" i="6"/>
  <c r="I49" i="6"/>
  <c r="F50" i="6"/>
  <c r="G50" i="6"/>
  <c r="H50" i="6"/>
  <c r="I50" i="6"/>
  <c r="F51" i="6"/>
  <c r="G51" i="6"/>
  <c r="H51" i="6"/>
  <c r="I51" i="6"/>
  <c r="F52" i="6"/>
  <c r="G52" i="6"/>
  <c r="H52" i="6"/>
  <c r="I52" i="6"/>
  <c r="F53" i="6"/>
  <c r="G53" i="6"/>
  <c r="H53" i="6"/>
  <c r="I53" i="6"/>
  <c r="F48" i="6"/>
  <c r="B89" i="6"/>
  <c r="C89" i="6"/>
  <c r="D89" i="6"/>
  <c r="E89" i="6"/>
  <c r="C66" i="6"/>
  <c r="D66" i="6"/>
  <c r="E66" i="6"/>
  <c r="B66" i="6"/>
  <c r="C44" i="6"/>
  <c r="D44" i="6"/>
  <c r="E44" i="6"/>
  <c r="F44" i="6"/>
  <c r="B44" i="6"/>
  <c r="C22" i="6"/>
  <c r="D22" i="6"/>
  <c r="E22" i="6"/>
  <c r="F22" i="6"/>
  <c r="B22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31" i="6"/>
  <c r="H31" i="6"/>
  <c r="I31" i="6"/>
  <c r="J31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I48" i="6"/>
  <c r="H48" i="6"/>
  <c r="G48" i="6"/>
  <c r="J26" i="6"/>
  <c r="I26" i="6"/>
  <c r="H26" i="6"/>
  <c r="G26" i="6"/>
  <c r="J4" i="6"/>
  <c r="I4" i="6"/>
  <c r="H4" i="6"/>
  <c r="G4" i="6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4" i="5"/>
  <c r="G64" i="5"/>
  <c r="H64" i="5"/>
  <c r="I64" i="5"/>
  <c r="F65" i="5"/>
  <c r="G65" i="5"/>
  <c r="H65" i="5"/>
  <c r="I65" i="5"/>
  <c r="F66" i="5"/>
  <c r="G66" i="5"/>
  <c r="H66" i="5"/>
  <c r="I66" i="5"/>
  <c r="G53" i="5"/>
  <c r="H53" i="5"/>
  <c r="I53" i="5"/>
  <c r="F53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F46" i="5"/>
  <c r="G46" i="5"/>
  <c r="H46" i="5"/>
  <c r="I46" i="5"/>
  <c r="F47" i="5"/>
  <c r="G47" i="5"/>
  <c r="H47" i="5"/>
  <c r="I47" i="5"/>
  <c r="F48" i="5"/>
  <c r="G48" i="5"/>
  <c r="H48" i="5"/>
  <c r="I48" i="5"/>
  <c r="F32" i="5"/>
  <c r="G32" i="5"/>
  <c r="H32" i="5"/>
  <c r="I32" i="5"/>
  <c r="F33" i="5"/>
  <c r="G33" i="5"/>
  <c r="H33" i="5"/>
  <c r="I33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H31" i="5"/>
  <c r="G31" i="5"/>
  <c r="F31" i="5"/>
  <c r="C71" i="5"/>
  <c r="D71" i="5"/>
  <c r="E71" i="5"/>
  <c r="C49" i="5"/>
  <c r="D49" i="5"/>
  <c r="E49" i="5"/>
  <c r="D27" i="5"/>
  <c r="E27" i="5"/>
  <c r="F27" i="5"/>
  <c r="B71" i="5"/>
  <c r="B49" i="5"/>
  <c r="B27" i="5"/>
  <c r="G27" i="5" s="1"/>
  <c r="G26" i="5"/>
  <c r="H26" i="5"/>
  <c r="I26" i="5"/>
  <c r="J26" i="5"/>
  <c r="D22" i="5"/>
  <c r="E22" i="5"/>
  <c r="F22" i="5"/>
  <c r="G22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J4" i="5"/>
  <c r="I4" i="5"/>
  <c r="H4" i="5"/>
  <c r="G4" i="5"/>
  <c r="F41" i="4"/>
  <c r="G41" i="4"/>
  <c r="H41" i="4"/>
  <c r="I41" i="4"/>
  <c r="F42" i="4"/>
  <c r="G42" i="4"/>
  <c r="H42" i="4"/>
  <c r="I42" i="4"/>
  <c r="F43" i="4"/>
  <c r="G43" i="4"/>
  <c r="H43" i="4"/>
  <c r="I43" i="4"/>
  <c r="F44" i="4"/>
  <c r="G44" i="4"/>
  <c r="H44" i="4"/>
  <c r="I44" i="4"/>
  <c r="F45" i="4"/>
  <c r="G45" i="4"/>
  <c r="H45" i="4"/>
  <c r="I45" i="4"/>
  <c r="F46" i="4"/>
  <c r="G46" i="4"/>
  <c r="H46" i="4"/>
  <c r="I46" i="4"/>
  <c r="F31" i="4"/>
  <c r="G31" i="4"/>
  <c r="H31" i="4"/>
  <c r="I31" i="4"/>
  <c r="F32" i="4"/>
  <c r="G32" i="4"/>
  <c r="H32" i="4"/>
  <c r="I32" i="4"/>
  <c r="F33" i="4"/>
  <c r="G33" i="4"/>
  <c r="H33" i="4"/>
  <c r="I33" i="4"/>
  <c r="F34" i="4"/>
  <c r="G34" i="4"/>
  <c r="H34" i="4"/>
  <c r="I34" i="4"/>
  <c r="F35" i="4"/>
  <c r="G35" i="4"/>
  <c r="H35" i="4"/>
  <c r="I35" i="4"/>
  <c r="F36" i="4"/>
  <c r="G36" i="4"/>
  <c r="H36" i="4"/>
  <c r="I36" i="4"/>
  <c r="F37" i="4"/>
  <c r="G37" i="4"/>
  <c r="H37" i="4"/>
  <c r="I37" i="4"/>
  <c r="F38" i="4"/>
  <c r="G38" i="4"/>
  <c r="H38" i="4"/>
  <c r="I38" i="4"/>
  <c r="F39" i="4"/>
  <c r="G39" i="4"/>
  <c r="H39" i="4"/>
  <c r="I39" i="4"/>
  <c r="F40" i="4"/>
  <c r="G40" i="4"/>
  <c r="H40" i="4"/>
  <c r="I40" i="4"/>
  <c r="C47" i="4"/>
  <c r="D47" i="4"/>
  <c r="E47" i="4"/>
  <c r="B47" i="4"/>
  <c r="C26" i="4"/>
  <c r="D26" i="4"/>
  <c r="E26" i="4"/>
  <c r="F26" i="4"/>
  <c r="B26" i="4"/>
  <c r="H25" i="4"/>
  <c r="G25" i="4"/>
  <c r="J25" i="4"/>
  <c r="I25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26" i="4" l="1"/>
  <c r="J26" i="4"/>
  <c r="H27" i="5"/>
  <c r="I26" i="4"/>
  <c r="H26" i="4"/>
  <c r="K46" i="1"/>
  <c r="G44" i="6"/>
  <c r="H22" i="6"/>
  <c r="I44" i="6"/>
  <c r="H44" i="6"/>
  <c r="I22" i="6"/>
  <c r="G22" i="6"/>
  <c r="K47" i="1"/>
  <c r="E48" i="1"/>
  <c r="J22" i="6"/>
  <c r="K45" i="1"/>
  <c r="I22" i="5"/>
  <c r="L44" i="1"/>
  <c r="L45" i="1"/>
  <c r="L46" i="1"/>
  <c r="L47" i="1"/>
  <c r="C48" i="1"/>
  <c r="F48" i="1"/>
  <c r="D48" i="1"/>
  <c r="I27" i="5"/>
  <c r="I47" i="4"/>
  <c r="G47" i="4"/>
  <c r="F47" i="4"/>
  <c r="H47" i="4"/>
  <c r="F71" i="5"/>
  <c r="H49" i="5"/>
  <c r="I71" i="5"/>
  <c r="G71" i="5"/>
  <c r="H22" i="5"/>
  <c r="F49" i="5"/>
  <c r="I49" i="5"/>
  <c r="G49" i="5"/>
  <c r="H71" i="5"/>
  <c r="F66" i="6"/>
  <c r="H66" i="6"/>
  <c r="I89" i="6"/>
  <c r="G89" i="6"/>
  <c r="I66" i="6"/>
  <c r="G66" i="6"/>
  <c r="H89" i="6"/>
  <c r="F89" i="6"/>
  <c r="J22" i="5"/>
  <c r="J44" i="6"/>
  <c r="J27" i="5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K48" i="1" l="1"/>
  <c r="L48" i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comments2.xml><?xml version="1.0" encoding="utf-8"?>
<comments xmlns="http://schemas.openxmlformats.org/spreadsheetml/2006/main">
  <authors>
    <author>Kiko</author>
  </authors>
  <commentList>
    <comment ref="J305" authorId="0">
      <text>
        <r>
          <rPr>
            <b/>
            <sz val="9"/>
            <color indexed="81"/>
            <rFont val="Segoe UI"/>
            <family val="2"/>
            <charset val="238"/>
          </rPr>
          <t>zaverečná platba po ukončení projektu</t>
        </r>
      </text>
    </comment>
    <comment ref="J322" authorId="0">
      <text>
        <r>
          <rPr>
            <sz val="9"/>
            <color indexed="81"/>
            <rFont val="Segoe UI"/>
            <family val="2"/>
            <charset val="238"/>
          </rPr>
          <t xml:space="preserve">záverečná platba po ukončení projektu
</t>
        </r>
      </text>
    </comment>
  </commentList>
</comments>
</file>

<file path=xl/sharedStrings.xml><?xml version="1.0" encoding="utf-8"?>
<sst xmlns="http://schemas.openxmlformats.org/spreadsheetml/2006/main" count="13561" uniqueCount="4737">
  <si>
    <t>Tabuľková príloha
k výročnej správe o činnosti vysokej školy za rok 2020</t>
  </si>
  <si>
    <t>Vysoká škola:</t>
  </si>
  <si>
    <t>Zoznam tabuliek</t>
  </si>
  <si>
    <t>Tabuľka č. 1:</t>
  </si>
  <si>
    <t>Počet študentov vysokej školy k 31. 10. 2020</t>
  </si>
  <si>
    <t>Tabuľka č. 1a:</t>
  </si>
  <si>
    <t>Vývoj počtu študentov (stav k 31. 10. daného roka)</t>
  </si>
  <si>
    <t>Tabuľka č. 2</t>
  </si>
  <si>
    <t>Počet študentov, ktorí riadne skončili štúdium v akademickom roku 2019/2020</t>
  </si>
  <si>
    <t>Tabuľka č.3a:</t>
  </si>
  <si>
    <t>Prijímacie konanie na študijné programy v prvom stupni a v spojenom prvom a druhom stupni v roku 2020</t>
  </si>
  <si>
    <t>Tabuľka č.3b:</t>
  </si>
  <si>
    <t>Prijímacie konanie na študijné programy v druhom stupni v roku 2020</t>
  </si>
  <si>
    <t>Tabuľka č.3c:</t>
  </si>
  <si>
    <t>Prijímacie konanie na študijné programy v treťom stupni v roku 2020</t>
  </si>
  <si>
    <t>Tabuľka č. 4:</t>
  </si>
  <si>
    <t>Počet študentov uhrádzajúcich školné (ak. rok 2019/2020)</t>
  </si>
  <si>
    <t>Tabuľka č. 5:</t>
  </si>
  <si>
    <t>Podiel riadne skončených štúdií na celkovom počte začatých štúdií v danom akademickom roku k 31. 12. 2020</t>
  </si>
  <si>
    <t>Tabuľka č. 6:</t>
  </si>
  <si>
    <t>Prehľad akademických mobilít - študenti v akademickom roku 2019/2020 a porovnanie s akademickým rokom 2018/2019</t>
  </si>
  <si>
    <t>Tabuľka č. 7:</t>
  </si>
  <si>
    <t>Zoznam predložených návrhov na vymenovanie za profesora v roku 2020</t>
  </si>
  <si>
    <t>Tabuľka č. 8:</t>
  </si>
  <si>
    <t>Zoznam vymenovaných docentov za rok 2020</t>
  </si>
  <si>
    <t>Tabuľka č. 9:</t>
  </si>
  <si>
    <t>Výberové konania na miesta vysokoškolských učiteľov uskutočnené v roku 2020</t>
  </si>
  <si>
    <t>Tabuľka č. 10:</t>
  </si>
  <si>
    <t>Kvalifikačná štruktúra vysokoškolských učiteľov</t>
  </si>
  <si>
    <t>Tabuľka č. 11:</t>
  </si>
  <si>
    <t>Prehľad akademických mobilít - zamestnanci v akademickom roku 2019/2020 a porovnanie s akademickým rokom 2018/2019</t>
  </si>
  <si>
    <t>Tabuľka č. 12:</t>
  </si>
  <si>
    <t>Informácie o záverečných prácach a rigoróznych prácach predložených na obhajobu v roku 2020</t>
  </si>
  <si>
    <t>Tabuľka č. 13:</t>
  </si>
  <si>
    <t>Publikačná činnosť vysokej školy za rok 2020 a porovnanie s rokom 2019</t>
  </si>
  <si>
    <t>Tabuľka č. 14:</t>
  </si>
  <si>
    <t>Umelecká činnosť vysokej školy za rok 2020 a porovnanie s rokom 2019</t>
  </si>
  <si>
    <t>Tabuľka č. 15:</t>
  </si>
  <si>
    <t xml:space="preserve">Zoznam akreditovaných študijných programov k 31. 12. 2020
</t>
  </si>
  <si>
    <t>Tabuľka č. 16:</t>
  </si>
  <si>
    <t>Zoznam študijných programov - odňatie priznaného práva, skončenie platnosti priznaného práva alebo zrušenie študijného programu v roku 2020</t>
  </si>
  <si>
    <t>Tabuľka č. 17:</t>
  </si>
  <si>
    <t>Zoznam udelených akreditácií  habilitačného konania a inauguračného konania  k 31. 12. 2020</t>
  </si>
  <si>
    <t>Tabuľka č. 18:</t>
  </si>
  <si>
    <t>Zoznam odňatých akreditácií habilitačného konania a inauguračného konania v roku 2020</t>
  </si>
  <si>
    <t>Tabuľka č. 19:</t>
  </si>
  <si>
    <t>Finančné prostriedky na výskumné projekty získané v roku 2020</t>
  </si>
  <si>
    <t>Tabuľka č. 20:</t>
  </si>
  <si>
    <t>Finančné prostriedky na ostatné (nevýskumné) projekty získané v roku 2020</t>
  </si>
  <si>
    <t>Tabuľka č. 21:</t>
  </si>
  <si>
    <t>Prehľad umeleckej činnosti vysokej školy za rok 2020</t>
  </si>
  <si>
    <t>Tabuľka č. 1: Počet študentov vysokej školy k 31. 10. 2020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</si>
  <si>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</si>
  <si>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</si>
  <si>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</si>
  <si>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</si>
  <si>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</si>
  <si>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</si>
  <si>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</si>
  <si>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</si>
  <si>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</si>
  <si>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</si>
  <si>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</si>
  <si>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</si>
  <si>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</si>
  <si>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</si>
  <si>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</si>
  <si>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</si>
  <si>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</si>
  <si>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2019/2020</t>
  </si>
  <si>
    <t>Stupeň štúdia</t>
  </si>
  <si>
    <t>Spolu podľa stupňov</t>
  </si>
  <si>
    <t xml:space="preserve">Spolu vysoká škola </t>
  </si>
  <si>
    <t>Tabuľka č. 3a: Prijímacie konanie na študijné programy v prvom stupni a v spojenom prvom a druhom stupni v roku 2020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</si>
  <si>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</si>
  <si>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</si>
  <si>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</si>
  <si>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</si>
  <si>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</si>
  <si>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</si>
  <si>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</si>
  <si>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</si>
  <si>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</si>
  <si>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</si>
  <si>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</si>
  <si>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</si>
  <si>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</si>
  <si>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</si>
  <si>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</si>
  <si>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2020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</si>
  <si>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</si>
  <si>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</si>
  <si>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2020</t>
  </si>
  <si>
    <t>Tabuľka č. 4: Počet študentov uhrádzajúcich školné (ak. rok 2019/2020)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</si>
  <si>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</si>
  <si>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</si>
  <si>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</si>
  <si>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</si>
  <si>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</si>
  <si>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</si>
  <si>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</si>
  <si>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2019/2020 povinnosť uhradiť školné</t>
  </si>
  <si>
    <t>ktorým vznikla povinnosť uhradiť školné v externej forme</t>
  </si>
  <si>
    <t>ktorým vznikla povinnosť uhradiť školné za štúdium v študijnom programe uskutočňovanom výlučne v inom ako štátnom jazyku</t>
  </si>
  <si>
    <t>cudzincov, ktorí uhrádzajú školné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</si>
  <si>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</si>
  <si>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</si>
  <si>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</si>
  <si>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</si>
  <si>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</si>
  <si>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31.12.2020</t>
  </si>
  <si>
    <t>Akademický rok začatia štúdia</t>
  </si>
  <si>
    <t>Stupeň dosiahnutého vzdelania</t>
  </si>
  <si>
    <t>2019 / 2020</t>
  </si>
  <si>
    <t>2018 / 2019</t>
  </si>
  <si>
    <t>2017 / 2018</t>
  </si>
  <si>
    <t>2016 / 2017</t>
  </si>
  <si>
    <t>2015 / 2016</t>
  </si>
  <si>
    <t>2014 / 2015</t>
  </si>
  <si>
    <t>Tabuľka č. 6: Prehľad akademických mobilít - študenti v akademickom roku 2019/2020 a porovnanie s akademickým rokom 2018/2019</t>
  </si>
  <si>
    <t>V roku 2019/2020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</si>
  <si>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</si>
  <si>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</si>
  <si>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</si>
  <si>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</si>
  <si>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</si>
  <si>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</si>
  <si>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</si>
  <si>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</si>
  <si>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2018/2019</t>
  </si>
  <si>
    <t>Rozdiel</t>
  </si>
  <si>
    <t xml:space="preserve">Rozdiel v % </t>
  </si>
  <si>
    <t>Tabuľka č. 7: Zoznam predložených návrhov na vymenovanie za profesora v roku 2020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</si>
  <si>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</si>
  <si>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</si>
  <si>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</si>
  <si>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</si>
  <si>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</si>
  <si>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</si>
  <si>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</si>
  <si>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</si>
  <si>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1.1.2020</t>
  </si>
  <si>
    <t>Počet neskončených konaní: stav k 31.12.2020</t>
  </si>
  <si>
    <t>Počet riadne skončených konaní k 31.12.2020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</si>
  <si>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</si>
  <si>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</si>
  <si>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</si>
  <si>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</si>
  <si>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</si>
  <si>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</si>
  <si>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2020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</si>
  <si>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</si>
  <si>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</si>
  <si>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</si>
  <si>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</si>
  <si>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2020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</si>
  <si>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</si>
  <si>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</si>
  <si>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</si>
  <si>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</si>
  <si>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</si>
  <si>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</si>
  <si>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</si>
  <si>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</si>
  <si>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</si>
  <si>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</si>
  <si>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</si>
  <si>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</si>
  <si>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</si>
  <si>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</si>
  <si>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</si>
  <si>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</si>
  <si>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</si>
  <si>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</si>
  <si>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</si>
  <si>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</si>
  <si>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</si>
  <si>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</si>
  <si>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</si>
  <si>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</si>
  <si>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2020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</si>
  <si>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</si>
  <si>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</si>
  <si>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</si>
  <si>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</si>
  <si>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</si>
  <si>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</si>
  <si>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Rozdiel 2020 - 2019</t>
  </si>
  <si>
    <t>Rozdiel v % 2020 - 2019</t>
  </si>
  <si>
    <t>Pozn.: Percentuálny podiel  v jednotlivých kategóriách žien je z celkového počtu žien</t>
  </si>
  <si>
    <t>Tabuľka č. 11: Prehľad akademických mobilít - zamestnanci v akademickom roku 2019/2020 a porovnanie s akademickým rokom 2018/2019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</si>
  <si>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</si>
  <si>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</si>
  <si>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</si>
  <si>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</si>
  <si>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</si>
  <si>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</si>
  <si>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2020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</si>
  <si>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</si>
  <si>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</si>
  <si>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</si>
  <si>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</si>
  <si>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</si>
  <si>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</si>
  <si>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</si>
  <si>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</si>
  <si>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</si>
  <si>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</si>
  <si>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</si>
  <si>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2020 a porovnanie s rokom 2019</t>
  </si>
  <si>
    <t>V roku 2020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</si>
  <si>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</si>
  <si>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</si>
  <si>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</si>
  <si>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</si>
  <si>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</si>
  <si>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</si>
  <si>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</si>
  <si>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</si>
  <si>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</si>
  <si>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2019</t>
  </si>
  <si>
    <t>Rozdiel v %</t>
  </si>
  <si>
    <t>Tabuľka č. 14: Umelecká činnosť vysokej školy za rok 2020 a porovnanie s rokom 2019</t>
  </si>
  <si>
    <t>Kategória fakulta</t>
  </si>
  <si>
    <t>Z**</t>
  </si>
  <si>
    <t>Y**</t>
  </si>
  <si>
    <t>X**</t>
  </si>
  <si>
    <t xml:space="preserve">Tabuľka č. 15: Zoznam akreditovaných študijných programov k 31. 12. 2020_x000D_
</t>
  </si>
  <si>
    <t>1. stupeň</t>
  </si>
  <si>
    <t>Študijný program</t>
  </si>
  <si>
    <t>Forma</t>
  </si>
  <si>
    <t>Jazyky</t>
  </si>
  <si>
    <t>Skratka titulu</t>
  </si>
  <si>
    <t>2. stupeň</t>
  </si>
  <si>
    <t>3. stupeň</t>
  </si>
  <si>
    <t>Tabuľka č. 16: Zoznam študijných programov - odňatie priznaného práva, skončenie platnosti priznaného práva alebo zrušenie študijného programu v roku 2020</t>
  </si>
  <si>
    <t>Dátum odňatia práva, skončenia platnosti práva alebo zrušenia študijného programu</t>
  </si>
  <si>
    <t>Tabuľka č. 17: Zoznam udelených akreditácií  habilitačného konania a inauguračného konania k 31.12.2020</t>
  </si>
  <si>
    <t xml:space="preserve">Odbor habilitačného konania a inauguračného konania </t>
  </si>
  <si>
    <t>Tabuľka č. 18: Zoznam odňatých akreditácií habilitačného konania a inauguračného konania v roku 2020</t>
  </si>
  <si>
    <t xml:space="preserve">Dátum odňatia </t>
  </si>
  <si>
    <t>Tabuľka č. 19: Finančné prostriedky na výskumné projekty získané v roku 2020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</si>
  <si>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</si>
  <si>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</si>
  <si>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</si>
  <si>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</si>
  <si>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</si>
  <si>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</si>
  <si>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</si>
  <si>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</si>
  <si>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</si>
  <si>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</si>
  <si>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</si>
  <si>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2020</t>
  </si>
  <si>
    <t>Tabuľka č. 21: Prehľad umeleckej činnosti vysokej školy za rok 2020</t>
  </si>
  <si>
    <t>Kategória výkonu</t>
  </si>
  <si>
    <t>Autor</t>
  </si>
  <si>
    <t>Názov projektu/umeleckého výkonu</t>
  </si>
  <si>
    <t>Miesto realizácie</t>
  </si>
  <si>
    <t>Termín realizácie</t>
  </si>
  <si>
    <t>architektúra a urbanizmus</t>
  </si>
  <si>
    <t>bezpečnostné vedy</t>
  </si>
  <si>
    <t>biotechnológie</t>
  </si>
  <si>
    <t>ekonómia a manažment</t>
  </si>
  <si>
    <t>elektrotechnika</t>
  </si>
  <si>
    <t>geodézia a kartografia</t>
  </si>
  <si>
    <t>chemické inžinierstvo a technológie</t>
  </si>
  <si>
    <t>chémia</t>
  </si>
  <si>
    <t>informatika</t>
  </si>
  <si>
    <t>kybernetika</t>
  </si>
  <si>
    <t>matematika</t>
  </si>
  <si>
    <t>poľnohospodárstvo a krajinárstvo</t>
  </si>
  <si>
    <t>potravinárstvo</t>
  </si>
  <si>
    <t>priestorové plánovanie</t>
  </si>
  <si>
    <t>stavebníctvo</t>
  </si>
  <si>
    <t>strojárstvo</t>
  </si>
  <si>
    <t>umenie</t>
  </si>
  <si>
    <t>doprava</t>
  </si>
  <si>
    <t>fyzika</t>
  </si>
  <si>
    <t>SvF</t>
  </si>
  <si>
    <t>spolu SvF</t>
  </si>
  <si>
    <t>SjF</t>
  </si>
  <si>
    <t>spolu SjF</t>
  </si>
  <si>
    <t>FEI</t>
  </si>
  <si>
    <t>spolu FEI</t>
  </si>
  <si>
    <t>FCHPT</t>
  </si>
  <si>
    <t>spolu FCHPT</t>
  </si>
  <si>
    <t>FAD</t>
  </si>
  <si>
    <t>spolu FAD</t>
  </si>
  <si>
    <t>MTF</t>
  </si>
  <si>
    <t>spolu MTF</t>
  </si>
  <si>
    <t>FIIT</t>
  </si>
  <si>
    <t>spolu FIIT</t>
  </si>
  <si>
    <t>ÚM</t>
  </si>
  <si>
    <t>spolu ÚM</t>
  </si>
  <si>
    <t>Stavebná fakulta</t>
  </si>
  <si>
    <t>geodézia, kartografia a kataster</t>
  </si>
  <si>
    <t>D</t>
  </si>
  <si>
    <t>S</t>
  </si>
  <si>
    <t>Bc.</t>
  </si>
  <si>
    <t>matematické a počítačové modelovanie</t>
  </si>
  <si>
    <t>matemtika</t>
  </si>
  <si>
    <t>Fakulta elektrotechniky a informatiky</t>
  </si>
  <si>
    <t>univerzitný študijný program Ústav manažmentu STU</t>
  </si>
  <si>
    <t>Ing.</t>
  </si>
  <si>
    <t>telekomunikácie</t>
  </si>
  <si>
    <t>A</t>
  </si>
  <si>
    <t>fyzikálne inžinierstvo</t>
  </si>
  <si>
    <t>rádioelektronika</t>
  </si>
  <si>
    <t>E</t>
  </si>
  <si>
    <t>PhD.</t>
  </si>
  <si>
    <t>odvetvové a prierezové ekonomiky</t>
  </si>
  <si>
    <t>integrovaná bezpečnosť</t>
  </si>
  <si>
    <t>Materiálovotechnologická fakulta</t>
  </si>
  <si>
    <t xml:space="preserve"> geodézia a kartografia</t>
  </si>
  <si>
    <t>matematicko-počítačové modelovanie</t>
  </si>
  <si>
    <t>SA*</t>
  </si>
  <si>
    <t>krajinárstvo a krajinné plánovanie</t>
  </si>
  <si>
    <t xml:space="preserve">stavebníctvo </t>
  </si>
  <si>
    <t>civil engineering</t>
  </si>
  <si>
    <t>SA</t>
  </si>
  <si>
    <t>inžinierske konštrukcie a dopravné stavby</t>
  </si>
  <si>
    <t>technológie a manažérstvo stavieb</t>
  </si>
  <si>
    <t>vodné stavby a vodné hospodárstvo</t>
  </si>
  <si>
    <t>stavebníctvo, architektúra a urbanizmus</t>
  </si>
  <si>
    <t>pozemné stavby a architektúra</t>
  </si>
  <si>
    <t>Strojnícka fakulta</t>
  </si>
  <si>
    <t>automatizácia a informatizácia strojov a procesov</t>
  </si>
  <si>
    <t>automobily a mobilné pracovné stroje</t>
  </si>
  <si>
    <t>energetické stroje a zariadenia</t>
  </si>
  <si>
    <t>environmentálna výrobná technika</t>
  </si>
  <si>
    <t>meranie a manažérstvo kvality v strojárstve</t>
  </si>
  <si>
    <t>prevádzkový technik dopravnej a výrobnej techniky</t>
  </si>
  <si>
    <t>strojárske technológie a materiály</t>
  </si>
  <si>
    <t>technika ochrany životného prostredia</t>
  </si>
  <si>
    <t>strojárstvo, kybernetika</t>
  </si>
  <si>
    <t>aplikovaná mechanika a mechatronika</t>
  </si>
  <si>
    <t>elektroenergetika</t>
  </si>
  <si>
    <t>elektronika</t>
  </si>
  <si>
    <t>jadrové a fyzikálne inžinierstvo</t>
  </si>
  <si>
    <t>aplikovaná informatika</t>
  </si>
  <si>
    <t>automobilová mechatronika</t>
  </si>
  <si>
    <t>robotika a kybernetika</t>
  </si>
  <si>
    <t>Fakulta chemickej a potravinárskej technológie</t>
  </si>
  <si>
    <t>biotechnológia</t>
  </si>
  <si>
    <t>biotechnológia 
(konverzný)</t>
  </si>
  <si>
    <t>biochémia a biofyzikálna chémia pre farmaceutické aplikácie</t>
  </si>
  <si>
    <t>biochémia a biofyzikálna chémia pre farmaceutické aplikácie
(konverzný)</t>
  </si>
  <si>
    <t>chémia, chemické inžinierstvo a technológie</t>
  </si>
  <si>
    <t>chémia, medicínska chémia a chemické materiály</t>
  </si>
  <si>
    <t>chémia, medicínska chémia a chemické materiály (konverzný)</t>
  </si>
  <si>
    <t>chemické inžinierstvo</t>
  </si>
  <si>
    <t>chemické inžinierstvo (konverzný)</t>
  </si>
  <si>
    <t>kybernetika, strojárstvo</t>
  </si>
  <si>
    <t>automatizácia, informatizácia a manažment v chémii a potravinárstve</t>
  </si>
  <si>
    <t>automatizácia, informatizácia a manažment v chémii a potravinárstve (konverzný)</t>
  </si>
  <si>
    <t xml:space="preserve">potravinárstvo </t>
  </si>
  <si>
    <t>potraviny, výživa, kozmetika</t>
  </si>
  <si>
    <t>potraviny, výživa, kozmetika
(konverzný)</t>
  </si>
  <si>
    <t>Fakulta architektúry</t>
  </si>
  <si>
    <t xml:space="preserve">architektúra a urbanizmus </t>
  </si>
  <si>
    <t>dizajn</t>
  </si>
  <si>
    <t xml:space="preserve">D </t>
  </si>
  <si>
    <t>mechatronika v technologických zariadeniach</t>
  </si>
  <si>
    <t>kybernetika, informatika</t>
  </si>
  <si>
    <t>aplikovaná informatika a automatizácia v priemysle</t>
  </si>
  <si>
    <t>kvalita produkcie</t>
  </si>
  <si>
    <t>materiálové inžinierstvo</t>
  </si>
  <si>
    <t xml:space="preserve">personálna práca v priemyselnom podniku </t>
  </si>
  <si>
    <t>počítačová podpora výrobných technológií</t>
  </si>
  <si>
    <t>priemyselné manažérstvo</t>
  </si>
  <si>
    <t>výrobné technológie</t>
  </si>
  <si>
    <t>výrobné technológie a výrobný manažment</t>
  </si>
  <si>
    <t>výrobné zariadenia a systémy</t>
  </si>
  <si>
    <t>Fakulta informatiky a informačných technológií</t>
  </si>
  <si>
    <t>investičné plánovanie v priemyselnom podniku</t>
  </si>
  <si>
    <t>architektornické konštrukcie a projektovanie</t>
  </si>
  <si>
    <t>nosné konštrukcie stavieb</t>
  </si>
  <si>
    <t>technické zariadenie budov</t>
  </si>
  <si>
    <t>technológia stavieb</t>
  </si>
  <si>
    <t>automatizácia a informatizácia strojov a procesov</t>
  </si>
  <si>
    <t>chemické a potravinárske stroje a zariadenia</t>
  </si>
  <si>
    <t>meranie a skúšobníctvo</t>
  </si>
  <si>
    <t>strojárske technológie a materiály</t>
  </si>
  <si>
    <t>výrobné systémy a manažérstvo kvality</t>
  </si>
  <si>
    <t>elektronika a fotonika</t>
  </si>
  <si>
    <t>multimediálne informačné a komunikačné technológie</t>
  </si>
  <si>
    <t>aplikovaná mechatronika a elektromobilita</t>
  </si>
  <si>
    <t>strojárstvo, elektrotechnika</t>
  </si>
  <si>
    <t>aplikovaná elektrotechnika</t>
  </si>
  <si>
    <t>biotechnológie, chémia</t>
  </si>
  <si>
    <t>biochémia a biomedicínske technológie</t>
  </si>
  <si>
    <t>technická chémia</t>
  </si>
  <si>
    <t>chemické technológie</t>
  </si>
  <si>
    <t>ochrana materiálov a objektov dedičstva</t>
  </si>
  <si>
    <t>prírodné a syntetické polyméry</t>
  </si>
  <si>
    <t>riadenie technologicých procesov v chémii a potravinárstve</t>
  </si>
  <si>
    <t>technológie ochrany životného prostredia</t>
  </si>
  <si>
    <t>automatizácia a informatizácia v chémii a potravinárstve</t>
  </si>
  <si>
    <t>výživa a hodnotenie kvality potravín</t>
  </si>
  <si>
    <t>potraviny, hygiena, kozmetika</t>
  </si>
  <si>
    <t>architektúra</t>
  </si>
  <si>
    <t>Ing. arch.</t>
  </si>
  <si>
    <t>urbanizmus</t>
  </si>
  <si>
    <t>Mgr. art.</t>
  </si>
  <si>
    <t>automatizácia a informatizácia procesov v priemysle</t>
  </si>
  <si>
    <t>materiálové inžnierstvo</t>
  </si>
  <si>
    <t>obrábanie a tvárnenie</t>
  </si>
  <si>
    <t>personálna práca v priemyselnom podniku</t>
  </si>
  <si>
    <t>počítačová podpora návrhu a výroby</t>
  </si>
  <si>
    <t>zváranie a spájanie materiálov</t>
  </si>
  <si>
    <t>inteligentné softvérové systémy</t>
  </si>
  <si>
    <t>inteligentné softvérové systémy (konverzný)</t>
  </si>
  <si>
    <t>internetové technológie</t>
  </si>
  <si>
    <t>internetové technológie (konverzný)</t>
  </si>
  <si>
    <t>aplikovaná matematika</t>
  </si>
  <si>
    <t>aplikovaná mechanika</t>
  </si>
  <si>
    <t>krajinárstvo</t>
  </si>
  <si>
    <t>teória a konštrukcie inžinierskych stavieb</t>
  </si>
  <si>
    <t>teória a konštrukcie pozemných stavieb</t>
  </si>
  <si>
    <t>teória a technika prostredia budov</t>
  </si>
  <si>
    <t>vodohospodárske inžnierstvo</t>
  </si>
  <si>
    <t>dopravné stroje a zariadenia</t>
  </si>
  <si>
    <t>metrológia</t>
  </si>
  <si>
    <t>procesná technika</t>
  </si>
  <si>
    <t>výrobné stroje a zariadenia</t>
  </si>
  <si>
    <t>S*A</t>
  </si>
  <si>
    <t>jadrová energetika</t>
  </si>
  <si>
    <t>mechatronické systémy</t>
  </si>
  <si>
    <t>meracia technika</t>
  </si>
  <si>
    <t>analytická chémia</t>
  </si>
  <si>
    <t>anorganická chémia</t>
  </si>
  <si>
    <t>anorganické technológie a materiály</t>
  </si>
  <si>
    <t>biochémia</t>
  </si>
  <si>
    <t>chémia a technológia požívatín</t>
  </si>
  <si>
    <t>chémia a technológia životného prostredia</t>
  </si>
  <si>
    <t>makromolekulová chémia</t>
  </si>
  <si>
    <t>ochrana materiálov a objektov dedičstva</t>
  </si>
  <si>
    <t>organická chémia</t>
  </si>
  <si>
    <t>organická technológia a technológia palív</t>
  </si>
  <si>
    <t>riadenie procesov</t>
  </si>
  <si>
    <t>technológia polymérnych materiálov</t>
  </si>
  <si>
    <t>ArtD.</t>
  </si>
  <si>
    <t>automatizácia a informatizácia procesov</t>
  </si>
  <si>
    <t>progresívne materiály a materiálový dizajn</t>
  </si>
  <si>
    <t>inteligentné informačné systémy</t>
  </si>
  <si>
    <t>Vysvetlivky:</t>
  </si>
  <si>
    <t>1)</t>
  </si>
  <si>
    <t xml:space="preserve">
S - študijný program ponúkaný v PK v slovenskom jazyku alebo v kombinácii slovenského jazyka a anglického jazyka                                                          </t>
  </si>
  <si>
    <t>A - študijný program v PK ponúkaný výlučne v anglickom jazyku</t>
  </si>
  <si>
    <t>SA - študijný program v PK ponúkaný v slovenskom jazyku alebo v kombinácii slovenského jazyka a anglického jazyka a výlučne v anglickom jazyku</t>
  </si>
  <si>
    <t>SA* - študijný program v PK ponúkaný v slovenskom jazyku alebo v kombinácii slovenského a anglického jazyka  a STU je pripravená na poskytovanie študijného programu výlučne v anglickom jazyku</t>
  </si>
  <si>
    <t>S*A - študijný program v PK ponúkaný výlučne v anglickom  jazyku a STU je pripravená na poskytovanie študijného programu v slovenskom jazyku alebo v kombinácii slovenského jazyka a anglického jazyka</t>
  </si>
  <si>
    <t>Poznámka</t>
  </si>
  <si>
    <t xml:space="preserve"> ex offo (§ 113af ods. 12 zákona o VŠ)</t>
  </si>
  <si>
    <t>kozmické inžinierstvo</t>
  </si>
  <si>
    <t>informačná bezpečnosť (2 ročný)</t>
  </si>
  <si>
    <t>informačná bezpečnosť (3 ročný)</t>
  </si>
  <si>
    <t>teoretická elektrotechnika</t>
  </si>
  <si>
    <t>teoretická a počítačová chémia</t>
  </si>
  <si>
    <t>modelovanie a simulácia procesov</t>
  </si>
  <si>
    <t>odvetvové ekonomiky a manažment</t>
  </si>
  <si>
    <t>informatika(2 ročný)</t>
  </si>
  <si>
    <t xml:space="preserve">informatika (4 ročný) </t>
  </si>
  <si>
    <t>Spolu fakulta SvF</t>
  </si>
  <si>
    <t>Spolu fakulta SjF</t>
  </si>
  <si>
    <t>Spolu fakulta FEI</t>
  </si>
  <si>
    <t>Spolu fakulta FCHPT</t>
  </si>
  <si>
    <t>Spolu fakulta FA</t>
  </si>
  <si>
    <t>Spolu fakulta MtF</t>
  </si>
  <si>
    <t>Spolu fakulta FIIT</t>
  </si>
  <si>
    <t>Spolu fakulta ÚM</t>
  </si>
  <si>
    <t>ktorým vznikla povinnosť uhradiť školné za prekročenie štandardnej dĺžky štúdia (kód 13,14 bez ohľadu na občianstvo, prekročenie z bezplatného štúdia)</t>
  </si>
  <si>
    <t>Denná</t>
  </si>
  <si>
    <t/>
  </si>
  <si>
    <t>Externá</t>
  </si>
  <si>
    <t>Slovenská technická univerzita v Bratislave</t>
  </si>
  <si>
    <t xml:space="preserve">elektrotechnika </t>
  </si>
  <si>
    <t xml:space="preserve"> informatika</t>
  </si>
  <si>
    <t xml:space="preserve">priestorové plánovanie </t>
  </si>
  <si>
    <t xml:space="preserve">strojárstvo </t>
  </si>
  <si>
    <r>
      <t>Jazyky</t>
    </r>
    <r>
      <rPr>
        <vertAlign val="superscript"/>
        <sz val="12"/>
        <rFont val="Calibri"/>
        <family val="2"/>
        <charset val="238"/>
        <scheme val="minor"/>
      </rPr>
      <t>1)</t>
    </r>
  </si>
  <si>
    <t>(§ 51a ods. 2 zákona o VŠ)</t>
  </si>
  <si>
    <t>UM</t>
  </si>
  <si>
    <t>FA</t>
  </si>
  <si>
    <t>R - STU</t>
  </si>
  <si>
    <t>MTF Trnava</t>
  </si>
  <si>
    <t>doc. Ing. Veronika Kotradyová, DrSc.</t>
  </si>
  <si>
    <t>áno</t>
  </si>
  <si>
    <t>doc. Ing. Pavol Rajniak, DrSc.</t>
  </si>
  <si>
    <t>doc. Ing. Dionýz Gašparovský, PhD.</t>
  </si>
  <si>
    <t>doc. Ing. Róbert Olšiak, PhD.</t>
  </si>
  <si>
    <t>doc. RNDr. Ivan Žežula, CSc.</t>
  </si>
  <si>
    <t>doc. Ing. Branislav Hučko, PhD.</t>
  </si>
  <si>
    <t>doc. Ing. Michal Masaryk, PhD.</t>
  </si>
  <si>
    <t>doc. Ing. Jozef Kuľka, PhD.</t>
  </si>
  <si>
    <t>doc. Ing. Vanda Benešová, CSc.</t>
  </si>
  <si>
    <t>doc. Ing. Vladimír Jančárik, PhD.</t>
  </si>
  <si>
    <t>doc. RNDr. Miloslav Kopecký, PhD.</t>
  </si>
  <si>
    <t>doc. Ing. Miroslav Čekon, PhD.</t>
  </si>
  <si>
    <t>doc. Ing. Peter Rantuch, PhD.</t>
  </si>
  <si>
    <t>bezpečnosť a ochrana zdravia pri práci</t>
  </si>
  <si>
    <t>doc. Ing. Juraj Úradníček, PhD.</t>
  </si>
  <si>
    <t>doc. Ing. Martin Rakús, PhD.</t>
  </si>
  <si>
    <t>doc. Ing. Michaela Danáčová, PhD.</t>
  </si>
  <si>
    <t>vodné stavby</t>
  </si>
  <si>
    <t>doc. Ing. Radoslav Ponechal, PhD.</t>
  </si>
  <si>
    <t>pozemné stavby</t>
  </si>
  <si>
    <t>nie</t>
  </si>
  <si>
    <t>doc. Ing. Ľuboš Bača, PhD.</t>
  </si>
  <si>
    <t>anorganická technológia a materiály</t>
  </si>
  <si>
    <t>doc. RNDr. Ima Dovinová, PhD.</t>
  </si>
  <si>
    <t>doc. Ing. Pavol Jakubec, PhD.</t>
  </si>
  <si>
    <t>doc. Ing. Henrich Krump, PhD.</t>
  </si>
  <si>
    <t>technológia makromolekulových látok</t>
  </si>
  <si>
    <t>doc. Ing. Juraj Ďuďák, PhD.</t>
  </si>
  <si>
    <t>automatizácia</t>
  </si>
  <si>
    <t>doc. Ing. Dominik Macko, PhD.</t>
  </si>
  <si>
    <t>doc. Ing. Jana Gulanová, PhD.</t>
  </si>
  <si>
    <t>doc. Ing. Marek Mlkvik, PhD.</t>
  </si>
  <si>
    <t>mechatronika</t>
  </si>
  <si>
    <t>výrobná technika</t>
  </si>
  <si>
    <t>chemická fyzika</t>
  </si>
  <si>
    <t>fyzikálna chémia</t>
  </si>
  <si>
    <t>chémia a technológia poživatín</t>
  </si>
  <si>
    <t>materiály</t>
  </si>
  <si>
    <t>priemyselné inžinierstvo</t>
  </si>
  <si>
    <t>informačné systémy</t>
  </si>
  <si>
    <t>Ministerstvo kultúry</t>
  </si>
  <si>
    <t>G</t>
  </si>
  <si>
    <t>MK-4721/2019-423</t>
  </si>
  <si>
    <t>Makýš Oto, doc. Ing. PhD.</t>
  </si>
  <si>
    <t>Vydania publikácie o stredovekom staviteľstve kostolov - katedrál (materiály, konštrukcie, technológie, organizácia výstavby)</t>
  </si>
  <si>
    <t>MK-4728/2019-423</t>
  </si>
  <si>
    <t>Študijné cesty študentov k téme obnovy pamiatok</t>
  </si>
  <si>
    <t>MK-4734/2019-423</t>
  </si>
  <si>
    <t>DTOP 2020 – Dni technológie obnovy pamiatok</t>
  </si>
  <si>
    <t xml:space="preserve">Ministerstvo vzdelávania a vedy Ruskej federácie </t>
  </si>
  <si>
    <t>Z</t>
  </si>
  <si>
    <t>MN-2.4/3064</t>
  </si>
  <si>
    <t>Stanko Štefan, doc. Ing. PhD.</t>
  </si>
  <si>
    <t>Influence of technological parameters on the properties of using alternative raw material sources</t>
  </si>
  <si>
    <t>2019-20</t>
  </si>
  <si>
    <t>KIC EIT  Manufacturing</t>
  </si>
  <si>
    <t>Gajdošová Katarína, doc. Ing. PhD.</t>
  </si>
  <si>
    <t>Interactive Manufacturing @Schools - follow up</t>
  </si>
  <si>
    <t>ERASMUS+SAAIC</t>
  </si>
  <si>
    <t>2020-1-SK01-KA201-078391</t>
  </si>
  <si>
    <t>Pavlendová Gabriela, doc. Ing., PhD</t>
  </si>
  <si>
    <t>AR Physics made for students</t>
  </si>
  <si>
    <t>2020-23</t>
  </si>
  <si>
    <t>Vodohosp.výstavba</t>
  </si>
  <si>
    <t>O</t>
  </si>
  <si>
    <t>PY98</t>
  </si>
  <si>
    <t>Halvoník Jaroslav, prof. Ing. PhD.</t>
  </si>
  <si>
    <t>Analýza porúch priečok v budove Vodohosp.výstavby</t>
  </si>
  <si>
    <t>Generálny investor BA</t>
  </si>
  <si>
    <t>PW75</t>
  </si>
  <si>
    <t>Šoltész Július,doc.Ing.PhD-</t>
  </si>
  <si>
    <t>Revitalizácia Jurigovho námestia a okolia</t>
  </si>
  <si>
    <t>Hl.mesto SR</t>
  </si>
  <si>
    <t>PW30</t>
  </si>
  <si>
    <t>Schlosser Tibor,doc.Ing.CSc.</t>
  </si>
  <si>
    <t xml:space="preserve">Parkovacia politika </t>
  </si>
  <si>
    <t>Pamiatkový úrad SR</t>
  </si>
  <si>
    <t>PY53</t>
  </si>
  <si>
    <t>Faixová-Chalachanová Jana,Ing.,PhD.</t>
  </si>
  <si>
    <t>Školenie v Quantum GIS</t>
  </si>
  <si>
    <t>Geodetický ústav</t>
  </si>
  <si>
    <t>PZ51</t>
  </si>
  <si>
    <t>Papčo Juraj,Ing.PhD.</t>
  </si>
  <si>
    <t>Výskumná analýza a trigonometrické určenie prevýšenia</t>
  </si>
  <si>
    <t>PT Engineering s.r.o.</t>
  </si>
  <si>
    <t>PY66</t>
  </si>
  <si>
    <t>Erdélyi Ján,doc.Ing.PhD.</t>
  </si>
  <si>
    <t>Skenovanie priemyselnej haly a strojného zariadenia</t>
  </si>
  <si>
    <t>A.G.K.2020</t>
  </si>
  <si>
    <t>PY92</t>
  </si>
  <si>
    <t>Kyrinovič Peter,doc.Ing.PhD.</t>
  </si>
  <si>
    <t>Školenie-konferencia</t>
  </si>
  <si>
    <t>Bratislavské kultúrne stredisko</t>
  </si>
  <si>
    <t>PW95</t>
  </si>
  <si>
    <t>Geodetické zameranie a vypracovanie PD skut.stavu nebyt.priestorov</t>
  </si>
  <si>
    <t>MONDI SP a.s.</t>
  </si>
  <si>
    <t>PY74</t>
  </si>
  <si>
    <t>Kopecký Miloslav,doc.RNDr.,PhD.</t>
  </si>
  <si>
    <t>Inklinometrické merania stability svahu</t>
  </si>
  <si>
    <t>SLOR s.r.o.</t>
  </si>
  <si>
    <t>PW03</t>
  </si>
  <si>
    <t>Dušička Peter, prof.Ing.PhD.</t>
  </si>
  <si>
    <t>Vypracovanie správy k odbornému posudku.</t>
  </si>
  <si>
    <t>Obec Píla</t>
  </si>
  <si>
    <t>PW15</t>
  </si>
  <si>
    <t>Šoltész Andrej,prof.Ing.PhD.</t>
  </si>
  <si>
    <t>Hydrotechnický výpočet prietoku 100-ročnej vody</t>
  </si>
  <si>
    <t>Eustream a.s.</t>
  </si>
  <si>
    <t>PW25</t>
  </si>
  <si>
    <t>Brodniansky Ján, prof.Ing.PhD.</t>
  </si>
  <si>
    <t>Vypracovanie PD na opravu koróznych vád</t>
  </si>
  <si>
    <t>TatraMed s.r.o.</t>
  </si>
  <si>
    <t>PY81</t>
  </si>
  <si>
    <t>Mikula Karol,prof.RNDr.,DrSc.</t>
  </si>
  <si>
    <t>Vedecko-výskumné práce-spracovanie medicínskeho obrazu</t>
  </si>
  <si>
    <t>Úrad pre normalizáciu</t>
  </si>
  <si>
    <t>PX85</t>
  </si>
  <si>
    <t>Somorová Viera,doc.Ing.PhD.</t>
  </si>
  <si>
    <t>Preklad európskych noriem</t>
  </si>
  <si>
    <t>PY16</t>
  </si>
  <si>
    <t>Doprastav a.s.</t>
  </si>
  <si>
    <t>PW07</t>
  </si>
  <si>
    <t>Gašparík Jozef,prof.Ing.PhD.</t>
  </si>
  <si>
    <t>Spracovanie technologických predpisov</t>
  </si>
  <si>
    <t>Matúš Kradlák</t>
  </si>
  <si>
    <t>PW72</t>
  </si>
  <si>
    <t>Makýš Peter,doc,.Ing.PhD.</t>
  </si>
  <si>
    <t>Konzultácie a doplňujúce štúdium</t>
  </si>
  <si>
    <t>Skúšky osvedčovateľov</t>
  </si>
  <si>
    <t>PZ86</t>
  </si>
  <si>
    <t>Stanko Štefan,prof.Ing.PhD.</t>
  </si>
  <si>
    <t>Skúšky-osvedčenia na prevádzkovanie verejných vodovodov</t>
  </si>
  <si>
    <t>CVTI</t>
  </si>
  <si>
    <t>PW17</t>
  </si>
  <si>
    <t>Petráš Dušan,prof.Ing.PhD.</t>
  </si>
  <si>
    <t>Energetický audit vzduchotechnickej sústavy</t>
  </si>
  <si>
    <t>JUDr.Peter Dobrovodský</t>
  </si>
  <si>
    <t>PY95</t>
  </si>
  <si>
    <t>Húsenicová Jarmila,doc.Ing.PhD.</t>
  </si>
  <si>
    <t>Zóna občianskej vybavenosti</t>
  </si>
  <si>
    <t>Proeko s.r.o.</t>
  </si>
  <si>
    <t>PZ90</t>
  </si>
  <si>
    <t>Giertli Pavol,Ing.</t>
  </si>
  <si>
    <t>Kurz</t>
  </si>
  <si>
    <t>YIT Slovakia</t>
  </si>
  <si>
    <t>PY62</t>
  </si>
  <si>
    <t>Priechodský Vladimír,Ing.PhD.</t>
  </si>
  <si>
    <t>Skúšky ocele</t>
  </si>
  <si>
    <t>CRH Slovensko</t>
  </si>
  <si>
    <t>PX07</t>
  </si>
  <si>
    <t>Protokoly zo skúšok</t>
  </si>
  <si>
    <t>TSUS</t>
  </si>
  <si>
    <t>PK87</t>
  </si>
  <si>
    <t>Skúšky kameniva</t>
  </si>
  <si>
    <t>PY68</t>
  </si>
  <si>
    <t>PY69</t>
  </si>
  <si>
    <t>Peikko Group</t>
  </si>
  <si>
    <t>PV95</t>
  </si>
  <si>
    <t>Kompletné vykonanie dohodnutých skúšok</t>
  </si>
  <si>
    <t>PY70</t>
  </si>
  <si>
    <t>Skúšky modulu pružnosti</t>
  </si>
  <si>
    <t>OKTeam s.r.o.</t>
  </si>
  <si>
    <t>PY63</t>
  </si>
  <si>
    <t>Diagnostika skladu</t>
  </si>
  <si>
    <t>BA Business Center s.r.o.</t>
  </si>
  <si>
    <t>PW01</t>
  </si>
  <si>
    <t>Diagnostika stropu</t>
  </si>
  <si>
    <t>PW14</t>
  </si>
  <si>
    <t>Váhostav-SK a.s.</t>
  </si>
  <si>
    <t>PY29</t>
  </si>
  <si>
    <t>Skúšky kotevného systému</t>
  </si>
  <si>
    <t>PY73</t>
  </si>
  <si>
    <t>Vykonanie skúšok kotevného systému</t>
  </si>
  <si>
    <t>Vydrica Development a.s.</t>
  </si>
  <si>
    <t>PW37</t>
  </si>
  <si>
    <t>Meranie kmitania na klenbe objektu</t>
  </si>
  <si>
    <t>PW50</t>
  </si>
  <si>
    <t>Výsledky skúšky ocele</t>
  </si>
  <si>
    <t>PW59</t>
  </si>
  <si>
    <t>PW60</t>
  </si>
  <si>
    <t>PW65</t>
  </si>
  <si>
    <t>PW12</t>
  </si>
  <si>
    <t>Zaťažovacia skúška dosky stropu</t>
  </si>
  <si>
    <t>PW69</t>
  </si>
  <si>
    <t>Cor Metal s.r.o.</t>
  </si>
  <si>
    <t>PW73</t>
  </si>
  <si>
    <t>PW77</t>
  </si>
  <si>
    <t>Zisťovanie pevnosti kruhových stĺpov</t>
  </si>
  <si>
    <t>Železničná spoločnosť Slovensko</t>
  </si>
  <si>
    <t>PY33</t>
  </si>
  <si>
    <t>Petráková Zora,doc.Ing.PhD.</t>
  </si>
  <si>
    <t>ZP:osadenie oceľového rebríka pre vstup do medzistrešného priestoru</t>
  </si>
  <si>
    <t>Strabag s,r,o,</t>
  </si>
  <si>
    <t>PY77</t>
  </si>
  <si>
    <t>PY76</t>
  </si>
  <si>
    <t>ZP:posúdenie oceľového rebríka s dvoma plošinami</t>
  </si>
  <si>
    <t>Peter Čermák</t>
  </si>
  <si>
    <t>PV46</t>
  </si>
  <si>
    <t>Zhodnotenie kvalit stavebných prác</t>
  </si>
  <si>
    <t>Úrad vlády SR</t>
  </si>
  <si>
    <t>PY82</t>
  </si>
  <si>
    <t>ZP:posúdenie stavu rekonštrukcie</t>
  </si>
  <si>
    <t>SkalaBau s.r.o.</t>
  </si>
  <si>
    <t>PY32</t>
  </si>
  <si>
    <t>Posúdenie projektovej dokumentácie</t>
  </si>
  <si>
    <t>AVA-stav s.r.o.</t>
  </si>
  <si>
    <t>PY36</t>
  </si>
  <si>
    <t>Posúdenie kvality betónových prefabrikátov</t>
  </si>
  <si>
    <t>Brezina</t>
  </si>
  <si>
    <t>PY90</t>
  </si>
  <si>
    <t>Posúdenie trhlín na objekte bytového domu</t>
  </si>
  <si>
    <t>OR PZ Malacky</t>
  </si>
  <si>
    <t>PY65</t>
  </si>
  <si>
    <t>Znalecký úkonh vo veci: zločin nepravdivý</t>
  </si>
  <si>
    <t>Asociáca výrobcov minerálnych izolácii</t>
  </si>
  <si>
    <t>PY78</t>
  </si>
  <si>
    <t>Fyzikálno-mechanické parametre pre výrobky z minerálnej izolácie</t>
  </si>
  <si>
    <t>Ministerstvo školstva</t>
  </si>
  <si>
    <t>PX11</t>
  </si>
  <si>
    <t>ZP:posúdenie hospodárnosti a primeranosti realizácie diela</t>
  </si>
  <si>
    <t>OR PZ Prievidza</t>
  </si>
  <si>
    <t>PX50</t>
  </si>
  <si>
    <t>Prečin podvodu</t>
  </si>
  <si>
    <t>Slovenský vodohosporársky podnik</t>
  </si>
  <si>
    <t>PY75</t>
  </si>
  <si>
    <t>Ohodnotenie objektov a stavieb na pozemnkoch pri vodnej nádrži</t>
  </si>
  <si>
    <t>Štefan Duchoň</t>
  </si>
  <si>
    <t>PY89</t>
  </si>
  <si>
    <t>Stanovenie všeobecnej hodnoty pozemku</t>
  </si>
  <si>
    <t>MZ SR</t>
  </si>
  <si>
    <t>PW13</t>
  </si>
  <si>
    <t>Vyhodnotenie rizík:zachovanie resp.odstránenie základových dosiek FNsP Rázsochy</t>
  </si>
  <si>
    <t>Petra Carr Beňová</t>
  </si>
  <si>
    <t>PW23</t>
  </si>
  <si>
    <t>Posúdenie strešného plášťa na rodinnom dome</t>
  </si>
  <si>
    <t>OS považská Bystrica</t>
  </si>
  <si>
    <t>PY85</t>
  </si>
  <si>
    <t>Znalecký úkon: Oľga Bakošová a spol. proti žalovanému</t>
  </si>
  <si>
    <t>OR PZ Revúca</t>
  </si>
  <si>
    <t>PW18</t>
  </si>
  <si>
    <t>Nepravdivý znalecký posudok</t>
  </si>
  <si>
    <t>OS Bánovce nad Bebravou</t>
  </si>
  <si>
    <t>P932</t>
  </si>
  <si>
    <t>Výsluch znalca</t>
  </si>
  <si>
    <t>Union Poisťovňa</t>
  </si>
  <si>
    <t>PV52</t>
  </si>
  <si>
    <t>ZP:určenie príčiny zosuvu pôdy</t>
  </si>
  <si>
    <t>VCES a.s.</t>
  </si>
  <si>
    <t>PV66</t>
  </si>
  <si>
    <t>ZP:posúdenie vady a spracovanie ZP na zatekanie terasami a balkónmi</t>
  </si>
  <si>
    <t>Spoločenstvo vlastníkov bytov</t>
  </si>
  <si>
    <t>PW32</t>
  </si>
  <si>
    <t>ZP:Nadstavba bytového domu</t>
  </si>
  <si>
    <t>PX78</t>
  </si>
  <si>
    <t>ZP na prehrievanie chodieb na obytnom súbore Slnečnice</t>
  </si>
  <si>
    <t>PX26</t>
  </si>
  <si>
    <t>ZP na zatečenie a vlhkosť v garáži</t>
  </si>
  <si>
    <t>OR PZ Nové Zámky</t>
  </si>
  <si>
    <t>PY64</t>
  </si>
  <si>
    <t>Porušovania povinnosti pri správe cudzieho majetku</t>
  </si>
  <si>
    <t>Slovenský červený križ</t>
  </si>
  <si>
    <t>PW55</t>
  </si>
  <si>
    <t>Stanovenie VŠH nehnuteľnosti areálu SČK v Nitre</t>
  </si>
  <si>
    <t>OS Prešov</t>
  </si>
  <si>
    <t>PS90</t>
  </si>
  <si>
    <t>Účasť na pojednávaní</t>
  </si>
  <si>
    <t>Ministerstvo dopravy a výstavby SR</t>
  </si>
  <si>
    <t>PW81</t>
  </si>
  <si>
    <t>Posúdenie výšky ušlého zisku</t>
  </si>
  <si>
    <t>Skúšky znalcov</t>
  </si>
  <si>
    <t>PW46</t>
  </si>
  <si>
    <t>Skúšky</t>
  </si>
  <si>
    <t>Odborné minimum</t>
  </si>
  <si>
    <t>PW91</t>
  </si>
  <si>
    <t>Odborné minimum-skúšky</t>
  </si>
  <si>
    <t>Stavomal Slovakia s.r.o.</t>
  </si>
  <si>
    <t>PY58</t>
  </si>
  <si>
    <t>Palko Milan,doc.Ing.arch.PhD.</t>
  </si>
  <si>
    <t>Teoreticko-experimentálne overovanie z hľadiska akustických vlastností skl.výplne</t>
  </si>
  <si>
    <t>AlkonReal s.r.o.</t>
  </si>
  <si>
    <t>PY55</t>
  </si>
  <si>
    <t>Sky Park Offices</t>
  </si>
  <si>
    <t>PY79</t>
  </si>
  <si>
    <t>Bielek Boris,prof.Ing.PhD.</t>
  </si>
  <si>
    <t>Meranie akustickej nepriezvučnosti fasády</t>
  </si>
  <si>
    <t>Ingsteel, s.r.o.</t>
  </si>
  <si>
    <t>PW29</t>
  </si>
  <si>
    <t>Laboratórne experimentálne overenie tepelnotechnických parametrov</t>
  </si>
  <si>
    <t>PW33</t>
  </si>
  <si>
    <t>Paulík Peter,doc.Ing.PhD-</t>
  </si>
  <si>
    <t>Posudok možností sanácie mostného piliera</t>
  </si>
  <si>
    <t>IPESOFT s.r.o.</t>
  </si>
  <si>
    <t>PX95</t>
  </si>
  <si>
    <t>Šulek Peter,doc.Ing.PhD.</t>
  </si>
  <si>
    <t>Prevzatie záväzných konzultácii</t>
  </si>
  <si>
    <t>Erasmus +</t>
  </si>
  <si>
    <t xml:space="preserve">Z </t>
  </si>
  <si>
    <t>2017-1-LT01-KA202-035177</t>
  </si>
  <si>
    <t>Velichova, Daniela, doc. RNDr., CSc.</t>
  </si>
  <si>
    <t>DIAD TOOLS - Develop-ment of Interactive  and Animated Drawing Tea-ching Tools</t>
  </si>
  <si>
    <t>01. 10. 2017 - 31. 03. 2020</t>
  </si>
  <si>
    <t>2019-1-TR01-KA202-077366</t>
  </si>
  <si>
    <t>Križan Peter, doc. Ing., PhD.</t>
  </si>
  <si>
    <t>CEPI4._0 A Customized Education Plan Based on Industry 4.0
Competency Gaps</t>
  </si>
  <si>
    <t>1.9.2019- 30.4.2021</t>
  </si>
  <si>
    <t>Volkswagen Slovakia a.s.,
BA</t>
  </si>
  <si>
    <t>82/19</t>
  </si>
  <si>
    <t>Králik Marián, doc.Ing., PhD.</t>
  </si>
  <si>
    <t>Výučba vo Volkswagene, a.s. Bratislava</t>
  </si>
  <si>
    <t>7.11.2019-28.11.2019</t>
  </si>
  <si>
    <t>Plastic Omnium Auto Exteriors, s.r.o.</t>
  </si>
  <si>
    <t>74/19</t>
  </si>
  <si>
    <t>Gulanová Jana, Ing., PhD.</t>
  </si>
  <si>
    <t>3D tlač prototypu</t>
  </si>
  <si>
    <t>22.10.2019-23.10.2019</t>
  </si>
  <si>
    <t>87/19</t>
  </si>
  <si>
    <t>3D tlač  a konzultácie</t>
  </si>
  <si>
    <t>4.11.2019-16.12.2019</t>
  </si>
  <si>
    <t>Výskumný ústav zváračský</t>
  </si>
  <si>
    <t>47/19</t>
  </si>
  <si>
    <t>Švec Pavol, prof. Ing., PhD.</t>
  </si>
  <si>
    <t>Metalografické služby na základe cenovej ponuky zo dňa 19.6.2019</t>
  </si>
  <si>
    <t>23.9.2019 - 29.11.2019</t>
  </si>
  <si>
    <t>MucroStep spol. s r. o.</t>
  </si>
  <si>
    <t>79/19</t>
  </si>
  <si>
    <t>Kolláth Ľudovít, doc. Ing., PhD.</t>
  </si>
  <si>
    <t>Spracovanie štúdie o možnostiach využitia automatických výmenníkov robotických hláv na systémoch sortovania dielcov z laserových rezacích strojov pomocou robotov.</t>
  </si>
  <si>
    <t>15.11.2019 - 23.12.2019</t>
  </si>
  <si>
    <t>Slovnaft montáže a opravy a.s.</t>
  </si>
  <si>
    <t>78/19</t>
  </si>
  <si>
    <t>školenie Rozdelenie ocelí</t>
  </si>
  <si>
    <t>9.12.2019 - 13.12.2019</t>
  </si>
  <si>
    <t>Slovenské elektrárne , a.s.</t>
  </si>
  <si>
    <t>7/09</t>
  </si>
  <si>
    <t>Urban František, prof. Ing., CSc.</t>
  </si>
  <si>
    <t>Nezávislé posudzovanie materiálov</t>
  </si>
  <si>
    <t>Zapadočeská ubiverzita v Plzni</t>
  </si>
  <si>
    <t>02/20</t>
  </si>
  <si>
    <t>Chmelko Vladimír, doc. Ing., PhD.</t>
  </si>
  <si>
    <t>Analýza tribologických vlastností dodaných vzoriek</t>
  </si>
  <si>
    <t>2.1.2020 - 16.1.2020</t>
  </si>
  <si>
    <t>85/19</t>
  </si>
  <si>
    <t>5.12.2020 - 12.12 2020</t>
  </si>
  <si>
    <t xml:space="preserve">IDD Bratislava-Inžiniersko dodávateľské družstvo </t>
  </si>
  <si>
    <t>8/20</t>
  </si>
  <si>
    <t>3D tlač a konzultácie</t>
  </si>
  <si>
    <t>20.1.2020 - 30.1.2020</t>
  </si>
  <si>
    <t>Wertheim T s.r.o., D.Streda</t>
  </si>
  <si>
    <t>88/19</t>
  </si>
  <si>
    <t>Morávek Ivan, Ing., PhD.</t>
  </si>
  <si>
    <t>Výroba ozubených kolies</t>
  </si>
  <si>
    <t>17.12.2019 - 17.01.2020</t>
  </si>
  <si>
    <t>thyssen krupp rothe erde Slovakia a.s.</t>
  </si>
  <si>
    <t>03/20</t>
  </si>
  <si>
    <t>Ťahová skúška plastového materiálu</t>
  </si>
  <si>
    <t>ZF Slovakia, a.s.</t>
  </si>
  <si>
    <t>7/20</t>
  </si>
  <si>
    <t>3D skenovanie, spracovanie dát</t>
  </si>
  <si>
    <t>13.2.2020 - 4.3.2020</t>
  </si>
  <si>
    <t>10/20</t>
  </si>
  <si>
    <t>25.2.2020 - 13.3.2020</t>
  </si>
  <si>
    <t>15/20</t>
  </si>
  <si>
    <t>3D tlač komponentov</t>
  </si>
  <si>
    <t>17.2.2020 - 26.2.2020</t>
  </si>
  <si>
    <t>Leadec s.r.o.</t>
  </si>
  <si>
    <t>9/20</t>
  </si>
  <si>
    <t>3D skenovanie prípravku</t>
  </si>
  <si>
    <t>2.3.2020 - 6.3.2020</t>
  </si>
  <si>
    <t>18/20</t>
  </si>
  <si>
    <t>13.2.2020 - 21.2.2020</t>
  </si>
  <si>
    <t>14/20</t>
  </si>
  <si>
    <t>17.2.2020 - 18.2.2020</t>
  </si>
  <si>
    <t>Process Automation Solutions</t>
  </si>
  <si>
    <t>12/20</t>
  </si>
  <si>
    <t>Pevnostný výpočet lyžín pre manipulačné zariadenie</t>
  </si>
  <si>
    <t>11.2.2020 - 6.3.2020</t>
  </si>
  <si>
    <t>Pevnostný výpočet konštrukcie dopravníka po úprave + protokol</t>
  </si>
  <si>
    <t>11.2.2020 6.3.2020</t>
  </si>
  <si>
    <t>16/20</t>
  </si>
  <si>
    <t>3D tlač prototypu + sporacovanie dát</t>
  </si>
  <si>
    <t>26.2.2020 - 4.3.2020</t>
  </si>
  <si>
    <t>KINEX BEARINGS a.s.</t>
  </si>
  <si>
    <t>5/20</t>
  </si>
  <si>
    <t>Gábrišová Zuzana, Ing., PhD.</t>
  </si>
  <si>
    <t>Chemická analýza vzoriek</t>
  </si>
  <si>
    <t>23.1.2020 - 27.1.2020</t>
  </si>
  <si>
    <t>19/20</t>
  </si>
  <si>
    <t>5.3.2020 - 13.3.2020</t>
  </si>
  <si>
    <t>21/20</t>
  </si>
  <si>
    <t xml:space="preserve">3D tlač </t>
  </si>
  <si>
    <t>12.3.2020 - 6.5.2020</t>
  </si>
  <si>
    <t>DASYS s.r.o.</t>
  </si>
  <si>
    <t>24/20</t>
  </si>
  <si>
    <t>3D tlač plastových telies</t>
  </si>
  <si>
    <t>25.5.2020 - 1.6.2020</t>
  </si>
  <si>
    <t>Wertheim s.r.o., D.Streda</t>
  </si>
  <si>
    <t>23/20</t>
  </si>
  <si>
    <t>7.5.2020 - 18.5.2020</t>
  </si>
  <si>
    <t>Ing. Svetozár Demian, spol. s r.o.</t>
  </si>
  <si>
    <t>4/20</t>
  </si>
  <si>
    <t>Schrek Alexander, doc. Ing., PhD.</t>
  </si>
  <si>
    <t>príprava vzoeriek a meranie magnetických vlastností materiálov</t>
  </si>
  <si>
    <t>3.2.2020 - 26.6.2020</t>
  </si>
  <si>
    <t>17/20</t>
  </si>
  <si>
    <t>17.2.2020 - 20.2.2020</t>
  </si>
  <si>
    <t>Whirpool Slovakia spol. s r.o.</t>
  </si>
  <si>
    <t>29/20</t>
  </si>
  <si>
    <t>Analýza mechanických vlastností dodaných plechov z materiálu DCO3</t>
  </si>
  <si>
    <t>27.7.2020 -  30.7.2020</t>
  </si>
  <si>
    <t>CLOETTA Slovakia, s.r.o.</t>
  </si>
  <si>
    <t>26/20</t>
  </si>
  <si>
    <t>EDS analýza chemického zloženia kovových častíc + technicá správa</t>
  </si>
  <si>
    <t>6.7.2020 - 9.7.2020</t>
  </si>
  <si>
    <t>28/20</t>
  </si>
  <si>
    <t>Gulan Ladislav, prof. Ing., PhD.</t>
  </si>
  <si>
    <t>3D tlač  5 serií komponentov</t>
  </si>
  <si>
    <t>7.9.2020 - 9.9.2020</t>
  </si>
  <si>
    <t>KINEX BEARINGS, a.s.</t>
  </si>
  <si>
    <t>Analýza chemického zloženia, metalografická príprava a vyhodnotenie tvrdosti</t>
  </si>
  <si>
    <t>8.7.2020 - 17.7.2020</t>
  </si>
  <si>
    <t>VUJE, a.s.</t>
  </si>
  <si>
    <t>37/20</t>
  </si>
  <si>
    <t>Chlebo Ondrej, Ing., PhD.</t>
  </si>
  <si>
    <t>Kalibračné meranie</t>
  </si>
  <si>
    <t>8.9.2020 - 30.9.2020</t>
  </si>
  <si>
    <t>33/20</t>
  </si>
  <si>
    <t>Výroba ozubených kolies podľa výkresu</t>
  </si>
  <si>
    <t>8.9.2020-21.9.2020</t>
  </si>
  <si>
    <t>ELPROCOM s.r.o.</t>
  </si>
  <si>
    <t>30/20</t>
  </si>
  <si>
    <t>3xEDS analýza kovového materiálu</t>
  </si>
  <si>
    <t>28.8.2020 - 31.8.2020</t>
  </si>
  <si>
    <t>Úrad pre verejné obstarávanie</t>
  </si>
  <si>
    <t>39/20</t>
  </si>
  <si>
    <t>Masaryk Michal, doc. Ing., PhD.</t>
  </si>
  <si>
    <t>Odborné stanovisko "Hokejová akadémia - stavebné práce"</t>
  </si>
  <si>
    <t>11.9 - 15.9.2020</t>
  </si>
  <si>
    <t>Slovnaft, a.s.</t>
  </si>
  <si>
    <t>67/18</t>
  </si>
  <si>
    <t>Jančo Roland, doc. Ing., PhD.</t>
  </si>
  <si>
    <t>Analáza únikov plynov PV (exp. meranie )</t>
  </si>
  <si>
    <t>10.10.2019 - 8.9.2020</t>
  </si>
  <si>
    <t>Výskumn ústav zváračský</t>
  </si>
  <si>
    <t>6/20</t>
  </si>
  <si>
    <t>Metalografické služby na základe cenovej ponuky zo dňa 23.01.2020</t>
  </si>
  <si>
    <t>10.1.2020 - 25.11.2020</t>
  </si>
  <si>
    <t>STU FCHPT</t>
  </si>
  <si>
    <t>44/20</t>
  </si>
  <si>
    <t>Oprava a údržba reaktora</t>
  </si>
  <si>
    <t>3.12.2020 - 11.12.2020</t>
  </si>
  <si>
    <t>KEGA</t>
  </si>
  <si>
    <t>038STU-4/2018</t>
  </si>
  <si>
    <t>doc. Ing. Peter Drahoš, PhD.</t>
  </si>
  <si>
    <t>Konvergencia automatizácie a pokročilých IKT</t>
  </si>
  <si>
    <t>2018-2020</t>
  </si>
  <si>
    <t>002STU-4/2019</t>
  </si>
  <si>
    <t>doc. Ing. Peter Bokes, PhD.</t>
  </si>
  <si>
    <t>Prenos tepla 2021</t>
  </si>
  <si>
    <t>2019-2021</t>
  </si>
  <si>
    <t>026STU-4/2019</t>
  </si>
  <si>
    <t>prof. Ing. Ľubica Stuchlíková, PhD.</t>
  </si>
  <si>
    <t>Interaktívny showroom FINE – Fotoniky, Informatiky, Nanotechnológií a Elektroniky</t>
  </si>
  <si>
    <t>031STU-4/2019</t>
  </si>
  <si>
    <t>prof. Ing. Vladimír Nečas, PhD.</t>
  </si>
  <si>
    <t>Bezpečná a efektívna budúcnosť jadrovej energetiky</t>
  </si>
  <si>
    <t>016STU-4/2020</t>
  </si>
  <si>
    <t>prof. Ing. Danica Rosinová, PhD.</t>
  </si>
  <si>
    <t>Virtuálna a zmiešaná realita vo výučbe pre Industry 4.0</t>
  </si>
  <si>
    <t>2020-2022</t>
  </si>
  <si>
    <t>011STU-4/2020</t>
  </si>
  <si>
    <t>prof. Ing. Vladimír Kutiš, PhD.</t>
  </si>
  <si>
    <t>Laboratórium smart štruktúr a dynamiky</t>
  </si>
  <si>
    <t>025STU-4/2020</t>
  </si>
  <si>
    <t>prof. Ing. Július Cirák, CSc.</t>
  </si>
  <si>
    <t>Kooperačné vzdelávanie v nanotechnológiách a nanovedách</t>
  </si>
  <si>
    <t>APVV</t>
  </si>
  <si>
    <t>SK-PL-18-0068</t>
  </si>
  <si>
    <t>Key enabling technologies for advanced electronic and optoelectronic applications</t>
  </si>
  <si>
    <t>1.1.2019-31.12.2021</t>
  </si>
  <si>
    <t>Medistellar, GmbH</t>
  </si>
  <si>
    <t>Obj</t>
  </si>
  <si>
    <t>doc. Ing. Karol Kováč, PhD.</t>
  </si>
  <si>
    <t>Medistellar</t>
  </si>
  <si>
    <t>Západoslovenská distribučná, a.s.</t>
  </si>
  <si>
    <t>Ing. Attila Kment, PhD.</t>
  </si>
  <si>
    <t>Periodické skúšky OOPP</t>
  </si>
  <si>
    <t>DCBA s.r.o.</t>
  </si>
  <si>
    <t>NOTUS - POWERSONIC s.r.o.</t>
  </si>
  <si>
    <t>VO-2019-200-000117</t>
  </si>
  <si>
    <t>EMC skúšky</t>
  </si>
  <si>
    <t>Nelectra s.r.o.</t>
  </si>
  <si>
    <t>N I K É , spol. s r.o.</t>
  </si>
  <si>
    <t>prof. Ing. František Janíček, PhD.</t>
  </si>
  <si>
    <t>Znalecký posudok</t>
  </si>
  <si>
    <t>Ministerstvo vnútra Slovenskej republiky</t>
  </si>
  <si>
    <t xml:space="preserve"> ORP-568/3-VYS-B4-201</t>
  </si>
  <si>
    <t>IKEA Industry  Slovakia, s.r.o.</t>
  </si>
  <si>
    <t>01/2020/HR/STU Bratislava</t>
  </si>
  <si>
    <t>doc. Ing. Miroslav Kopča, PhD.</t>
  </si>
  <si>
    <t>Kurz - aktualizačná odborná príprava</t>
  </si>
  <si>
    <t>ORP-478/1-VYS-B4-201</t>
  </si>
  <si>
    <t>UVO/2019/0268</t>
  </si>
  <si>
    <t>BVH, spol. s r.o.</t>
  </si>
  <si>
    <t>REGONIK spol. s r.o.</t>
  </si>
  <si>
    <t>001-20</t>
  </si>
  <si>
    <t>Úrad jadrového dozoru Slovenskej republiky</t>
  </si>
  <si>
    <t>doc. Ing. Ján Haščík, PhD.</t>
  </si>
  <si>
    <t>Kurz - periodická príprava KF</t>
  </si>
  <si>
    <t>Atos IT Solution and Service GmbH</t>
  </si>
  <si>
    <t>MicroStep-MIS, spol. s r.o.</t>
  </si>
  <si>
    <t>0016-2020</t>
  </si>
  <si>
    <t>HMH s.r.o.</t>
  </si>
  <si>
    <t>UVO/2019/0329</t>
  </si>
  <si>
    <t>UVO/2019/0307</t>
  </si>
  <si>
    <t>TESTEK, a.s.</t>
  </si>
  <si>
    <t>18/2020 R64/2020</t>
  </si>
  <si>
    <t>prof. Ing. Justín Murín, DrSc.</t>
  </si>
  <si>
    <t>Kurz - odborná príprava na skúšku</t>
  </si>
  <si>
    <t>Continental Automotive Systems Slovakia s.r.o.</t>
  </si>
  <si>
    <t>Ing. Juraj Paulech, PhD.</t>
  </si>
  <si>
    <t>Kurz - bezpečnosť pre automobily</t>
  </si>
  <si>
    <t>ERMS s.r.o.</t>
  </si>
  <si>
    <t>AGROMYŠĽA, s.r.o.</t>
  </si>
  <si>
    <t xml:space="preserve">Obj. </t>
  </si>
  <si>
    <t>Helio Energy k.s.</t>
  </si>
  <si>
    <t>My Energy spv2 k.s.</t>
  </si>
  <si>
    <t>DH energy k.s.</t>
  </si>
  <si>
    <t>SEC spol. s r.o.</t>
  </si>
  <si>
    <t>20200213b</t>
  </si>
  <si>
    <t>UVO/2019/0306</t>
  </si>
  <si>
    <t xml:space="preserve">Slovenské elektrárne, a. s. </t>
  </si>
  <si>
    <t xml:space="preserve">Jadrová a vyraďovacia spoločnosť, a.  s. </t>
  </si>
  <si>
    <t>doc. Ing. Róbert Hinca, PhD.</t>
  </si>
  <si>
    <t>UVO/2020/0053</t>
  </si>
  <si>
    <t>XIMEA s.r.o.</t>
  </si>
  <si>
    <t>P337091</t>
  </si>
  <si>
    <t>Bel Power Solutions, s.r.o.</t>
  </si>
  <si>
    <t>P201013155</t>
  </si>
  <si>
    <t>20200213a</t>
  </si>
  <si>
    <t>20200317a</t>
  </si>
  <si>
    <t>20200317b</t>
  </si>
  <si>
    <t>OMS, a.s.</t>
  </si>
  <si>
    <t>ANDIS s.r.o.</t>
  </si>
  <si>
    <t>200218/PK</t>
  </si>
  <si>
    <t>20200316a</t>
  </si>
  <si>
    <t>20200316b</t>
  </si>
  <si>
    <t>ZSE Elektrárne s.r.o.</t>
  </si>
  <si>
    <t>SPIE Elektrovod, a.s.</t>
  </si>
  <si>
    <t>VUJE, a. s.</t>
  </si>
  <si>
    <t>SRS Group s.r.o.</t>
  </si>
  <si>
    <t xml:space="preserve"> P201014719</t>
  </si>
  <si>
    <t>CEDIS s.r.o.</t>
  </si>
  <si>
    <t>Nezávislé hodnotenie</t>
  </si>
  <si>
    <t>P201015291</t>
  </si>
  <si>
    <t>44-18-1-00374-05210</t>
  </si>
  <si>
    <t>Ministerstvo životného prostredia SR</t>
  </si>
  <si>
    <t>12119/SL</t>
  </si>
  <si>
    <t>Calmit, spol. s r.o.</t>
  </si>
  <si>
    <t>31/2020</t>
  </si>
  <si>
    <t>Bratislavská  teplárenská, a. s.</t>
  </si>
  <si>
    <t>P201015613</t>
  </si>
  <si>
    <t>MDDr. Michal Štefanatný</t>
  </si>
  <si>
    <t>Prihláška</t>
  </si>
  <si>
    <t>Kurz - všeobecné znalectvo</t>
  </si>
  <si>
    <t>ÚEOS - Komercia , a.s.</t>
  </si>
  <si>
    <t>Inštitút bankového vzdelávania NBS, n.o.</t>
  </si>
  <si>
    <t>Eckhardt s.r.o.</t>
  </si>
  <si>
    <t>1135/2020</t>
  </si>
  <si>
    <t>Ing. Peter Ťapák, PhD.</t>
  </si>
  <si>
    <t>Testovanie software</t>
  </si>
  <si>
    <t>SEMIKRON s.r.o.</t>
  </si>
  <si>
    <t>2001SK003602</t>
  </si>
  <si>
    <t>prof. Ing. Daniel Donoval, DrSc,</t>
  </si>
  <si>
    <t>Prípravné práce</t>
  </si>
  <si>
    <t>Úrad podpredsedu vlády Slovenskej republiky</t>
  </si>
  <si>
    <t>Ing. Peter Telek, PhD.</t>
  </si>
  <si>
    <t>ÚPV -  prevádzková podpora 9M</t>
  </si>
  <si>
    <t xml:space="preserve"> 0037-2020</t>
  </si>
  <si>
    <t>SmartVision s. r. o.</t>
  </si>
  <si>
    <t>IFT Inform</t>
  </si>
  <si>
    <t>P337438</t>
  </si>
  <si>
    <t>ZKW Slovakia s.r.o.</t>
  </si>
  <si>
    <t xml:space="preserve">MediaTech Central Europe, a. s. </t>
  </si>
  <si>
    <t>Matoha Instrumentation Ltd.</t>
  </si>
  <si>
    <t>Obj.</t>
  </si>
  <si>
    <t>1354/2020</t>
  </si>
  <si>
    <t>Delta Electronics (Slovakia). s.r.o.</t>
  </si>
  <si>
    <t>PO200612400160</t>
  </si>
  <si>
    <t>LED - SOLAR, s.r.o.</t>
  </si>
  <si>
    <t>P201016946</t>
  </si>
  <si>
    <t>Applied Meters, a.s.</t>
  </si>
  <si>
    <t>004-20</t>
  </si>
  <si>
    <t>NES Nová Dubnica s.r.o.</t>
  </si>
  <si>
    <t>OV20Ma4591</t>
  </si>
  <si>
    <t>SEC Technologies, s.r.o.</t>
  </si>
  <si>
    <t>SECT-073</t>
  </si>
  <si>
    <t>P201017883</t>
  </si>
  <si>
    <t>VOB/20200118</t>
  </si>
  <si>
    <t>P201018061</t>
  </si>
  <si>
    <t>SOZE, s.r.o.</t>
  </si>
  <si>
    <t>03/01-100/20</t>
  </si>
  <si>
    <t>Krátkodobý prenájom priestorov</t>
  </si>
  <si>
    <t>JUDr. Jiří Valdhans, PhD.</t>
  </si>
  <si>
    <t>Kurz znalci</t>
  </si>
  <si>
    <t>P201018084</t>
  </si>
  <si>
    <t>1815/2020</t>
  </si>
  <si>
    <t>OBV2008057</t>
  </si>
  <si>
    <t>20P1695</t>
  </si>
  <si>
    <t>MEOPTIS, s.r.o.</t>
  </si>
  <si>
    <t>32/2020</t>
  </si>
  <si>
    <t>38/2020</t>
  </si>
  <si>
    <t>P201018528</t>
  </si>
  <si>
    <t>CarBax, s.r.o.</t>
  </si>
  <si>
    <t>Aliter Technologies,a.s.</t>
  </si>
  <si>
    <t>P201019056</t>
  </si>
  <si>
    <t>P201019191-1</t>
  </si>
  <si>
    <t>P201019196-1</t>
  </si>
  <si>
    <t>Centrum pre vedu a výskum, s.r.o.</t>
  </si>
  <si>
    <t>Posudok</t>
  </si>
  <si>
    <t>SPRÁVA MESTSkÉHO MAJETKU, s.r.o.</t>
  </si>
  <si>
    <t>05/2019/0025/BRA</t>
  </si>
  <si>
    <t>prof. Ing. Dionýz Gašparovský, PhD.</t>
  </si>
  <si>
    <t>ORP-42/VYS-SI-2019</t>
  </si>
  <si>
    <t>RSBP spol. s r.o.</t>
  </si>
  <si>
    <t>UVO/2020/0247</t>
  </si>
  <si>
    <t>Mesto Malacky</t>
  </si>
  <si>
    <t>Mgr. Roman Dubnička, PhD.</t>
  </si>
  <si>
    <t>Meranie umelého osvetlenia</t>
  </si>
  <si>
    <t xml:space="preserve">VNET, a.s. </t>
  </si>
  <si>
    <t>Kopča</t>
  </si>
  <si>
    <t>Kurz - odborná príprava</t>
  </si>
  <si>
    <t>Ing. Juraj Vojtko, PhD.</t>
  </si>
  <si>
    <t>Ing. Milan Martvoň</t>
  </si>
  <si>
    <t xml:space="preserve"> P201020304</t>
  </si>
  <si>
    <t>Tunelux, s.r.o.</t>
  </si>
  <si>
    <t>Obj. z 29.1.2020</t>
  </si>
  <si>
    <t>Siemens Mobility, s.r.o.</t>
  </si>
  <si>
    <t>VOLTATECH, a.s.</t>
  </si>
  <si>
    <t>NO200774</t>
  </si>
  <si>
    <t>SLOVNAFT MONTÁŽE A OPRAVY a.s.</t>
  </si>
  <si>
    <t>Dopravný podnik Bratislava, akciová spoločnosť</t>
  </si>
  <si>
    <t>P201020006</t>
  </si>
  <si>
    <t>Andrej Javor</t>
  </si>
  <si>
    <t>Fachhochschule Wiener Neustadt</t>
  </si>
  <si>
    <t>Ing. Katarína Sedlačková, PhD.</t>
  </si>
  <si>
    <t>Dištančné vzdelávanie</t>
  </si>
  <si>
    <t>Budapest University of Technology and Economics</t>
  </si>
  <si>
    <t>Ing. Branislav Vrban, PhD.</t>
  </si>
  <si>
    <t>Power System Consulting s.r.o</t>
  </si>
  <si>
    <t>Priemyslený park Štúrovo, a.s.</t>
  </si>
  <si>
    <t xml:space="preserve"> OBJ-0112/2020</t>
  </si>
  <si>
    <t>PPZ-425/NKA-ZA4-2019</t>
  </si>
  <si>
    <t>2878/2020</t>
  </si>
  <si>
    <t>Slovenská elektrizačná prenosová sústava, a.s.</t>
  </si>
  <si>
    <t>AlphaLighting CZ s.r.o.</t>
  </si>
  <si>
    <t xml:space="preserve">Stredisko služieb školám a školským zariadeniam </t>
  </si>
  <si>
    <t>101/2020</t>
  </si>
  <si>
    <t>Smart Light s.r.o.</t>
  </si>
  <si>
    <t>V200432</t>
  </si>
  <si>
    <t>Starting point, s.r.o.</t>
  </si>
  <si>
    <t>Technische Universität  Wien</t>
  </si>
  <si>
    <t>Ing. Štefan Čerba, PhD.</t>
  </si>
  <si>
    <t>Denis Mocko DMC</t>
  </si>
  <si>
    <t>Ing. Aleš Kaňa</t>
  </si>
  <si>
    <t>O2020-0301</t>
  </si>
  <si>
    <t>O2020-1201</t>
  </si>
  <si>
    <t>P201009815</t>
  </si>
  <si>
    <t>Institut Jozef Stefan</t>
  </si>
  <si>
    <t>PN120_11519</t>
  </si>
  <si>
    <t>Ing. Filip Osuský, PhD.</t>
  </si>
  <si>
    <t>České vysoké učení technické v Praze</t>
  </si>
  <si>
    <t>Ing. Jakub Lüley, PhD.</t>
  </si>
  <si>
    <t>Ministerstvo investícií, regionálneho rozvoja a</t>
  </si>
  <si>
    <t>ERASMUS+</t>
  </si>
  <si>
    <t>2017-1-CZ01-KA202-035479</t>
  </si>
  <si>
    <t>prof. Ing. Pavol Podhradský, PhD.</t>
  </si>
  <si>
    <t>MoVET - Modernisation of VET through Collaboration with the Industry</t>
  </si>
  <si>
    <t>01.11.2017-31.08.2020</t>
  </si>
  <si>
    <t>MŠVVaŠR</t>
  </si>
  <si>
    <t>DAAD</t>
  </si>
  <si>
    <t>Ing. Marian Vojs, PhD.    </t>
  </si>
  <si>
    <t xml:space="preserve">Development of boron doped diamond electrodes and TiO2 thin layer for photo-electrochemical applications </t>
  </si>
  <si>
    <t>01.02.2020-31.12.2022</t>
  </si>
  <si>
    <t>COST</t>
  </si>
  <si>
    <t>doc. Ing. Anna Přibilová, PhD.</t>
  </si>
  <si>
    <t>Wearable Robots for Augmentation, Assistance or Substitution of Human Motor Functions</t>
  </si>
  <si>
    <t>04.10.2017  - 14.03.2021</t>
  </si>
  <si>
    <t>SK-AT Interreg 5</t>
  </si>
  <si>
    <t>INTERREG V-A SK-AT/2016/01</t>
  </si>
  <si>
    <t>Ing. Richard Balogh, PhD.</t>
  </si>
  <si>
    <t>RoboCoop - Robotics Education driven by Interregional Cooperation</t>
  </si>
  <si>
    <t>01.08. 2018- 31.07. 2022</t>
  </si>
  <si>
    <t>Interreg CE</t>
  </si>
  <si>
    <t>CE1581</t>
  </si>
  <si>
    <t xml:space="preserve">Development of an integrated concept for the deployment of innovative technologies and services allowing independent living of frail elderly </t>
  </si>
  <si>
    <t>01.04.2019 - 31.03.2022</t>
  </si>
  <si>
    <t>SAIA</t>
  </si>
  <si>
    <t>CEEPUS III</t>
  </si>
  <si>
    <t xml:space="preserve">doc.Ing.Alena Kozáková, PhD. </t>
  </si>
  <si>
    <t>BG-1103 Modelling, Simulation and Computer-aided Design in Engineering and Management</t>
  </si>
  <si>
    <t>2018 -</t>
  </si>
  <si>
    <t>2019-2083/001-001</t>
  </si>
  <si>
    <t xml:space="preserve">doc. Ing. Katarína Žáková, PhD. </t>
  </si>
  <si>
    <t>ETAT - Education &amp; Training for Automation 4.0 in Thailand</t>
  </si>
  <si>
    <t>2019-2022</t>
  </si>
  <si>
    <t>Visegradfund</t>
  </si>
  <si>
    <t>V4Nuclear Training Course</t>
  </si>
  <si>
    <t>01.02.2020 - 30.06.2021</t>
  </si>
  <si>
    <t>Akcia Rakúsko - Slovensko 2019-03-15-001</t>
  </si>
  <si>
    <t xml:space="preserve">prof. Ing. Ivan Hotový, PhD. </t>
  </si>
  <si>
    <t>Micropatterned chemoresistive gas sensor</t>
  </si>
  <si>
    <t>15.07.2019 - 03/2021</t>
  </si>
  <si>
    <t>APVV bilaterálna</t>
  </si>
  <si>
    <t>SK-SRB-18-0016</t>
  </si>
  <si>
    <t>prof. Ing. Vladimír Lukeš, DrSc.</t>
  </si>
  <si>
    <t>Synergia experimentu a teórie: antioxidačný efekt derivátov fenolových zlúčenín</t>
  </si>
  <si>
    <t>SK-SRB-18-0020</t>
  </si>
  <si>
    <t>prof. Ing. Ivan Špánik, DrSc.</t>
  </si>
  <si>
    <t>Vývoj a implementácia vzorkovacích a laboratórnych postupov na environmentálne hodnotenie mokradí</t>
  </si>
  <si>
    <t>SK-PT-18-0007</t>
  </si>
  <si>
    <t>doc. Ing. Dana Dvoranová, PhD.</t>
  </si>
  <si>
    <t>Multifunkčné kovmi modifikované TiO2 fotokatalyzátory na environmentálnu remediáciu</t>
  </si>
  <si>
    <t>APVV multilaterálne</t>
  </si>
  <si>
    <t>DS-FR-19-0035</t>
  </si>
  <si>
    <t>prof. Ing. Peter Rapta, DrSc.</t>
  </si>
  <si>
    <t>Redoxne aktívne komplexy kovov ako katalyzátory pre produkciu energeticky bohatých materiálov</t>
  </si>
  <si>
    <t>1.3.2020-31.12.2022</t>
  </si>
  <si>
    <t>DS-FR-19-0031</t>
  </si>
  <si>
    <t>Ing. Martin Klaučo, PhD.</t>
  </si>
  <si>
    <t>Plne centralizované riadenie vozidla</t>
  </si>
  <si>
    <t>1.3.2020-31.12.2021</t>
  </si>
  <si>
    <t>SK-FR-19-0004</t>
  </si>
  <si>
    <t>doc. Ing. Radoslav Paulen, PhD.</t>
  </si>
  <si>
    <t>Optimálny návrh a riadenie procesov</t>
  </si>
  <si>
    <t>DS-FR-19-0001</t>
  </si>
  <si>
    <t>Ing. Zuzana Barbieriková, PhD.</t>
  </si>
  <si>
    <t>Multifunkčné monolitické aergély pre účinné čistenie vôd</t>
  </si>
  <si>
    <t>EIT Manufacturing</t>
  </si>
  <si>
    <t>Interactive Manufacturing @ Schools</t>
  </si>
  <si>
    <t>1.1.2020-31.12.2020</t>
  </si>
  <si>
    <t>SlovakAid</t>
  </si>
  <si>
    <t>SAMRS/2018/AFG/1/1</t>
  </si>
  <si>
    <t>prof. Ing. Juma Haydary, PhD.</t>
  </si>
  <si>
    <t>Budovanie kapacít v sektore vysokých škôl Afganistanu</t>
  </si>
  <si>
    <t>1.10.2018-1.1.2021</t>
  </si>
  <si>
    <t>SAMRS/2018/ZB/1/4</t>
  </si>
  <si>
    <t>Zlepšenie kvality monitorovania existujúcich a nových vodných zdrojov pitnej vody v kantóne Sarajevo</t>
  </si>
  <si>
    <t>1.10.2018-30.6.2020</t>
  </si>
  <si>
    <t>SAMRS/2019/AFG/1/1</t>
  </si>
  <si>
    <t>Podpora vzdelávania v oblasti obnoviteľných zdrojov energie na Kábulskej univerzite</t>
  </si>
  <si>
    <t>20.9.2019-30.4.2021</t>
  </si>
  <si>
    <t>SAMRS/2020/ZB/1/4</t>
  </si>
  <si>
    <t>Ing. Andrea Machyňáková, PhD.</t>
  </si>
  <si>
    <t>Inštalácia analytických metód pre stanovenie organických znečisťujúcich zlúčenín vyžadovaných podľa rámcovej smernice o vodách 2013/39/EÚ v Centre pre ekotoxikologický výskum v Podgorici</t>
  </si>
  <si>
    <t>1.10.2020-31.7.2022</t>
  </si>
  <si>
    <t>SAMRS/2020/AFG/1/1</t>
  </si>
  <si>
    <t>Podpora udržateľnosti projektov SlovakAid, realizovaných vo vysokoškolskom sektore Afganistanu</t>
  </si>
  <si>
    <t>1.10.2020-20.10.2022</t>
  </si>
  <si>
    <t>Slovnaft a.s.</t>
  </si>
  <si>
    <t>3/2020</t>
  </si>
  <si>
    <t>prof. Ing. Ján Híveš, PhD.</t>
  </si>
  <si>
    <t>Školenie Korózne mechanizmy-advanced</t>
  </si>
  <si>
    <t>13.1.2020-20.1.2020</t>
  </si>
  <si>
    <t>4/2020</t>
  </si>
  <si>
    <t>Ústav polymérov SAV</t>
  </si>
  <si>
    <t>6/2020</t>
  </si>
  <si>
    <t>Zabezpečenie prístupu k ESR spektrometru, jeho príprava a technická asistencia pre ESR meraniach s teplotou</t>
  </si>
  <si>
    <t>01.1.2020-15.11.2020</t>
  </si>
  <si>
    <t>OFZ a.s.</t>
  </si>
  <si>
    <t>7/2020</t>
  </si>
  <si>
    <t>doc. Ing. Pavol Hudec, PhD.</t>
  </si>
  <si>
    <t>Stanovenie merných povrchov min. 6 vzoriek kremičitého úletu - SIOXID</t>
  </si>
  <si>
    <t>10.2.2020-3.6.2020</t>
  </si>
  <si>
    <t>Centrum experimentálnej medicíny SAV</t>
  </si>
  <si>
    <t>8/2020</t>
  </si>
  <si>
    <t>Ing. Michal Kaliňák, PhD.</t>
  </si>
  <si>
    <t>Meranie a vyhodnocovanie NMR spektier</t>
  </si>
  <si>
    <t>12.2.2020-21.2.2020</t>
  </si>
  <si>
    <t>TRIALS, s.r.o.</t>
  </si>
  <si>
    <t>9/2020</t>
  </si>
  <si>
    <t>Zhodnotenie vzorky prášku Albonit</t>
  </si>
  <si>
    <t>12.2.2020-15.2.2020</t>
  </si>
  <si>
    <t>hameln rds a.s.</t>
  </si>
  <si>
    <t>12/2020</t>
  </si>
  <si>
    <t>Meranie NMR spektier</t>
  </si>
  <si>
    <t>17.2.2020-20.2.2020</t>
  </si>
  <si>
    <t>Biosynth s.r.o.</t>
  </si>
  <si>
    <t>16/2020</t>
  </si>
  <si>
    <t>5.6.2020-10.6.2020</t>
  </si>
  <si>
    <t>PEMI corporation</t>
  </si>
  <si>
    <t>20/2020</t>
  </si>
  <si>
    <t>Stanovenie filtračnej účinnosti materiálu PEMITEX SNS</t>
  </si>
  <si>
    <t>30.4.2020-16.6.2020</t>
  </si>
  <si>
    <t>R&amp;Dcomposite s.r.o.</t>
  </si>
  <si>
    <t>21/2020</t>
  </si>
  <si>
    <t>Stanovenie filtračnej účinnosti netkanej textílie</t>
  </si>
  <si>
    <t>12.5.2020-16.6.2020</t>
  </si>
  <si>
    <t>26/2020</t>
  </si>
  <si>
    <t>1.7.2020-9.7.2020</t>
  </si>
  <si>
    <t>27/2020</t>
  </si>
  <si>
    <t>doc. Ing Jorík, CSc.</t>
  </si>
  <si>
    <t>RTG difrakčná analýza vzoriek</t>
  </si>
  <si>
    <t>Prihlásení účastníci</t>
  </si>
  <si>
    <t>28/2020</t>
  </si>
  <si>
    <t>prof. Ing. Peter Šimon, DrSc.</t>
  </si>
  <si>
    <t>Letná škola termickej analýzy a kalorimetrie</t>
  </si>
  <si>
    <t>16.9.2020-18.9.2020</t>
  </si>
  <si>
    <t>Saneca Pharmaceuticals a.s.</t>
  </si>
  <si>
    <t>35/2020</t>
  </si>
  <si>
    <t>Meranie a analýza NMR spektier</t>
  </si>
  <si>
    <t>3.8.2020-10.8.2020</t>
  </si>
  <si>
    <t>36/2020</t>
  </si>
  <si>
    <t>3.8.2020-13.8.2020</t>
  </si>
  <si>
    <t>1.8.2020-30.12.2020</t>
  </si>
  <si>
    <t>VUP a.s.</t>
  </si>
  <si>
    <t>39/2020</t>
  </si>
  <si>
    <t>Spolupráca pri riešení výskumu a vývoja. Meranie NMR spektier</t>
  </si>
  <si>
    <t>10.8.2020-17.8.2020</t>
  </si>
  <si>
    <t>Univerzita sv. Cyrila a Metoda v Trnave</t>
  </si>
  <si>
    <t>41/2020</t>
  </si>
  <si>
    <t>20.8.2020-28.8.2020</t>
  </si>
  <si>
    <t>GEORGANICS, s.r.o.</t>
  </si>
  <si>
    <t>42/2020</t>
  </si>
  <si>
    <t>17.8.2020-31.8.2020</t>
  </si>
  <si>
    <t>Auchem, s.r.o.</t>
  </si>
  <si>
    <t>45/2020</t>
  </si>
  <si>
    <t>20.8.2020-31.8.2020</t>
  </si>
  <si>
    <t>46/2020</t>
  </si>
  <si>
    <t>47/2020</t>
  </si>
  <si>
    <t>4.9.2020-10.9.2020</t>
  </si>
  <si>
    <t>51/2020</t>
  </si>
  <si>
    <t>prof. Ing. Peter Segľa, DrSc.</t>
  </si>
  <si>
    <t>Meranie vzoriek na infračervenú spektrokopiu a UV VIS</t>
  </si>
  <si>
    <t>23.9.2020-18.9.2020</t>
  </si>
  <si>
    <t>HSH Chemie SK, s.r.o.</t>
  </si>
  <si>
    <t>52/2020</t>
  </si>
  <si>
    <t>doc. Ing. Marián Janek, PhD.</t>
  </si>
  <si>
    <t>Sledovanie vybraných parametrov vzorky Suprex Clay - kaolin</t>
  </si>
  <si>
    <t>1.8.2020-16.9.2020</t>
  </si>
  <si>
    <t>Národné poľnohosp. a potrav. centrum</t>
  </si>
  <si>
    <t>56/2020</t>
  </si>
  <si>
    <t>Meranie 13C NMR spektier štyroch vzoriek humiových kyselín</t>
  </si>
  <si>
    <t>12.10.2020-16.10.2020</t>
  </si>
  <si>
    <t>Mikrochem spol. s r.o.</t>
  </si>
  <si>
    <t>59/2020</t>
  </si>
  <si>
    <t>NMR analýza dodaných vzoriek</t>
  </si>
  <si>
    <t>28.10.2020-30.10.2020</t>
  </si>
  <si>
    <t>Univerzita Komenského BA</t>
  </si>
  <si>
    <t>61/2020</t>
  </si>
  <si>
    <t>Analýzy NMR (HSQC, TOCSY)</t>
  </si>
  <si>
    <t>4.11.2020-6.11.2020</t>
  </si>
  <si>
    <t>Ústav krajinskej ekológie SAV</t>
  </si>
  <si>
    <t>62/2020</t>
  </si>
  <si>
    <t>doc. Ing. Štefan Šutý, PhD.</t>
  </si>
  <si>
    <t>Analýza zastúpenia lignínu a celulózy v biomase sóji</t>
  </si>
  <si>
    <t>1.12.2020-18.12.2020</t>
  </si>
  <si>
    <t>Adelle Davis, s.r.o.</t>
  </si>
  <si>
    <t>63/2020</t>
  </si>
  <si>
    <t>doc. Ing. František Kreps, PhD.</t>
  </si>
  <si>
    <t>Konzultačná činnosť ohľadom stabilitylipozomálnych výrobkov</t>
  </si>
  <si>
    <t>9.11.2020-13.11.2020</t>
  </si>
  <si>
    <t>OLO a.s.</t>
  </si>
  <si>
    <t>10/2019</t>
  </si>
  <si>
    <t>Elementárna analýza 24x2 vzoriek s  palalelkami, príprava vzoriek, vyhodnotenie meraní</t>
  </si>
  <si>
    <t>15.02.2019-31.01.2020</t>
  </si>
  <si>
    <t>63/2019</t>
  </si>
  <si>
    <t>Ing. Eva Smrčková, CSc.</t>
  </si>
  <si>
    <t>Zhodnotenie vlastností vzoriek vápna</t>
  </si>
  <si>
    <t>07.10.2019-31.12.2020</t>
  </si>
  <si>
    <t xml:space="preserve">PSA </t>
  </si>
  <si>
    <t>PSA16_8</t>
  </si>
  <si>
    <t xml:space="preserve">Cagáňová Dagmar, doc. Mgr. PhD. </t>
  </si>
  <si>
    <t>Automobilová junior akadémia</t>
  </si>
  <si>
    <t>2017-2020</t>
  </si>
  <si>
    <t>PONTIS</t>
  </si>
  <si>
    <t>78/2020</t>
  </si>
  <si>
    <t xml:space="preserve">Pastierová Alica, Ing. PhD. </t>
  </si>
  <si>
    <t>Nebezpečné bezpečne - integrovaná bezpečnosť v priemysle pre študentov a prax</t>
  </si>
  <si>
    <t>2020-2023</t>
  </si>
  <si>
    <t>FO+PO</t>
  </si>
  <si>
    <t>Bárta Jozef Ing. PhD.</t>
  </si>
  <si>
    <t>Kurz zvárania</t>
  </si>
  <si>
    <t>24.2.-23.3.2020</t>
  </si>
  <si>
    <t xml:space="preserve">FO </t>
  </si>
  <si>
    <t>90/20</t>
  </si>
  <si>
    <t>Martinka Jozef doc. Ing. PhD.</t>
  </si>
  <si>
    <t>Konferencia AFSE 2020</t>
  </si>
  <si>
    <t>22.10.-22.10.2020</t>
  </si>
  <si>
    <t>Davital Banská Bystrica</t>
  </si>
  <si>
    <t>103/20</t>
  </si>
  <si>
    <t>Tibenská Alica Ing.</t>
  </si>
  <si>
    <t>Prenájom automatov</t>
  </si>
  <si>
    <t>1.8.-31.12.2020</t>
  </si>
  <si>
    <t>Plavecký klub STU Trnava</t>
  </si>
  <si>
    <t>130/20</t>
  </si>
  <si>
    <t>Markovičová Mária, PhDr.</t>
  </si>
  <si>
    <t>Športová činnosť</t>
  </si>
  <si>
    <t>1.10.-31.12.2020</t>
  </si>
  <si>
    <t>PO</t>
  </si>
  <si>
    <t>137/20</t>
  </si>
  <si>
    <t>Preskúšanie zváračov</t>
  </si>
  <si>
    <t>19.10.-30.10.2020</t>
  </si>
  <si>
    <t>FO</t>
  </si>
  <si>
    <t>211/19</t>
  </si>
  <si>
    <t>Zvárací kurz Z-E1, Z-M1, Z-T1, Z-G1</t>
  </si>
  <si>
    <t>27.1-3.2.2020</t>
  </si>
  <si>
    <t>205/19</t>
  </si>
  <si>
    <t>1.1.-31.7.2020</t>
  </si>
  <si>
    <t>D+Z</t>
  </si>
  <si>
    <t>194/19</t>
  </si>
  <si>
    <t>Daynier Rolando Delgado Sobrino Ing. PhD.</t>
  </si>
  <si>
    <t>NTPDS  VI konferencia</t>
  </si>
  <si>
    <t>27.2.-27.3.2020</t>
  </si>
  <si>
    <t>216/19</t>
  </si>
  <si>
    <t>1.1.-31.3.2020</t>
  </si>
  <si>
    <t>Stredná športová škola Trnava</t>
  </si>
  <si>
    <t>217/19</t>
  </si>
  <si>
    <t>RTVŠ</t>
  </si>
  <si>
    <t>218/19</t>
  </si>
  <si>
    <t>UCM Trnava študenti</t>
  </si>
  <si>
    <t>219/19</t>
  </si>
  <si>
    <t>Trnavská univerzita Trnava</t>
  </si>
  <si>
    <t>229/19</t>
  </si>
  <si>
    <t>UCM Trnava zamestnanci</t>
  </si>
  <si>
    <t>238/19</t>
  </si>
  <si>
    <t>Reaktortest Trnava</t>
  </si>
  <si>
    <t>254/19</t>
  </si>
  <si>
    <t>1.2.-29.2.2020</t>
  </si>
  <si>
    <t>Prevádzka ŠDaJ</t>
  </si>
  <si>
    <t>17/09</t>
  </si>
  <si>
    <t>Široký Radovan Ing.</t>
  </si>
  <si>
    <t>1.1.-31.12.2020</t>
  </si>
  <si>
    <t>SANET I Bratislava</t>
  </si>
  <si>
    <t>66/10</t>
  </si>
  <si>
    <t>Hýroš Matej Ing.</t>
  </si>
  <si>
    <t>Zabezpečenie siete</t>
  </si>
  <si>
    <t>European Commission H2020 Marie Sklodowska-Curie Research and Innovation Staff Exchanges</t>
  </si>
  <si>
    <t>2017/Project ID: 778068</t>
  </si>
  <si>
    <t>Morovič Ladislav, doc. Ing. PhD.</t>
  </si>
  <si>
    <t>Directional Composites through Manufacturing Innovation</t>
  </si>
  <si>
    <t>2018-2022</t>
  </si>
  <si>
    <t>International Visegrad Found</t>
  </si>
  <si>
    <t>Project ID: 21910035</t>
  </si>
  <si>
    <t>Hurajová Ľudmila, Mgr. PhD.</t>
  </si>
  <si>
    <t xml:space="preserve"> CLIL - Vysokoškolský učiteľ</t>
  </si>
  <si>
    <t>2019-2020</t>
  </si>
  <si>
    <t>Erasmus+KA2</t>
  </si>
  <si>
    <t>Project ID: 2019-1-RO01-KA203-063153</t>
  </si>
  <si>
    <t>Košťál Peter, doc. Ing. PhD.</t>
  </si>
  <si>
    <t>Development of mechatronic skills and innovative learning methods for industry 4.0</t>
  </si>
  <si>
    <t>SAIA Bratislava</t>
  </si>
  <si>
    <t>CEEPUS CIII-BA-1402-01-1920</t>
  </si>
  <si>
    <t>Labudzki Remigius, Ing. PhD.</t>
  </si>
  <si>
    <t xml:space="preserve">Teaching and Research of Environment-oriented Technologies in Manufacturing </t>
  </si>
  <si>
    <t>24.2.2020-28.2.2020</t>
  </si>
  <si>
    <t>University of Poznan</t>
  </si>
  <si>
    <t>CEEPUS CIII-RS-1412-01-1920</t>
  </si>
  <si>
    <t>Mircetic Dejan, PhD.</t>
  </si>
  <si>
    <t>Fostering sustainable partnership between academia and industry in improving applicability of logistics thinking</t>
  </si>
  <si>
    <t>21.2.2020-27.2.2020</t>
  </si>
  <si>
    <t>University of Novi Sad</t>
  </si>
  <si>
    <t>CEEPUS-RO-0013-15-1920</t>
  </si>
  <si>
    <t>Pacurar Razvan, Dr. Ing.</t>
  </si>
  <si>
    <t>New teaching technologies and new applications in modernization of teaching at the Faculties of Technical Sciences in connection with the needs of small and medium enterprises in the environment</t>
  </si>
  <si>
    <t>24.2.2020-6.3.2020</t>
  </si>
  <si>
    <t>Technology University Cluj-Napoca</t>
  </si>
  <si>
    <t>CEEPUS-PL-0901-06-1920</t>
  </si>
  <si>
    <t>Costea Ancuta</t>
  </si>
  <si>
    <t xml:space="preserve">Teaching and research in advanced manufacturing </t>
  </si>
  <si>
    <t>ESF</t>
  </si>
  <si>
    <t>312041R446</t>
  </si>
  <si>
    <t>Rollová Lea, doc. Ing. arch., PhD.</t>
  </si>
  <si>
    <t>Deinštitucionalizácia zaraidení sociálnych služieb - Podpora transformačných tímov</t>
  </si>
  <si>
    <t>2018-2023</t>
  </si>
  <si>
    <t>312041APA3</t>
  </si>
  <si>
    <t>Podpora univerzálneho navrhovania</t>
  </si>
  <si>
    <t>MK SR</t>
  </si>
  <si>
    <t>MK-5269/2019-423</t>
  </si>
  <si>
    <t>Vošková Katarrína, Ing. arch., PhD.</t>
  </si>
  <si>
    <t>Jesenná univerzita architektúry 2020</t>
  </si>
  <si>
    <t>FPU</t>
  </si>
  <si>
    <t>20-363-02298</t>
  </si>
  <si>
    <t>Krisitánová Katarína, Ing. arch. ,PhD.</t>
  </si>
  <si>
    <t>LE:NOTRE Landscape forum 2020</t>
  </si>
  <si>
    <t>20-343-02762</t>
  </si>
  <si>
    <t>Moravčíková Henrieta, prof. Dr. Ing. arch.</t>
  </si>
  <si>
    <t>Reflexie architektúry 2020</t>
  </si>
  <si>
    <t>20-343-02834</t>
  </si>
  <si>
    <t>Ebringerová Paulína, Mgr. art, ArtD.</t>
  </si>
  <si>
    <t>Architektonické vzdelávanie Emila Belluša vs. Jeho digitálne podoby</t>
  </si>
  <si>
    <t>APVV-SK-PL-2018</t>
  </si>
  <si>
    <t>Koncept "livability" v kontexte malých miest</t>
  </si>
  <si>
    <t>SAAIC - Slovenská akademická asosiácia pre medzinárodnú spoluprácu</t>
  </si>
  <si>
    <t>2020-1-SK01-KA202-078245</t>
  </si>
  <si>
    <t>Kotradyová Veronika, prof. Ing., PhD.</t>
  </si>
  <si>
    <t>DESIRE-DESIgn for all metods to cREate age-friendly housing</t>
  </si>
  <si>
    <t>Svoradova, a.s.</t>
  </si>
  <si>
    <t>ZoD_0502/0001/20</t>
  </si>
  <si>
    <t>Pauliny Pavol, Ing. arch. PhD</t>
  </si>
  <si>
    <t>Architektonická štúdia návrhu riešenia dostavby mestské bloku na rohu Svoradovej a Zámockej ulici v BA</t>
  </si>
  <si>
    <t>Eurovea, a.s.</t>
  </si>
  <si>
    <t>ZoD_0502/0002/20</t>
  </si>
  <si>
    <t>Kočlík Dušan, Ing., ArtD.</t>
  </si>
  <si>
    <t>Návrh interiéru v projekte Eurovea II. Stavba 05 - obytná veža</t>
  </si>
  <si>
    <t>Mesto Dubnica nad Váhom</t>
  </si>
  <si>
    <t>ZoD_0502/0003/20</t>
  </si>
  <si>
    <t>Kováč Bohumil, prof. Ing. arch., PhD.</t>
  </si>
  <si>
    <t>Architektonická štúdia stavby - Prestavba Námestia Matice Slovenskej</t>
  </si>
  <si>
    <t>Metropolitný inštitút Bratislavy</t>
  </si>
  <si>
    <t>ZoD_0502/0004/20</t>
  </si>
  <si>
    <t>Kacej Michal, Ing. arch.</t>
  </si>
  <si>
    <t>Virtuálny sprievodca kúpeľov Grossling, Bratislava</t>
  </si>
  <si>
    <t>Nové Mesto nad Váhom</t>
  </si>
  <si>
    <t>ZoD_0502/0006/20</t>
  </si>
  <si>
    <t>Zmeny a doplnky územného plánu mesta Nové Mesto nad Váhom</t>
  </si>
  <si>
    <t>Univerzita Komenského v Bratislave</t>
  </si>
  <si>
    <t>ZoD_0502/0007/20</t>
  </si>
  <si>
    <t>Andráš Milan, doc. Ing. arch., PhD.</t>
  </si>
  <si>
    <t>Informačné centrum UK</t>
  </si>
  <si>
    <t>Mestská časť Bratislava - Ružinov</t>
  </si>
  <si>
    <t>ZoD_0502/0009/20</t>
  </si>
  <si>
    <t>Hrašková Nadežda, doc.Ing. arch, PhD.</t>
  </si>
  <si>
    <t>Nadstavba a revitalizácia Spoločenského domu Prievoz</t>
  </si>
  <si>
    <t>ZoD_0502/0010/20</t>
  </si>
  <si>
    <t>Digitálne zameranie a vypracovanie IZ - Kultúrny dom na Bulharskej ulici v Bratislave</t>
  </si>
  <si>
    <t>Mestská časť Bratislava - Rača</t>
  </si>
  <si>
    <t>ZoD_0502/0011/20</t>
  </si>
  <si>
    <t>Kráľová Eva, doc. Ing., PhD.</t>
  </si>
  <si>
    <t>Overovacia štúdia využiteľnosti a revitalizácie Meštianskeho domu - Koloničovej kúrie</t>
  </si>
  <si>
    <t>Saint-Gobain Construction Products, s.r.o.</t>
  </si>
  <si>
    <t>ZoD_0502/0013/20</t>
  </si>
  <si>
    <t>Vojteková Eva, Ing. arch., PhD.</t>
  </si>
  <si>
    <t>ISOVER Multi-Comfort Students Contest 2019</t>
  </si>
  <si>
    <t>ZoD_0502/0014/20</t>
  </si>
  <si>
    <t>Smatanová Katarína, Ing. arch., PhD.</t>
  </si>
  <si>
    <t>Urbanisticko-architektonicko-krajinársky návrh využitia verejného priestranstva, Bratislava - Podunajské Biskupice</t>
  </si>
  <si>
    <t>Mesto Trnava</t>
  </si>
  <si>
    <t>ZoD_0502/0016/20</t>
  </si>
  <si>
    <t>Obnova a revitalizácia národnej kultúrnej pamiatky - meštiansky dom Pracháreň</t>
  </si>
  <si>
    <t>2020-2021</t>
  </si>
  <si>
    <t>Združenie používateľov Slovenskej akademickej dátovej siete SANET</t>
  </si>
  <si>
    <t>zmluva 26/2020</t>
  </si>
  <si>
    <t>prof. Ing. Ivan Kotuliak, PhD.</t>
  </si>
  <si>
    <t>Zmluva o poskytnutí finančných prostriedkov na zabezpečenie siete SANET</t>
  </si>
  <si>
    <t>DITEC a.s.</t>
  </si>
  <si>
    <t xml:space="preserve">objednávka </t>
  </si>
  <si>
    <t>prof. Ing. Mária Bieliková, PhD.</t>
  </si>
  <si>
    <t>Propagácia spoločnosti</t>
  </si>
  <si>
    <t>Ústav manažmentu STU</t>
  </si>
  <si>
    <t>Colliers International spol. s.r.o.</t>
  </si>
  <si>
    <t>Darovacia zmluva</t>
  </si>
  <si>
    <t>Ing. Andrej Adamuščin, PhD.</t>
  </si>
  <si>
    <t>Podpora vedy a výskumu v oblasti realitného trhu, projektu International Real Estate Challenge a podujatí European Real Estate  Society</t>
  </si>
  <si>
    <t>2020 - 2020</t>
  </si>
  <si>
    <t>Nová darovacia zmluva bola podpísaná, ešte neprišli peniaze</t>
  </si>
  <si>
    <t>Mayflower Group, s.r.o.</t>
  </si>
  <si>
    <t>Hlavné mesto Slovenskej republiky Bratislava</t>
  </si>
  <si>
    <t xml:space="preserve">Zmluva  o poskytnutí dotácie </t>
  </si>
  <si>
    <t xml:space="preserve">Ondrejička, Vladimír, Ing. PhD.; Ondrejičková, Silvia, Mgr.PhD.   </t>
  </si>
  <si>
    <t>MUNISS Medzinárodná študentská súťaž</t>
  </si>
  <si>
    <t>Nitriansky samosprávny kraj</t>
  </si>
  <si>
    <t>Zmluva  o dielo</t>
  </si>
  <si>
    <t xml:space="preserve">Jamečný, Ľubomír, Ing., PhD. </t>
  </si>
  <si>
    <t>Smart koncepcia regionálneho rozvoja NSK do roku 2027</t>
  </si>
  <si>
    <t>Trenčiansky samosprávny kraj</t>
  </si>
  <si>
    <t xml:space="preserve">Finka, Maroš, prof. Ing. arch. PhD. </t>
  </si>
  <si>
    <t>Program hospodárskeho rozvoja a sociálneho rozvoja Trenčianskeho kraja do roku 2030</t>
  </si>
  <si>
    <t>Koncepcia uplatnenia SMART princípov v rozvoji verejných politík/služieb Trenčianskeho samosprávneho kraja</t>
  </si>
  <si>
    <t>R STU</t>
  </si>
  <si>
    <t>SAAIC</t>
  </si>
  <si>
    <t>2020-1-SK01-KA103-078102</t>
  </si>
  <si>
    <t>Mgr. Monika Gašparová</t>
  </si>
  <si>
    <t>Erasmus+ KA103 - Mobility jednotlivcov</t>
  </si>
  <si>
    <t>01.06.2020-31.05.2022</t>
  </si>
  <si>
    <t>1. splátka z celkovo schváleného grantu 486 687 €</t>
  </si>
  <si>
    <t>2020-1-SK01-KA107-078196</t>
  </si>
  <si>
    <t>KA107 - Mobility jednotlivcov medzi krajinami programu a partnerskými krajinami</t>
  </si>
  <si>
    <t>01.08.2020-31.07.2022</t>
  </si>
  <si>
    <t>1. splátka z celkovo schváleného grantu 464 135 €</t>
  </si>
  <si>
    <t>VEGA</t>
  </si>
  <si>
    <t>1/0891/17</t>
  </si>
  <si>
    <t>Hlavčová Kamila, prof. Ing., PhD.</t>
  </si>
  <si>
    <t>Detekcia a modelovanie zmien v hydrometeorologických časových radoch v podmienkach klimatickej zmeny</t>
  </si>
  <si>
    <t>2017-20</t>
  </si>
  <si>
    <t>1/0800/17</t>
  </si>
  <si>
    <t>Šoltész Andrej, prof. Ing., PhD.</t>
  </si>
  <si>
    <t>Optimalizácia protipovodňovej ochrany sídiel v povodí horských tokov</t>
  </si>
  <si>
    <t>1/0452/17</t>
  </si>
  <si>
    <t>Bednárová Emília, prof. Ing., PhD.</t>
  </si>
  <si>
    <t>ANALÝZA RIZIKOVÝCH FAKTOROV  DETERMINUJÚCICH BEZPEČNOSŤ HRÁDZÍ VODNÝCH STAVIEB</t>
  </si>
  <si>
    <t>1/0750/18</t>
  </si>
  <si>
    <t>Janák Juraj, doc. Ing., PhD.</t>
  </si>
  <si>
    <t>Analýza vybraných geodynamických procesov pomocou absolútnej a relatívnej gravimetrie a technológie GNSS</t>
  </si>
  <si>
    <t>2018-20</t>
  </si>
  <si>
    <t>1/0847/18</t>
  </si>
  <si>
    <t>Petráš Dušan, prof. Ing., PhD.</t>
  </si>
  <si>
    <t>NÍZKOEXERGETICKÉ SYSTÉMY TECHNIKY PROSTREDIA NA BÁZE OBNOVITEĽNÝCH ZDROJOV ENERGIE</t>
  </si>
  <si>
    <t>1/0773/18</t>
  </si>
  <si>
    <t>Ároch Rudolf, doc. Ing., PhD.</t>
  </si>
  <si>
    <t>Inovatívne spoje moderných konštrukcií z ocele a dreva v kombinácii s betónom</t>
  </si>
  <si>
    <t>1/0412/18</t>
  </si>
  <si>
    <t>Jendželovsky Norbert, prof. Ing., PhD.</t>
  </si>
  <si>
    <t>Analýza správania sa stavebných konštrukcií pri dynamickom zaťažení s ohľadom na interakciu konštrukcie a podložia</t>
  </si>
  <si>
    <t>2018-21</t>
  </si>
  <si>
    <t>1/0506/18</t>
  </si>
  <si>
    <t>Kopáčik Alojz, prof. Ing., PhD.</t>
  </si>
  <si>
    <t>Vývoj algoritmu na automatizovanú kontrolu kvality realizácie stavieb v prostredí BIM</t>
  </si>
  <si>
    <t>1/0842/18</t>
  </si>
  <si>
    <t>Frankovská Jana, doc. Ing., PhD.</t>
  </si>
  <si>
    <t>Výskum hydromechanického správania zemín a skalných hornín pre modelovanie multifyzikálnych procesov v geotechnike</t>
  </si>
  <si>
    <t>1/0050/18</t>
  </si>
  <si>
    <t>Hraška Jozef, prof. Ing., PhD.</t>
  </si>
  <si>
    <t>Fotovoltické fasády budov s takmer nulovou potrebou energie</t>
  </si>
  <si>
    <t>1/0709/19</t>
  </si>
  <si>
    <t>Frolkovič Peter, doc. RNDr., CSc.</t>
  </si>
  <si>
    <t>Level set metódy na neštruktúrovaných sieťach a pre implicitne dané výpočtové oblasti</t>
  </si>
  <si>
    <t>2019-22</t>
  </si>
  <si>
    <t>1/0006/19</t>
  </si>
  <si>
    <t>Mesiar Radko, prof. RNDr., DrSc.</t>
  </si>
  <si>
    <t>Nové trendy v teórii agregovania a ich aplikácie</t>
  </si>
  <si>
    <t>1/0238/19</t>
  </si>
  <si>
    <t>Knor Martin, prof. RNDr., Dr.</t>
  </si>
  <si>
    <t>Extremálne metrické problémy v grafoch a v diskrétnych štruktúrach</t>
  </si>
  <si>
    <t>2019-21</t>
  </si>
  <si>
    <t>1/0632/19</t>
  </si>
  <si>
    <t>Szolgay Ján, prof. Ing., PhD.</t>
  </si>
  <si>
    <t>Zmeny hydrologického režimu na Slovensku podľa regionálnych scenárov zmeny klímy a multimodelového hodnotenia</t>
  </si>
  <si>
    <t>1/0113/19</t>
  </si>
  <si>
    <t>Bielek Boris, prof. Ing., PhD.</t>
  </si>
  <si>
    <t>Klimaticky adaptívne fasády pre udržateľnú architektúru a ich potenciál v lokalite strednej Európy</t>
  </si>
  <si>
    <t>1/0254/19</t>
  </si>
  <si>
    <t>Halvonik Jaroslav, prof. Ing., PhD.</t>
  </si>
  <si>
    <t>Šmyková odolnosť železobetónových dosiek namáhaných koncentrovaným zaťažením</t>
  </si>
  <si>
    <t>1/0068/19</t>
  </si>
  <si>
    <t>Macura Viliam, prof. Ing., PhD.</t>
  </si>
  <si>
    <t>Hodnotenie kvality akvatického habitatu horských tokov bioindikáciou</t>
  </si>
  <si>
    <t>1/0682/19</t>
  </si>
  <si>
    <t>Medveď Igor, prof. RNDr., PhD.</t>
  </si>
  <si>
    <t>Transport solí v poréznych stavebných materiáloch</t>
  </si>
  <si>
    <t>1/0662/19</t>
  </si>
  <si>
    <t>Čistý Milan, prof. Ing., PhD.</t>
  </si>
  <si>
    <t>Vývoj nových technologických, analytických a predikčných nástrojov pre ochranu agrárnej krajiny voči suchu</t>
  </si>
  <si>
    <t>1/0574/19</t>
  </si>
  <si>
    <t>Stanko Štefan, prof. Ing., PhD.</t>
  </si>
  <si>
    <t>Odľahčovacie komory a ich vplyv na redukciu bodového znečistenia recipientu</t>
  </si>
  <si>
    <t>1/0737/19</t>
  </si>
  <si>
    <t>Ilavský Ján, prof. Ing., PhD.</t>
  </si>
  <si>
    <t>Riešenie kvality pitnej vody s ohľadom na klimatické zmeny a geologické podmienky</t>
  </si>
  <si>
    <t>1/0511/19</t>
  </si>
  <si>
    <t>Gašparík Jozef, prof. Ing., PhD.</t>
  </si>
  <si>
    <t>Návrh a tvorba časových plánov a elektronickej technologicko-kvalitatívnej databázy stavebných procesov pre aplikáciu v modeli BIM</t>
  </si>
  <si>
    <t>1/0749/19</t>
  </si>
  <si>
    <t>Sokol Milan, prof. Ing., PhD.</t>
  </si>
  <si>
    <t>Identifikácia stavu železničných mostov prostredníctvom dynamických meraní</t>
  </si>
  <si>
    <t>1/0584/19</t>
  </si>
  <si>
    <t>Fraštia Marek, doc. Ing., PhD.</t>
  </si>
  <si>
    <t>Určovanie tvaru vodnej hladiny na účely hydrotechnického výskumu</t>
  </si>
  <si>
    <t>1/0530/19</t>
  </si>
  <si>
    <t>Kopecký Miloslav, doc. RNDr., PhD.</t>
  </si>
  <si>
    <t>Analýza účinnosti odvodnenia pri sanácii nestabilných svahov</t>
  </si>
  <si>
    <t>1/0388/19</t>
  </si>
  <si>
    <t>Brodniansky Ján, prof. Ing., PhD.</t>
  </si>
  <si>
    <t>Analýza a syntéza vplyvu prevádzkových podmienok na líniové a stavebné tenkostenné konštrukcie</t>
  </si>
  <si>
    <t>1/0206/20</t>
  </si>
  <si>
    <t>Širáň Jozef, prof. RNDr., DrSc.</t>
  </si>
  <si>
    <t>Diskrétne štruktúry s vysokou mierou symetrie</t>
  </si>
  <si>
    <t>2020-22</t>
  </si>
  <si>
    <t>1/0436/20</t>
  </si>
  <si>
    <t>Mikula Karol, prof. RNDr., DrSc.</t>
  </si>
  <si>
    <t>Numerické metódy pre parciálne diferenciálne rovnice a ich aplikácie</t>
  </si>
  <si>
    <t>2/0142/20</t>
  </si>
  <si>
    <t>Sarkoci Peter, Ing., PhD.</t>
  </si>
  <si>
    <t>Matematické  modely neklasických javov a neurčitosti</t>
  </si>
  <si>
    <t>1/0468/20</t>
  </si>
  <si>
    <t>Stupňanová Andrea, doc. Mgr., PhD.</t>
  </si>
  <si>
    <t>Aplikácia inovatívnych matematických metód v optimalizácii procesov geomodelovania na podklade dát z laserového skenovania</t>
  </si>
  <si>
    <t>1/0486/20</t>
  </si>
  <si>
    <t>Čunderlík Róbert, Ing., PhD.</t>
  </si>
  <si>
    <t>Globálne a lokálne určovanie tiažového poľa Zeme v priestorovej oblasti s vysokým rozlíšením.</t>
  </si>
  <si>
    <t>1/0453/20</t>
  </si>
  <si>
    <t>Králik Juraj, prof.Ing., CSc.</t>
  </si>
  <si>
    <t>Riziková analýza nosných konštrukcií za extrémnych klimatických a havarijných podmienok, seizmicity a simulovaných teroristických útokov. Bezpečnosť a spoľahlivosť priemyselných objektov a jadrových elektrární.</t>
  </si>
  <si>
    <t>1/0522/20</t>
  </si>
  <si>
    <t>Fillo Ľudovít, prof. Ing., PhD.</t>
  </si>
  <si>
    <t>Nelineárna analýza betónových konštrukcií vystužených betonárskou, predpínacou výstužou a FRP</t>
  </si>
  <si>
    <t>1/0645/20</t>
  </si>
  <si>
    <t>Borzovič Viktor, doc. Ing., PhD.</t>
  </si>
  <si>
    <t>Navrhovanie a zosilňovanie betónových konštrukcií na trvanlivosť</t>
  </si>
  <si>
    <t>1/0727/20</t>
  </si>
  <si>
    <t>Hrudka Jaroslav, Ing. PhD.</t>
  </si>
  <si>
    <t>Výskum transformácie zrážkovo-odtokového procesu konštrukčnými materiálmi a usporiadaním urbanizovaných území</t>
  </si>
  <si>
    <t>1/0680/20</t>
  </si>
  <si>
    <t>Čekon Miroslav, Ing., PhD.</t>
  </si>
  <si>
    <t>Klimaticky adaptívne prístupy integrované v energeticky efektívných stavebných komponentoch</t>
  </si>
  <si>
    <t>1/0300/19</t>
  </si>
  <si>
    <t>Ďuračiová Renata, doc. Ing., PhD.</t>
  </si>
  <si>
    <t>3D modelovanie slnečného žiarenia na stromovej vegetácii reprezentovanej mračnom bodov z laserového skenovania</t>
  </si>
  <si>
    <t>2019 - 21</t>
  </si>
  <si>
    <t>1/1220/19</t>
  </si>
  <si>
    <t>Bacigál Tomáš, doc. Ing. PhD.</t>
  </si>
  <si>
    <t>Diverzita a distribúcia druhov a spoločenstiev v meniacom sa prostredí - DD ChangE</t>
  </si>
  <si>
    <t>2/0100/20</t>
  </si>
  <si>
    <t>Juraj Papčo, Ing. PhD.</t>
  </si>
  <si>
    <t>Hustotná analýza horninového prostredia na základe povrchových a podzemných gravimetrických meraní</t>
  </si>
  <si>
    <t>044STU-4/2018</t>
  </si>
  <si>
    <t>Petráš Dušan, prof. Ing. PhD.</t>
  </si>
  <si>
    <t>Energetické audity a energetická certifikácia budov</t>
  </si>
  <si>
    <t>025STU-4/2019</t>
  </si>
  <si>
    <t>doc. Ing. Oľga Ivánková, PhD.</t>
  </si>
  <si>
    <t>Ako sprístupniť náročné modelovanie statiky a dynamiky stavebných objektov študentom na technickej univerzite</t>
  </si>
  <si>
    <t>039STU-4/2019</t>
  </si>
  <si>
    <t>prof. RNDr. Igor Medveď, PhD.</t>
  </si>
  <si>
    <t>Implementácia experimentálnych metód aplikovanej fyziky pri skúmaní hygrotermálnych vlastností poréznych materiálov v rámci vzdelávania</t>
  </si>
  <si>
    <t>002VŠVU-4/2019</t>
  </si>
  <si>
    <t>Jankovichová, doc.Ing.PhD.</t>
  </si>
  <si>
    <t>Koncept ľahkých konštrukcií z pohľadu hľadania novej formy pre architektov a dizajnérov</t>
  </si>
  <si>
    <t>008STU-4/2020</t>
  </si>
  <si>
    <t>Vajsáblová Margita, doc. RNDr. PhD.</t>
  </si>
  <si>
    <t>Nástroje softvéru AutoCAD v inovácii výučby geometrie a počítačovej podpory projektovania</t>
  </si>
  <si>
    <t xml:space="preserve">APVV-15-0497 </t>
  </si>
  <si>
    <t>Szolgay Ján, prof. Ing. PhD.</t>
  </si>
  <si>
    <t>Citlivosť tvorby povodňového odtoku na intenzívne zrážky a využívanie územia vo vrcholových povodniach</t>
  </si>
  <si>
    <t>01.07.2016 - 30.06.2020</t>
  </si>
  <si>
    <t xml:space="preserve">APVV-15-0522 </t>
  </si>
  <si>
    <t>Mikula Karol, prof. RNDr, DrSc.</t>
  </si>
  <si>
    <t>Numerické metódy pre vývoj kriviek a plôch a ich aplikácie</t>
  </si>
  <si>
    <t>APVV-15-0489</t>
  </si>
  <si>
    <t>Čistý Milan, doc. Ing. PhD.</t>
  </si>
  <si>
    <t>Analýza sucha viackriteriálnymi metódami štatistiky a data miningu z pohľadu návrhu adaptačných opatrení v krajine</t>
  </si>
  <si>
    <t xml:space="preserve">APVV-15-0681 </t>
  </si>
  <si>
    <t>Kačúr Jozef, prof. RNDr. DrSc.</t>
  </si>
  <si>
    <t>Vyšetrovanie hydrotermálnych a mechanických vlastností poréznych stavebných materiálov na báze matematického modelovania</t>
  </si>
  <si>
    <t>APVV-15-0658</t>
  </si>
  <si>
    <t>Benko Vladimír, prof. Ing. PhD.</t>
  </si>
  <si>
    <t>Nemetalické výstuže do betónových konštrukcií vyrábané na Slovensku a inovačné metódy navrhovania proti progresívnym formám zlyhania betónových stavieb</t>
  </si>
  <si>
    <t>APVV-16-0126</t>
  </si>
  <si>
    <t>Bielek Boris, prof. Ing. PhD.</t>
  </si>
  <si>
    <t>Fasádna technika budov s viacstupňovým využívaním obnoviteľných zdrojov energie pre udržateľnú architektúru</t>
  </si>
  <si>
    <t>01.07.2017 - 30.06.2021</t>
  </si>
  <si>
    <t>APVV-17-0428</t>
  </si>
  <si>
    <t>Širáň Jozef, prof. RNDr. DrSc.</t>
  </si>
  <si>
    <t>Metrické a spektrálne invarianty grafov a ich aplikácie pri modelovaní sietí, molekúl a iných štruktúr</t>
  </si>
  <si>
    <t>01.07.2018 - 30.06.2022</t>
  </si>
  <si>
    <t>APVV-17-0066</t>
  </si>
  <si>
    <t>Stupňanová Andrea, doc. Mgr. PhD.</t>
  </si>
  <si>
    <t>Zovšeobecnené konvulúcie a rozkladové integrály</t>
  </si>
  <si>
    <t xml:space="preserve">APVV-18-0247 </t>
  </si>
  <si>
    <t>Kopáčik Alojz, prof. Ing. PhD.</t>
  </si>
  <si>
    <t>Automatizácia kontroly elektronickej dokumentácie stavieb s využitím inovatívnych technológií zberu údajov a virtuálnych modelov</t>
  </si>
  <si>
    <t>01.07.2019 - 30.06.2023</t>
  </si>
  <si>
    <t xml:space="preserve">APVV-18-0174 </t>
  </si>
  <si>
    <t>Hraška Jozef, prof. Ing. PhD.</t>
  </si>
  <si>
    <t>Výskum cirkadiánneho potenciálu fasádnych systémov budov</t>
  </si>
  <si>
    <t xml:space="preserve">APVV-18-0052 </t>
  </si>
  <si>
    <t>Mesiar Radko, prof. RNDr. DrSc.</t>
  </si>
  <si>
    <t>Modelovanie neurčitosti: rozšírenia a zovšeobecnenia niektorých špeciálnych metód a ich aplikácie</t>
  </si>
  <si>
    <t>APVV-18-0205</t>
  </si>
  <si>
    <t>Barloková Danka, prof. Ing. PhD.</t>
  </si>
  <si>
    <t>Riešenie krízových situácií v zásobovaní vodou s ohľadom na klimatické zmeny</t>
  </si>
  <si>
    <t>01.07.2019 - 31.12.2023</t>
  </si>
  <si>
    <t>APVV-18-0203</t>
  </si>
  <si>
    <t xml:space="preserve">Stanko Štefan, prof. Ing. PhD. </t>
  </si>
  <si>
    <t>Smart nakladanie s extrémnymi dažďovými vodami v urbanizovanom území</t>
  </si>
  <si>
    <t>APVV-18-0472</t>
  </si>
  <si>
    <t>Fraštia Marek, doc. Ing. PhD.</t>
  </si>
  <si>
    <t>Meranie tvaru vodnej hladiny pri neustálenom prúdení metódami blízkej fotogrametrie</t>
  </si>
  <si>
    <t>APVV-19-0383</t>
  </si>
  <si>
    <t>Šoltész Andrej, prof. Ing. PhD.</t>
  </si>
  <si>
    <t>Prírodné a technické opatrenia zamerané na retenciu vody v
podhorských povodiach Slovenska</t>
  </si>
  <si>
    <t>01.07.2020 - 28.06.2024</t>
  </si>
  <si>
    <t>APVV-19-0460</t>
  </si>
  <si>
    <t>Mikula Karol, prof. RNDr. DrSc.</t>
  </si>
  <si>
    <t>Numerické modelovanie, spracovanie obrazu a analýza dát</t>
  </si>
  <si>
    <t>01.07.2020 - 30.06.2024</t>
  </si>
  <si>
    <t>APVV-19-0340</t>
  </si>
  <si>
    <t>Kohnová Silvia, prof. Ing. PhD.</t>
  </si>
  <si>
    <t>Konektivita a dynamika tvorby povodňového odtoku vo vrcholových
povodiach Slovenska</t>
  </si>
  <si>
    <t>DO7RP-0049-12</t>
  </si>
  <si>
    <t>RECARE - FP7-603498-2 Peventing and remediating degradation of soils in Europe through land care - dofinancovanie</t>
  </si>
  <si>
    <t>11.2013 - 11.2018</t>
  </si>
  <si>
    <t>APVV-15-0220</t>
  </si>
  <si>
    <t>Algebraické, topologické a kombinatorické metódy v štúdiu diskrétnych štruktúr</t>
  </si>
  <si>
    <t>1.07.2016 - 30.06.2020</t>
  </si>
  <si>
    <t>APVV-16-0253</t>
  </si>
  <si>
    <t>Ing. Andrej Škrinár, Macura Viliam, prof. Ing. PhD.</t>
  </si>
  <si>
    <t>Vývoj metodiky hodnotenia ekologického potenciálu výrazne zmenených vodných útvarov (HMWB) na základe ichtyocenóz</t>
  </si>
  <si>
    <t>1.07.2017 - 30.06.2021</t>
  </si>
  <si>
    <t>APVV-16-0073</t>
  </si>
  <si>
    <t>Jenča Gejza, doc. Ing. PhD.</t>
  </si>
  <si>
    <t>Pravdepodobnostné, algebrické a kvantovo-mechanické aspekty neurčitosti</t>
  </si>
  <si>
    <t>APVV-16-0431</t>
  </si>
  <si>
    <t>Identifikácia a monitoring biotopov Natura 2000 dynamickou segmentáciou satelitných obrazov</t>
  </si>
  <si>
    <t>APVV-16-0278</t>
  </si>
  <si>
    <t>Šoltész Andrej, prof. Ing.PhD.</t>
  </si>
  <si>
    <t>Využitie hydromelioračných stavieb na zmiernenie negatívnych účinkov extrémnych hydrologických javov vplývajúcich na kvalitu vodných útvarov v poľnohospodárskej krajine</t>
  </si>
  <si>
    <t>APVV-17-0204</t>
  </si>
  <si>
    <t>Halvoník Jaroslav, prof. Ing., PhD.</t>
  </si>
  <si>
    <t>Zvyšovanie trvanlivosti a konštrukčnej spoľahlivosti nových a existujúcich betónových mostov</t>
  </si>
  <si>
    <t>01.07.2018 - 31.12.2021</t>
  </si>
  <si>
    <t>APVV-17-0580</t>
  </si>
  <si>
    <t>Puškár Anton, prof. Ing. PhD.</t>
  </si>
  <si>
    <t>Výskum strešnej krytiny s integrovanou funkciou výmenníka tepla</t>
  </si>
  <si>
    <t>01.07.2018 - 30.06.2021</t>
  </si>
  <si>
    <t>APVV-18-0347</t>
  </si>
  <si>
    <t>Spolupráca s LF TUZVO + prof. Szolgay</t>
  </si>
  <si>
    <t xml:space="preserve">Zmeny  klímy a prírodné riziká: zraniteľnosť a adaptačné kapacity lesných ekosystémov Západných Karpát              </t>
  </si>
  <si>
    <t>01.07.2019 - 30.06.2022</t>
  </si>
  <si>
    <t>APVV-19-0150</t>
  </si>
  <si>
    <t>Papčo Juraj, Ing.PhD. v spolupráci s UK BA</t>
  </si>
  <si>
    <t>Nová mapa Bouguerových anomálií alpsko-karpatskej oblasti: nástroj
pre gravimetrické a tektonické aplikácie</t>
  </si>
  <si>
    <t>APVV-19-0308</t>
  </si>
  <si>
    <t>Širáň Jozef, prof. RNDr. DrSc.  v spolupráci s UK FMFI</t>
  </si>
  <si>
    <t>Výnimočné štruktúry v diskrétnej matematike</t>
  </si>
  <si>
    <t>H2020 - EU</t>
  </si>
  <si>
    <t>Mikula Karol, prof. RNDr. DrSC.</t>
  </si>
  <si>
    <t>ImageInLife - Training European Experts in Multilevel Bioimaging, Analysis and Modelling of Vertebrate Development and Disease</t>
  </si>
  <si>
    <t>Technische Universität Wien - bilaterálny</t>
  </si>
  <si>
    <t xml:space="preserve">WETRAX - 0101/019/19 </t>
  </si>
  <si>
    <t>Kohnova Silvia, prof. Ing. PhD.</t>
  </si>
  <si>
    <t>Influence of climate change on extreme precipitation totals in south Bavaria and Austria</t>
  </si>
  <si>
    <t xml:space="preserve">SAIA </t>
  </si>
  <si>
    <t>2019-10-15-002</t>
  </si>
  <si>
    <t>Variability and change of runoff generation in Alpine-Carpathian basins</t>
  </si>
  <si>
    <t>FP7 - ENV.2013.6.2-4</t>
  </si>
  <si>
    <t>FP7-603498-2</t>
  </si>
  <si>
    <t>Szogay Ján, prof. Ing. PhD.</t>
  </si>
  <si>
    <t>RECARE - Peventing and remediating degradation of soils in Europe through land care</t>
  </si>
  <si>
    <t>2013 -2018</t>
  </si>
  <si>
    <t>Dofinancovanie</t>
  </si>
  <si>
    <t>MH SR, OPVaI-MH/DP/2018/2.2.2-20</t>
  </si>
  <si>
    <t>EÚ a ŠR</t>
  </si>
  <si>
    <t>ITMS2014+: 313022U785</t>
  </si>
  <si>
    <t>Geoinformačná analytická IoT platforma na podporu rozhodovania (GIANT)</t>
  </si>
  <si>
    <t>01.06.2020 - 31.01.2022</t>
  </si>
  <si>
    <t>8 449,80</t>
  </si>
  <si>
    <t>Slovenská poľnohosp.univerzita</t>
  </si>
  <si>
    <t>PW56</t>
  </si>
  <si>
    <t>Vypracovanie ZP:posúdenie železnobetónovej kupoly auly SPU v Nitre</t>
  </si>
  <si>
    <t>TAROSI s.r.o.</t>
  </si>
  <si>
    <t>PW92</t>
  </si>
  <si>
    <t>Bilčík Juraj,prof.Ing.PhD.</t>
  </si>
  <si>
    <t>Využitie novej generácie kompozitných materiálov pre vystužovanie betó.konštrukcií</t>
  </si>
  <si>
    <t>PY94</t>
  </si>
  <si>
    <t>Zaťažiteľnosť mosta M137 na Bojníckej v Bratislave</t>
  </si>
  <si>
    <t>PW52</t>
  </si>
  <si>
    <t>Zaťažovacia skúška mosta</t>
  </si>
  <si>
    <t>PW05</t>
  </si>
  <si>
    <t>Papčo Juraj, Ing. PhD.</t>
  </si>
  <si>
    <t>Výskumná analýza a návrh siete kolokačných staníc pre územie SR</t>
  </si>
  <si>
    <t>PY67</t>
  </si>
  <si>
    <t>Vedecká analýza historických a súčasných údajov laserového skenovania</t>
  </si>
  <si>
    <t>UK Bratislava</t>
  </si>
  <si>
    <t>PV61</t>
  </si>
  <si>
    <t>Monitorovanie tektonickej stability územia a analýza výsledkov meraní</t>
  </si>
  <si>
    <t>Ústav teorie ČR</t>
  </si>
  <si>
    <t>PW68</t>
  </si>
  <si>
    <t>Erdélyi Ján, doc. Ing. PhD.</t>
  </si>
  <si>
    <t>Meranie pomocou laserového skena</t>
  </si>
  <si>
    <t>Ústav teorie informace</t>
  </si>
  <si>
    <t>PW63</t>
  </si>
  <si>
    <t>Merania pomocou interferometrického radaru</t>
  </si>
  <si>
    <t>PW64</t>
  </si>
  <si>
    <t>Meranie pmocou laserového skena</t>
  </si>
  <si>
    <t>D4R7</t>
  </si>
  <si>
    <t>PY60</t>
  </si>
  <si>
    <t>Suľovská Monika, doc. Ing. PhD.</t>
  </si>
  <si>
    <t>Laboratórne testovanie zemín násypu rýchlostnej cesty D4</t>
  </si>
  <si>
    <t>PW38</t>
  </si>
  <si>
    <t>Frankovská Jana, prof. Ing. PhD.</t>
  </si>
  <si>
    <t>Analýza stability telesa pozemnej komunikácie</t>
  </si>
  <si>
    <t>PW09</t>
  </si>
  <si>
    <t>Analýza stability násypu diaľnice a posúdenie vhodnosti materiálu do telesa násypu</t>
  </si>
  <si>
    <t>PW44</t>
  </si>
  <si>
    <t>Stacho Jakub, Ing. PhD.</t>
  </si>
  <si>
    <t>Experimentálne modelovanie správania sa ohrádzky pre založenie mostného piliera</t>
  </si>
  <si>
    <t>H.E.E. Consult s.r.o.</t>
  </si>
  <si>
    <t>PW27</t>
  </si>
  <si>
    <t>Slávik Ivan, doc. Ing. PhD.</t>
  </si>
  <si>
    <t>Experimentálny výskum vlastností zemín</t>
  </si>
  <si>
    <t>PW66</t>
  </si>
  <si>
    <t>Proponti s.r.o.</t>
  </si>
  <si>
    <t>PW61</t>
  </si>
  <si>
    <t>Hruštinec Ľuboš, doc. Ing. PhD.</t>
  </si>
  <si>
    <t>Numerická analýza vplvu spôsobu razenia žel.tunela</t>
  </si>
  <si>
    <t>PW53</t>
  </si>
  <si>
    <t>Experimentálny výskum geotechn.aspektov geomateriálov odkalísk</t>
  </si>
  <si>
    <t>SHMU</t>
  </si>
  <si>
    <t>PW58</t>
  </si>
  <si>
    <t>Výleta Roman, Ing. PhD.</t>
  </si>
  <si>
    <t>Stanovenie návrhových povodňových prietokov</t>
  </si>
  <si>
    <t>PW57</t>
  </si>
  <si>
    <t>Kvantitatívna vodohospodárska bilancia povrchových vôd</t>
  </si>
  <si>
    <t>Slovenské elektrárne</t>
  </si>
  <si>
    <t>PW10</t>
  </si>
  <si>
    <t>Dušička Peter, prof. Ing. PhD.</t>
  </si>
  <si>
    <t>Štúdia tlakových pomerov a prúdení pre pripojenie čerpadiel</t>
  </si>
  <si>
    <t>PY80</t>
  </si>
  <si>
    <t>Posúdenie vplyvu navrhovaných stavieb na prúdenie podzemných a povrch.vôd</t>
  </si>
  <si>
    <t>Výskumný ústav vod.hospodárstva</t>
  </si>
  <si>
    <t>PW16</t>
  </si>
  <si>
    <t>Spolupráca na implementácii aktivít projektu DEEPWATER-CE</t>
  </si>
  <si>
    <t>Metrostav a.s.</t>
  </si>
  <si>
    <t>PW36</t>
  </si>
  <si>
    <t>Dokumnetácie pre trvalé zníženie hladiny spodných vôd</t>
  </si>
  <si>
    <t>PW49</t>
  </si>
  <si>
    <t>Dokumentácia pre odvádzanie povrchovej vody</t>
  </si>
  <si>
    <t>PT42</t>
  </si>
  <si>
    <t>Brodniansky Ján, prof. Ing. PhD.</t>
  </si>
  <si>
    <t>Diagnostické prehliadky premostení</t>
  </si>
  <si>
    <t>Hlavné mesto SR Bratislava</t>
  </si>
  <si>
    <t>PW82</t>
  </si>
  <si>
    <t>Ároch Rudolf, doc. Ing. PhD.</t>
  </si>
  <si>
    <t>Diagnostika mostovky</t>
  </si>
  <si>
    <t>Dopravoprojekt a.s.</t>
  </si>
  <si>
    <t>PY97</t>
  </si>
  <si>
    <t>Hubová Oľga, doc. Ing. PhD.</t>
  </si>
  <si>
    <t>Veterná štúdia s návrhom opatrení proti nežiaducim účinkom vetra</t>
  </si>
  <si>
    <t>HCI Hydroconsulting s.r.o.</t>
  </si>
  <si>
    <t>PW35</t>
  </si>
  <si>
    <t>Technicko-ekonomická štúdia odberov do vodáckeho kanála</t>
  </si>
  <si>
    <t>Svet zdravia</t>
  </si>
  <si>
    <t>PY99</t>
  </si>
  <si>
    <t>Experimentálne overenie akustic.parametrov okenných konštrukcií</t>
  </si>
  <si>
    <t>AQUATIS a.s.</t>
  </si>
  <si>
    <t>PW34</t>
  </si>
  <si>
    <t>Bednárová Emíla,prof.Ing.PhD.</t>
  </si>
  <si>
    <t>Plavebné komory VD Gabčíkovo.Kontrola tesnosti dilatačných škár</t>
  </si>
  <si>
    <t>PY87</t>
  </si>
  <si>
    <t>Ároch Rudolf,doc.Ing.PhD.</t>
  </si>
  <si>
    <t>Prehliadky,analýza a vyhodnotenie skutočného stavu vybraných mostov</t>
  </si>
  <si>
    <t>Trigema Projekt Beta a.s.</t>
  </si>
  <si>
    <t>PY72</t>
  </si>
  <si>
    <t>Hubová Oľga,doc.Ing.PhD.</t>
  </si>
  <si>
    <t>Odborné stanovisko k zaťaženiu vetrom objektu TOP TOWER</t>
  </si>
  <si>
    <t>Centrum pre vedu a výskum</t>
  </si>
  <si>
    <t>PW70</t>
  </si>
  <si>
    <t>Experimentálne merania a 3D model stavebných objektov</t>
  </si>
  <si>
    <t>Mesto Šala</t>
  </si>
  <si>
    <t>PY47</t>
  </si>
  <si>
    <t>Dopravná politika parkovania</t>
  </si>
  <si>
    <t>PW11</t>
  </si>
  <si>
    <t>Riešenia vedenia električkových tratí v centre mesta</t>
  </si>
  <si>
    <t>ENVIRAL a.s.</t>
  </si>
  <si>
    <t>PX86</t>
  </si>
  <si>
    <t>Určenie príčiny havárie sila S2</t>
  </si>
  <si>
    <t>SVP š.p.</t>
  </si>
  <si>
    <t>PW67</t>
  </si>
  <si>
    <t>Analýza vývoja parametrov filtračného pohybu podzemných a priesakových vôd v telese a podloží priehrady</t>
  </si>
  <si>
    <t>Skanska SK a.s.</t>
  </si>
  <si>
    <t>PY28</t>
  </si>
  <si>
    <t>Analýza nadmerného sadania podložia násypov D1 Budmír-Bidovce</t>
  </si>
  <si>
    <t>Vodohospodárska výstavba</t>
  </si>
  <si>
    <t>PY20</t>
  </si>
  <si>
    <t>Technicko-ekonomické zhodnotenie výstavby s využitím metód hydrotechn.výskumu</t>
  </si>
  <si>
    <t>PW40</t>
  </si>
  <si>
    <t>Vedecko-výskumn.spolupráca-vývoj testovacieho zariadenia</t>
  </si>
  <si>
    <t>MPS-System s.r.o.</t>
  </si>
  <si>
    <t>PW26</t>
  </si>
  <si>
    <t>Vedecko-výskumná spol.zameraná na labor.experimentálne merania distribúcie tlakov</t>
  </si>
  <si>
    <t>Colver s.r.o.</t>
  </si>
  <si>
    <t>PY09</t>
  </si>
  <si>
    <t>Szabó Daniel, Mgr.</t>
  </si>
  <si>
    <t>Overenie vplyvu náteru Nano Energy Saving na izolačnom dvojskle</t>
  </si>
  <si>
    <t>Whitestone Slovakia s.r.o.</t>
  </si>
  <si>
    <t>PA01</t>
  </si>
  <si>
    <t>Slivanský Miloš,Ing.PhD.</t>
  </si>
  <si>
    <t>Vývoj výpočtových metód na statickú analýzu strešnej konštrukcie</t>
  </si>
  <si>
    <t>019STU-4/2020</t>
  </si>
  <si>
    <t>Hučko Branislav, doc. Ing., CSc.</t>
  </si>
  <si>
    <t>Publikačný portál "Journal of Mechanical Engineering - Strojnícky časopis"</t>
  </si>
  <si>
    <t>014STU-4/2020</t>
  </si>
  <si>
    <t>Palenčár Jakub, Ing., PhD.</t>
  </si>
  <si>
    <t>Zavádzanie progresívnych metód pre zvyšovanie úrovne vzdelávacieho procesu predmetu navrhovanie a vyhodnocovanie meraní</t>
  </si>
  <si>
    <t>023STU-4/2020</t>
  </si>
  <si>
    <t>Ďuriš Stanislav, prof. Ing., CSc.</t>
  </si>
  <si>
    <t>Zavádzanie problematiky metrologického zabezpečenia zdravotníckej techniky do výučby študentov</t>
  </si>
  <si>
    <t>036STU-4/2020</t>
  </si>
  <si>
    <t>Peciar Peter, doc. Ing., PhD.</t>
  </si>
  <si>
    <t>Aplikácia inovácií poznatkov procesnej techniky vo výučbe konštrukčných predmetov</t>
  </si>
  <si>
    <t>024STU-4/2020</t>
  </si>
  <si>
    <t>Vachálek Ján, doc. Ing., PhD.</t>
  </si>
  <si>
    <t>Budovanie progresívneho laboratória metrológie v rámci konceptu Priemysel 4.0</t>
  </si>
  <si>
    <t>041STU-4/2020</t>
  </si>
  <si>
    <t>Margetin Matúš, Ing., PhD.</t>
  </si>
  <si>
    <t>Implementácia využitia nekonvenčných materiálov vo výuke inžinierskych predmetov</t>
  </si>
  <si>
    <t>003VŠVU-4/2020</t>
  </si>
  <si>
    <t>Zvýšenie úrovne edukačného procesu v oblasti kinetickej architektúry</t>
  </si>
  <si>
    <t>006STU-4/2018</t>
  </si>
  <si>
    <t>Palenčár Rudolf, prof. Ing., CSc.</t>
  </si>
  <si>
    <t>Modernizácia laboratórii na meranie vybraných tepelnotechnických a technických veličín</t>
  </si>
  <si>
    <t>016STU-4/2019</t>
  </si>
  <si>
    <t>Peciar Marián , prof. Ing., PhD.</t>
  </si>
  <si>
    <t>Aplikácia DEM metódy vo výučbe procesnej techniky</t>
  </si>
  <si>
    <t>053STU-4/2018</t>
  </si>
  <si>
    <t>Šooš Ľubomír, prof. Ing., PhD.</t>
  </si>
  <si>
    <t>RORETA - Aplikácia rozšírenej reality v procese výučby technológie obrábania</t>
  </si>
  <si>
    <t>051STU-4/2018</t>
  </si>
  <si>
    <t>Beniak Juraj, doc. Ing., PhD.</t>
  </si>
  <si>
    <t>Inovatívne metódy pre skvalitňovanie procesu vzdelávania v oblasti aditívnej výroby a systémov počítačovej podpory</t>
  </si>
  <si>
    <t>027STU-4/2019</t>
  </si>
  <si>
    <t>Králik Marián, doc. Ing., PhD.</t>
  </si>
  <si>
    <t>Príprava akreditovaného študijného programu "Výrobné systémy a manažérstvo kvality" na EUR-ACE akreditované štúdium</t>
  </si>
  <si>
    <t>026STU-4/2018</t>
  </si>
  <si>
    <t>Polóni Marián, prof. Ing., CSc.</t>
  </si>
  <si>
    <t>Experimentálna jednotka pre výučbu spaľovacích motorov</t>
  </si>
  <si>
    <t>034STU-4/2019</t>
  </si>
  <si>
    <t>Kucharíková Anna, PhDr., CSc.</t>
  </si>
  <si>
    <t>ADAPTÁCIA TECHNICKÝCH CUDZOJAZYČNÝCHTEXTOV A ICH IMPLEMENTÁCIA DO CUDZOJAZYČNÉHO VZDELÁVANIA V OBLASTI STROJNÍCTVA  S VYUŽITÍM INOVATÍVNYCH IKT METÓD.</t>
  </si>
  <si>
    <t>005STU-4/2018</t>
  </si>
  <si>
    <t>Takács Gergely, prof. Ing., PhD.</t>
  </si>
  <si>
    <t>Založenie pilotného laboratória pre výučbu technológie programovateľných hradlových polí</t>
  </si>
  <si>
    <t>017STU-4/2018</t>
  </si>
  <si>
    <t>Jančo Roland, prof. Ing., PhD.</t>
  </si>
  <si>
    <t>Teoretické a praktické riešenie konštrukcie na pružnom lineárnom a nelineárnom podklade</t>
  </si>
  <si>
    <t>1/0271/20</t>
  </si>
  <si>
    <t>Návrh objektívnych a termodynamicky konzistentných materiálových modelov  uvažujúcich veľké pretvorenia</t>
  </si>
  <si>
    <t>2020 -2022</t>
  </si>
  <si>
    <t>1/0430/20</t>
  </si>
  <si>
    <t>Musil Miloš, prof. Ing., CSc.</t>
  </si>
  <si>
    <t>Analýza seizmickej odolnosti rotačných sústav</t>
  </si>
  <si>
    <t>1/0085/19</t>
  </si>
  <si>
    <t>Výskum silových pomerov počas zhutňovania biomasy a tvarová optimalizácia lisovacích nástrojov zhutňovacích strojov</t>
  </si>
  <si>
    <t>1/0130/19</t>
  </si>
  <si>
    <t>Gondár Ernest, prof. Ing., PhD.</t>
  </si>
  <si>
    <t>Možnosti prípravy a aplikácie časticových kompozitov s odpadových materiálov</t>
  </si>
  <si>
    <t>1/0227/19</t>
  </si>
  <si>
    <t>Úradníček Juraj, Ing., PhD.</t>
  </si>
  <si>
    <t>Rozšírenie aktuálnych metód výpočtu dynamickej nestability automobilových kotúčových bŕzd s uvažovaním termálno-štrukturálnych efektov.</t>
  </si>
  <si>
    <t>1/0405/19</t>
  </si>
  <si>
    <t>Tvárnenie a REW spájanie kombinovaných výťažkov z vysokopevných mikrolegovaných plechov a plechov z Al-zliatin</t>
  </si>
  <si>
    <t>1/0098/18</t>
  </si>
  <si>
    <t>Metódy vyhodnotenia kalibrácie meradiel a prevodníkov</t>
  </si>
  <si>
    <t>1/0556/18</t>
  </si>
  <si>
    <t>Zabezpečenie metrologickej kontroly meradiel vnútro-očného tlaku</t>
  </si>
  <si>
    <t>1/0298/18</t>
  </si>
  <si>
    <t>Švec Pavol, prof. Ing., CSc.</t>
  </si>
  <si>
    <t>Keramické kompozitné materiály na báze Si3N4 a B4C odolné abrazívnemu opotrebeniu</t>
  </si>
  <si>
    <t>2018-2021</t>
  </si>
  <si>
    <t>1/0743/18</t>
  </si>
  <si>
    <t>Výskum javov prebiehajúcich v termohydraulických okruhoch s prirodzenou cirkuláciou inertných plynov</t>
  </si>
  <si>
    <t>PP-COVID-20-0103</t>
  </si>
  <si>
    <t>Výskum a kompozícia nanofiltrov na účinnú deaktiváciu patogénov a
zvýšenie kolektívnej imunity populácie</t>
  </si>
  <si>
    <t>16.09.2020 - 31.12.2021</t>
  </si>
  <si>
    <t>APVV-19-0538</t>
  </si>
  <si>
    <t>Žiaran Stanislav, prof. Ing., CSc.</t>
  </si>
  <si>
    <t>Progresívny hybridný vysokootáčkový spriadací aktuátor</t>
  </si>
  <si>
    <t>01.07.2020 - 30.06.2023</t>
  </si>
  <si>
    <t>APVV-19-0401</t>
  </si>
  <si>
    <t>Magdolén Ľuboš, doc. Ing., PhD.</t>
  </si>
  <si>
    <t>Digitálne dvojča vozidla s podporou umelej inteligencie pre
autonómne dopravné prostriedky</t>
  </si>
  <si>
    <t>APVV-19-0607</t>
  </si>
  <si>
    <t>Matúš Miloš, doc. Ing., PhD.</t>
  </si>
  <si>
    <t>Optimalizované progresívne tvary a netradičné kompozitné suroviny
ušľachtilých biopalív</t>
  </si>
  <si>
    <t>APVV-19-0559</t>
  </si>
  <si>
    <t>Pokusová Marcela, prof. Ing., PhD.</t>
  </si>
  <si>
    <t>Modifikácia povrchu vybraných kovových materiálov počas elektrohydro- dynamického módu elektrolytno-plazmovej technológie</t>
  </si>
  <si>
    <t>APVV-18-0066</t>
  </si>
  <si>
    <t>Vývoj inovatívnych metód pre primárnu metrológiu momentu sily
aplikáciou silových účinkov konvenčnej etalonáže</t>
  </si>
  <si>
    <t>APVV-17-0309</t>
  </si>
  <si>
    <t>Výskum modulárnej štruktúry novej generácie pásových ťahačov pre technológie v enviromentálne citlivom prostredí .</t>
  </si>
  <si>
    <t>01.08.2018 - 30.06.2022</t>
  </si>
  <si>
    <t>APVV-17-0214</t>
  </si>
  <si>
    <t>Kolaboratívny robot pre použitie v laboratóriu</t>
  </si>
  <si>
    <t>01.08.2018 - 31.12.2020</t>
  </si>
  <si>
    <t>APVV-16-0476</t>
  </si>
  <si>
    <t>VÝSKUM A VÝVOJ PROGRESÍVNEJ KONŠTRUKCIE ULOŽENIA VYSOKOOTÁČKOVÉHO ROTORA V STROJOCH NA VÝROBU PRIADZE</t>
  </si>
  <si>
    <t>1.7.2017-30.6.2020</t>
  </si>
  <si>
    <t>APVV-18-0348</t>
  </si>
  <si>
    <t>Spracovanie odpadných polyolefínov na plynné monoméry a
zmesné etylétery</t>
  </si>
  <si>
    <t>APVV-15-0295</t>
  </si>
  <si>
    <t>Pokročilé štatistické a výpočtové metódy pre meranie a metrológiu</t>
  </si>
  <si>
    <t>1.7.2016-30.6.2020</t>
  </si>
  <si>
    <t>APVV-18-0023</t>
  </si>
  <si>
    <t>Roháľ-Ilkiv Boris,prof. Ing., CSc.</t>
  </si>
  <si>
    <t>Efektívne metódy pre vnorené riadenie založené na optimalizácii</t>
  </si>
  <si>
    <t>APVV-18-0505</t>
  </si>
  <si>
    <t>Vývoj originálnej konštrukcie zhutňovacieho lisu s obrátenou
kinematikou</t>
  </si>
  <si>
    <t>APVV-17-0666</t>
  </si>
  <si>
    <t>Šolek Peter, prof. Ing., CSc.</t>
  </si>
  <si>
    <t>Výskum vlastností materiálov a ich vývoj pre nosné konštrukcie a pruženie v prívesovej technike</t>
  </si>
  <si>
    <t>APVV-17-0006</t>
  </si>
  <si>
    <t>Preplňovaný spaľovací motor s pohonom na syntézne plyny z obnoviteľných zdrojov energie</t>
  </si>
  <si>
    <t>01.08.2018 - 30.06.2021</t>
  </si>
  <si>
    <t>APVV-16-0485</t>
  </si>
  <si>
    <t>Nástroje na zhutňovanie biomasy odlievané z progresívnych oteruvzdorných liatin</t>
  </si>
  <si>
    <t>APVV-15-0524</t>
  </si>
  <si>
    <t>Výskum platformy modulov vybranej skupiny mobilných pracovných strojov, ich optimalizácia metódami generatívneho konštruovania</t>
  </si>
  <si>
    <t>APVV-18-0527</t>
  </si>
  <si>
    <t>Vývoj a optimalizácia technológie aditívnej výroby a konštrukcie
zariadenia pre výrobu súčiastok s optimalizovanou pevnosťou a
výrobnými nákladmi</t>
  </si>
  <si>
    <t>SK-PL-18-0075</t>
  </si>
  <si>
    <t>Ondruška Juraj, Ing. PhD.</t>
  </si>
  <si>
    <t>Vplyv teplotných podmienok a vlhkosti na mechanické a energetické vlastnosti peliet z biomasy</t>
  </si>
  <si>
    <t>1.1.2019 -31.12.2020</t>
  </si>
  <si>
    <t>SK-SRB-18-0045</t>
  </si>
  <si>
    <t>Danko Ján, Ing., PhD.</t>
  </si>
  <si>
    <t>Výskum dynamických vlastností gumokovového uloženia elektromotora pre elektrické vozidlá</t>
  </si>
  <si>
    <t>MicroStep, spol. s r.o.</t>
  </si>
  <si>
    <t>S4/2018</t>
  </si>
  <si>
    <t>Výskum technologických uzlov automatizovanej linky na výrobu segmentov oceľových konštrukcií CUTTING</t>
  </si>
  <si>
    <t>12/2018- 11/2021</t>
  </si>
  <si>
    <t>WINDOW GLASS, s.r.o.</t>
  </si>
  <si>
    <t>0201/0065/2018</t>
  </si>
  <si>
    <t>Šooš, Ľubomír, prof. Ing., PhD.</t>
  </si>
  <si>
    <t>Výskum termických pochodov v procese znižovania vlhkosti organických materiálov</t>
  </si>
  <si>
    <t>12/2018 - 20/2021</t>
  </si>
  <si>
    <t>European metrology programme for
Innovation and research (empir) h2020</t>
  </si>
  <si>
    <t>16RPT03</t>
  </si>
  <si>
    <t>Ďuriš, Stanislav, prof. Ing., PhD.</t>
  </si>
  <si>
    <t>Developing research ca-pabilities for traceable in-traocular pressure me-asurements’ (inTENSE)</t>
  </si>
  <si>
    <t>01.07.2017-30.06.2020</t>
  </si>
  <si>
    <t>NECST, France, Paríž</t>
  </si>
  <si>
    <t>0201/0049/18</t>
  </si>
  <si>
    <t>Vývoj solárneho klimatizačného systému</t>
  </si>
  <si>
    <t>24.10.2018 -24.3.2022</t>
  </si>
  <si>
    <t>MŠVVaŠ SR</t>
  </si>
  <si>
    <t>1224/2019</t>
  </si>
  <si>
    <t>Univerzitná a priemyselná výskumno-edukačná platforma recyklujúcej spoločnosti</t>
  </si>
  <si>
    <t>18.12.2019- 21.12.2022</t>
  </si>
  <si>
    <t>Univerzitný vedecký park II. Fáza</t>
  </si>
  <si>
    <t>MH SR</t>
  </si>
  <si>
    <t>313012P612</t>
  </si>
  <si>
    <t>Automatizácia v procese výroby nákladných železničných vozidiel</t>
  </si>
  <si>
    <t>1.3.2019 - 31.12.2021</t>
  </si>
  <si>
    <t>313012P922</t>
  </si>
  <si>
    <t>Nová generácia nákladných železničných vozidiel</t>
  </si>
  <si>
    <t>313012P062</t>
  </si>
  <si>
    <t>Výskum a vývoj zameraný na inováciu procesu výroby účinnejších odlučovačov ropných látok</t>
  </si>
  <si>
    <t>1.1.2019 - 31.12.2019</t>
  </si>
  <si>
    <t>Výskumná agentúra</t>
  </si>
  <si>
    <t>313011T595</t>
  </si>
  <si>
    <t>Výskum v oblasti jadrových reaktorov 4. generácie</t>
  </si>
  <si>
    <t>1/2016 - 12/2019</t>
  </si>
  <si>
    <t>313021X329</t>
  </si>
  <si>
    <t>Šooš Ľubomír, Prof. Ing., PhD., Peciar Marián, prof. Ing., PhD., Masaryk Michal, doc. Ing., PhD., Magdolén Ľuboš, doc. Ing., PhD., Hučko Branislav,doc. Ing., PhD.</t>
  </si>
  <si>
    <t>Advancing University Ca-pacity and Competence in Research, Development a Innovation</t>
  </si>
  <si>
    <t>TechSim Engineering s.r.o.</t>
  </si>
  <si>
    <t>FW01010462</t>
  </si>
  <si>
    <t>Chmelko, Vladimír, doc. Ing., PhD.</t>
  </si>
  <si>
    <t>Výpočtová a experimentální podpora 3D tisku kovových komponent technologií DLMS a vystavených v provozu víceosému únavovému zatěžování</t>
  </si>
  <si>
    <t>3/2020 -6/2023</t>
  </si>
  <si>
    <t>program Technologické agentury České republiky</t>
  </si>
  <si>
    <t>Providium s.r.o.</t>
  </si>
  <si>
    <t>11/20</t>
  </si>
  <si>
    <t>Peciar Marián, prof. Ing., PhD.</t>
  </si>
  <si>
    <t>Procesná analýzy technológie výroby betónových skruží</t>
  </si>
  <si>
    <t>03.01.2020 - 12.02.2020</t>
  </si>
  <si>
    <t>Výskumný projekt  riešil technológiu výroby tenkostenných betónových skruží symetrického tvaru z hľadiska vplyvu tokových vlastností betónu na optimálne naplnenie formy a dosiahnutie neporéznej štruktúry steny skruže. Pomocou simulácie toku v programe ANSYS sa analyzovala výsledná kvalita zatečenia materiálu do formy a optimalizácia vlastností betónu z hľadiska homogénneho vyplnenia pracovného priestoru celej formy.</t>
  </si>
  <si>
    <t>eustream, a.s.</t>
  </si>
  <si>
    <t>81/19</t>
  </si>
  <si>
    <t>Knížat Branislav, doc.  Ing.,  PhD.</t>
  </si>
  <si>
    <t>Model. Testy hydrauli. Častí kompresorov</t>
  </si>
  <si>
    <t>1.12.2019- 24.7.2020</t>
  </si>
  <si>
    <t>Automobilové opravovne Ministerstav vnútra Slovenskej republiky  a.s.</t>
  </si>
  <si>
    <t>27/20</t>
  </si>
  <si>
    <t>Výskum a analýza možností výroby respirátora z antibakteriálneho materiálu - I časť</t>
  </si>
  <si>
    <t>26.6.2020 - 10.7.2020</t>
  </si>
  <si>
    <t>36/20</t>
  </si>
  <si>
    <t>Fekete Roman,doc. Ing., PhD.</t>
  </si>
  <si>
    <t>Vývoj reaktora supekritického stavu</t>
  </si>
  <si>
    <t>3.8.2020 - 16.10.2020</t>
  </si>
  <si>
    <t>Matador Automation s.r.o.</t>
  </si>
  <si>
    <t>34/20</t>
  </si>
  <si>
    <t>Magdolen Ľuboš, doc. Ing., PhD.</t>
  </si>
  <si>
    <t>Programátorské služby - vývoj sw pre integráciu systémov TeamCenter a IFS, pre kontrolu 3D dát, správu a manažovanie dát, tvorbu projektových štruktúr a analýza integrácie evolučného konštruovania</t>
  </si>
  <si>
    <t>1.10.2018 - 15.9.2019</t>
  </si>
  <si>
    <t>Vypracovanie štúdie a výskum možností detekcie defektov v potrubných systémoch pomocou akustických metód - 3. etapa</t>
  </si>
  <si>
    <t>SPP-distribúcia a.s.</t>
  </si>
  <si>
    <t>84/19</t>
  </si>
  <si>
    <t>Výkon laboratórnych testov potrubných výrezov montážnych zvarov z VTL PL DN500 PN40 v lokalite Bretejovce za účelom posúdenia montážnych zvarov s identifikovanými kritickými chybami a vypracovanie zverečnej správy</t>
  </si>
  <si>
    <t>Výskum a zhodnotenie aktuálneho stavu materiálu dodaných potrubných výrezov montážnych zvarov z VTL PL DN500 PN40 z lokality Bretejovce a podmienky pre ďalšiu bezpečnú prevádzku VTL PL DN500 PN40 v lokalite Bretejovce
Objednávateľ: SPP - distribúcia, a.s.</t>
  </si>
  <si>
    <t>1/0104/17</t>
  </si>
  <si>
    <t>prof. Ing. Vladimír Slugeň, DrSc.</t>
  </si>
  <si>
    <t>Štúdium radiačnej degradácie konštrukčných materiálov pokročilých jadrových reaktorov</t>
  </si>
  <si>
    <t>1/0159/17</t>
  </si>
  <si>
    <t>prof. Ing. Pavol Zajac, PhD.</t>
  </si>
  <si>
    <t>Bezpečná postkvantová kryptografia</t>
  </si>
  <si>
    <t>1/0558/17</t>
  </si>
  <si>
    <t>Ing. Marian Vojs, PhD.</t>
  </si>
  <si>
    <t>Výskum bórom dopovaných diamantových elektród pre detekciu a odstraňovanie liečiv, drog a vybraných rezistentných baktérií z odpadových vôd</t>
  </si>
  <si>
    <t>1/0640/17</t>
  </si>
  <si>
    <t>doc. Ing. Anton Beláň, PhD.</t>
  </si>
  <si>
    <t>Sebestačné inteligentné siete a regióny a ich začlenenie do existujúcej elektrizačnej sústavy</t>
  </si>
  <si>
    <t>1/0668/17</t>
  </si>
  <si>
    <t>Opto-elektrická diagnostika alternatívnych polovodičových materiálov a štruktúr pre fotovoltické aplikácie</t>
  </si>
  <si>
    <t>1/0863/17</t>
  </si>
  <si>
    <t>Rádioaktívne materiály v jadrových zariadeniach</t>
  </si>
  <si>
    <t>1/0867/17</t>
  </si>
  <si>
    <t>prof. Dr. Ing. Miloš Oravec</t>
  </si>
  <si>
    <t>MLbiomedia – Pokročilé metódy strojového učenia na návrh biometrických a medicínskych systémov</t>
  </si>
  <si>
    <t>1/0886/17</t>
  </si>
  <si>
    <t>Ing. Anton Kuzma, PhD.</t>
  </si>
  <si>
    <t>Flexibilné senzorické štruktúry pre snímanie biofyzikálnych parametrov</t>
  </si>
  <si>
    <t>1/0905/17</t>
  </si>
  <si>
    <t>prof. Ing. Viera Stopjaková, PhD.</t>
  </si>
  <si>
    <t>Konverzia energie pre energeticky-autonómne integrované systémy</t>
  </si>
  <si>
    <t>1/0081/18</t>
  </si>
  <si>
    <t>Modelovanie a experimentálne vyšetrovanie piezoelektrických smart štruktúr</t>
  </si>
  <si>
    <t>1/0102/18</t>
  </si>
  <si>
    <t>Multifyzikálne modelovanie, simulácia a meranie senzorov a aktuátorov z funkčne gradovaného a multifunkčného materiálu</t>
  </si>
  <si>
    <t>1/0477/18</t>
  </si>
  <si>
    <t>prof. Ing. Peter Farkaš, DrSc.</t>
  </si>
  <si>
    <t>Kódy pre komunikáciu so sondami v hĺbkach vesmíru</t>
  </si>
  <si>
    <t>1/0320/19</t>
  </si>
  <si>
    <t>Pokročilé metódy nedeštruktívnej defektoskopie a diagnostiky konštrukčných dielov založené na analýze magnetizačných procesov prebiehajúcich vo feromagnetických a ferimagnetických materiáloch</t>
  </si>
  <si>
    <t>1/0440/19</t>
  </si>
  <si>
    <t>prof. Ing. Jaroslav Polec, PhD.</t>
  </si>
  <si>
    <t>Detekcia kognitívnych porúch na základe sledovania pohybu očí</t>
  </si>
  <si>
    <t>1/0452/19</t>
  </si>
  <si>
    <t>doc. Ing. Martin Weis, PhD.</t>
  </si>
  <si>
    <t>Technológia injekt tlače organických polovodičov pre flexibilnú elektroniku</t>
  </si>
  <si>
    <t>1/0532/19</t>
  </si>
  <si>
    <t>Ing. Magdaléna Kadlečíková, PhD.</t>
  </si>
  <si>
    <t>Kompozity na báze uhlíkových nanorúrok a vláknitých alebo mikropórovitých uhlíkových materiálov</t>
  </si>
  <si>
    <t>1/0727/19</t>
  </si>
  <si>
    <t>Ing. Juraj Marek, PhD.</t>
  </si>
  <si>
    <t>Rozvoj metód charakterizácie a analýza spoľahlivosti inovatívnych výkonových prvkov na báze GaN podporená 2/3D modelovaním a simuláciou</t>
  </si>
  <si>
    <t>1/0745/19</t>
  </si>
  <si>
    <t>prof. Ing. Mikuláš Huba, PhD.</t>
  </si>
  <si>
    <t>Riadenie a modelovanie mechatronických systémov v emobilite</t>
  </si>
  <si>
    <t>1/0746/19</t>
  </si>
  <si>
    <t>prof. Ing. Alexander Šatka, CSc.</t>
  </si>
  <si>
    <t>Charakterizácia a diagnostika polovodičových štruktúr a prvkov mikroskopickými metódami</t>
  </si>
  <si>
    <t>1/0754/19</t>
  </si>
  <si>
    <t>prof. Ing. Peter Hubinský, PhD.</t>
  </si>
  <si>
    <t>Výskum metód ovládania kolaboratívnych mobilných robotov</t>
  </si>
  <si>
    <t>1/0758/19</t>
  </si>
  <si>
    <t>doc. Ing. Martin Donoval, PhD.</t>
  </si>
  <si>
    <t>Flexibilné SMART senzorické prvky ako súčasť Internetu vecí</t>
  </si>
  <si>
    <t>1/0130/20</t>
  </si>
  <si>
    <t>prof. Ing. Miglierini Marcel, DrSc.</t>
  </si>
  <si>
    <t>Hyperjemné interakcie medzi jadrom a elektrónovým obalom ako nástroj špeciačnej analýzy železa</t>
  </si>
  <si>
    <t>1/0731/20</t>
  </si>
  <si>
    <t>Ing. Daniel Arbet, PhD.</t>
  </si>
  <si>
    <t>Rozvoj metód zvyšovania efektivity systémov na konverziu energie na čipe</t>
  </si>
  <si>
    <t>1/0049/20</t>
  </si>
  <si>
    <t>doc. Ing. Andrej Babinec, PhD.</t>
  </si>
  <si>
    <t>Modelovanie a riadenie biosystémov</t>
  </si>
  <si>
    <t>1/0733/20</t>
  </si>
  <si>
    <t>doc. Ing. Jaroslav Kováč, PhD.</t>
  </si>
  <si>
    <t>Vývoj a charakterizácia progresívnych substrátov pre povrchovo zosilnený Ramanovský rozptyl (SERS) vhodných pre environmentálne senzory</t>
  </si>
  <si>
    <t>1/0529/20</t>
  </si>
  <si>
    <t>doc. Ing. Miroslav Mikolášek, PhD.</t>
  </si>
  <si>
    <t>Výskum progresívnych heteroštruktúr pre foto-elektrochemické a optoelektronické aplikácie</t>
  </si>
  <si>
    <t>1/0554/20</t>
  </si>
  <si>
    <t>Ing. Marián Marton, PhD.</t>
  </si>
  <si>
    <t>Syntéza uhlíkových nanomateriálov z kvapalných prekurzorov</t>
  </si>
  <si>
    <t>1/0599/20</t>
  </si>
  <si>
    <t>Ing. Jozef Rodina, PhD.</t>
  </si>
  <si>
    <t>Robustná lokalizácia pre drony v priemysle 4.0</t>
  </si>
  <si>
    <t>1/0775/20</t>
  </si>
  <si>
    <t>Ing. Martin Dekan, PhD.</t>
  </si>
  <si>
    <t>Lokalizácia mobilného robota v priemyselnom prostredí</t>
  </si>
  <si>
    <t>2/0084/20</t>
  </si>
  <si>
    <t>Vysokoodolné polovodičové senzory ionizujúceho žiarenia pre využitie v radiačnom prostredí</t>
  </si>
  <si>
    <t>1/0382/20</t>
  </si>
  <si>
    <t>Ing. Vladimír Kršjak, PhD.</t>
  </si>
  <si>
    <t>Mikroštrukturálna charakterizácia moderných ocelí vystavených extrémnym radiačným prostrediam</t>
  </si>
  <si>
    <t>1/0135/20</t>
  </si>
  <si>
    <t>doc. Ing. Rastislav Dosoudil, PhD.</t>
  </si>
  <si>
    <t>Keramické a flexibilné kompozitné materiály s riadenou modifikáciou ich elektromagnetických vlastností</t>
  </si>
  <si>
    <t>1/0395/20</t>
  </si>
  <si>
    <t>Ing. Jarmila Degmová, PhD.</t>
  </si>
  <si>
    <t>Konštrukčné materiály jadrových zariadení</t>
  </si>
  <si>
    <t>2/0072/20</t>
  </si>
  <si>
    <t>Ing. Eugen Antal, PhD</t>
  </si>
  <si>
    <t>Moderné metódy spracovania šifrovaných archívnych dokumentov</t>
  </si>
  <si>
    <t>APVV-15-0062</t>
  </si>
  <si>
    <t xml:space="preserve">Ing. Jozef Hallon, PhD. </t>
  </si>
  <si>
    <t>Zabezpečenie elektromagnetickej kompatibility monitorovacích systémov mimoriadnych prevádzkových stavov jadrovej elektrárne</t>
  </si>
  <si>
    <t>1.7.2016-31.12.2020</t>
  </si>
  <si>
    <t>APVV-15-0257</t>
  </si>
  <si>
    <t xml:space="preserve">doc. Ing. Elemír Ušák, PhD. </t>
  </si>
  <si>
    <t>Pokročilé materiály a štruktúry pre perspektívne aplikácie v elektrotechnike, elektronike a iných oblastiach na báze feritov s rozmermi častíc v oblasti mikrometrov a nanometrov</t>
  </si>
  <si>
    <t>APVV-15-0108</t>
  </si>
  <si>
    <t xml:space="preserve">Ing. Juraj Packa, PhD.         </t>
  </si>
  <si>
    <t>Výskum a hodnotenie kvality a účinnosti impregnantov</t>
  </si>
  <si>
    <t>1.7.2016-31.7.2020</t>
  </si>
  <si>
    <t>spoluriešiteľ</t>
  </si>
  <si>
    <t>APVV-15-0110</t>
  </si>
  <si>
    <t xml:space="preserve">prof. Ing. Vladimír Šály, PhD.        </t>
  </si>
  <si>
    <t>APVV-16-0006</t>
  </si>
  <si>
    <t>prof. Ing. František Duchoň, PhD.</t>
  </si>
  <si>
    <t>Automatizovaná robotická montážna bunka ako prostriedok konceptu Industry 4.0</t>
  </si>
  <si>
    <t>APVV-16-0059</t>
  </si>
  <si>
    <t xml:space="preserve">doc. Ing. Rastislav Dosoudil, PhD. </t>
  </si>
  <si>
    <t>Výskum nových magnetodielektrických keramických a kompozitných materiálových štruktúr</t>
  </si>
  <si>
    <t>1.7.2017-30.6.2021</t>
  </si>
  <si>
    <t>APVV-16-0124</t>
  </si>
  <si>
    <t>Ing. Marian Vojs, PhD</t>
  </si>
  <si>
    <t>Výskum bórom dopovaných diamantových vrstiev pre vysokoúčinné odstraňovanie liečiv, drog a rezistentných typov mikroorganizmov z vôd</t>
  </si>
  <si>
    <t>APVV-16-0266</t>
  </si>
  <si>
    <t>prof. Ing. Ivan Hotový, DrSc</t>
  </si>
  <si>
    <t>Inovatívne typy senzorov plynov na báze oxidov kovov</t>
  </si>
  <si>
    <t>1.7.2017-31.12.2020</t>
  </si>
  <si>
    <t>APVV-16-0288</t>
  </si>
  <si>
    <t>Nové metódy pre systémy zvyšovania bezpečnosti jadrového palivového cyklu</t>
  </si>
  <si>
    <t>APVV-16-0079</t>
  </si>
  <si>
    <t>prof. Ing. Marcel Miglierini, DrSc.</t>
  </si>
  <si>
    <t>Moderné amorfné a polykryšatalické funkčné materiály pre senzory a aktuátory</t>
  </si>
  <si>
    <t>APVV-16-0129</t>
  </si>
  <si>
    <t>prof. Ing. František Uherek, PhD.</t>
  </si>
  <si>
    <t>Fotonické nanoštruktúry pripravené 3D laserovou litografiou pre biosenzorické aplikácie</t>
  </si>
  <si>
    <t>APVV-16-0319</t>
  </si>
  <si>
    <t>Štúdium interakcie rozhrania grafén-diamant na atomárnej úrovni</t>
  </si>
  <si>
    <t>APVV-16-0626</t>
  </si>
  <si>
    <t>prof. Ing. Daniel Donoval, DrSc.</t>
  </si>
  <si>
    <t>Flexibilný systém Internetu vecí s využitím integrovaných SMART senzorických prvkov</t>
  </si>
  <si>
    <t>1.7.2017-31.10.2020</t>
  </si>
  <si>
    <t>APVV-17-0169</t>
  </si>
  <si>
    <t>Ing. Miroslav Mikolášek, PhD.</t>
  </si>
  <si>
    <t>Nanotechnológia prípravy MIS fotoelektród s oxidmi kovov pre systémy na výrobu solárnych palív</t>
  </si>
  <si>
    <t>1.8.2018-30.6.2021</t>
  </si>
  <si>
    <t>APVV-17-0190</t>
  </si>
  <si>
    <t>prof. Ing. Alena Kozáková, PhD.</t>
  </si>
  <si>
    <t xml:space="preserve"> Vývoj autonómneho vozidla na otvorenej platforme elektromobilu</t>
  </si>
  <si>
    <t>1.8.2018-31.7.2022</t>
  </si>
  <si>
    <t>1.8.2018-31.12.2020</t>
  </si>
  <si>
    <t>APVV-17-0501</t>
  </si>
  <si>
    <t>Pokročilá technológia senzorov na báze organickej elektroniky</t>
  </si>
  <si>
    <t>APVV-17-0116</t>
  </si>
  <si>
    <t>Algoritmus kolektívnej inteligencie: Interdisciplinárne štúdium swarmového správania netopierov</t>
  </si>
  <si>
    <t>APVV-18-0273</t>
  </si>
  <si>
    <t>doc. Ing. Andrea Šagátová, PhD.</t>
  </si>
  <si>
    <t>Radiačne odolnejší senzor pre RTG zobrazovanie vyššej kvality</t>
  </si>
  <si>
    <t>1.7.2019-30.6.2023</t>
  </si>
  <si>
    <t>APVV-18-0028</t>
  </si>
  <si>
    <t>Ing. Atilla Kment, PhD.</t>
  </si>
  <si>
    <t>Výskum a optimalizácia konštrukcie a materiálového zloženia káblov pre náročné požiadavky prostredí koncepcie Priemysel 4.0</t>
  </si>
  <si>
    <t>APVV-18-0029</t>
  </si>
  <si>
    <t>doc. Ing. Jaroslav Lelák, PhD.</t>
  </si>
  <si>
    <t>Výskum nových polyesterových a polyesterimidových živičnatých kompozitov s cieľom zvýšenia adhézie a flexibility impregnantov</t>
  </si>
  <si>
    <t>APVV-18-0054</t>
  </si>
  <si>
    <t>Vertikálny GaN MOSFET pre výkonové spínacie aplikácie</t>
  </si>
  <si>
    <t>1.7.2019-30.6.2022</t>
  </si>
  <si>
    <t>APVV-18-0211</t>
  </si>
  <si>
    <t>Mgr. Martin Konôpka, PhD.</t>
  </si>
  <si>
    <t>AMF: Zobrazovanie, manipulácia, simulácia na atomárnej škále</t>
  </si>
  <si>
    <t>APVV-18-0243</t>
  </si>
  <si>
    <t>Výskum radiačne odolných polovodičových detektorov pre jadrovú energetiku</t>
  </si>
  <si>
    <t>1.7.2019-31.12.2022</t>
  </si>
  <si>
    <t>APVV-18-0550</t>
  </si>
  <si>
    <t>Tlačené senzorické prvky pre monitorovanie ľudského zdravia pomocou internetu vecí</t>
  </si>
  <si>
    <t>SK-IL-RD-18-0008</t>
  </si>
  <si>
    <t>Platoon modeling and control for mixed autonomous and
conventional vehicles: a laboratory experimental analysis</t>
  </si>
  <si>
    <t>1.10.2018-30.9.2021</t>
  </si>
  <si>
    <t>DS-FR-19-0014</t>
  </si>
  <si>
    <t xml:space="preserve">Experimentálne a výpočtové štúdie tieniacich vlastností materiálov využívaných v radiačnej ochrane </t>
  </si>
  <si>
    <t>APVV-19-0220</t>
  </si>
  <si>
    <t>Ontologická reprezentácia pre bezpečnosť informačných systémov</t>
  </si>
  <si>
    <t>1.7.2020-30.6.2024</t>
  </si>
  <si>
    <t>APVV-19-0392</t>
  </si>
  <si>
    <t>Rozvoj zberačov energie na čipe pre energeticky-autonómne elektronické systémy</t>
  </si>
  <si>
    <t>1.7.2020-31.12.2023</t>
  </si>
  <si>
    <t>APVV-19-0406</t>
  </si>
  <si>
    <t>Výskum a vývoj senzorov a aktuátorov vyrobených z polymérnych monofilov</t>
  </si>
  <si>
    <t>1.7.2020-30.6.2023</t>
  </si>
  <si>
    <t>APVV-19-0436</t>
  </si>
  <si>
    <t>Nové informačné a komunikačné technológie pre budúcu informačnú infraštruktúru</t>
  </si>
  <si>
    <t>APVV-19-0049</t>
  </si>
  <si>
    <t>doc. Ing. Juraj Packa, PhD.</t>
  </si>
  <si>
    <t>Výskum starnutia elektroizolačných systémov, zmeny životnosti používaných materiálov po zavedení nových EÚ regulácií (RoHS, REACH)</t>
  </si>
  <si>
    <t>PP-COVID-20-0019</t>
  </si>
  <si>
    <t>Inteligentné monitorovanie odpadových vôd za úćelom vytvorenia systému včasného varovania populácie SR pred širením ochorenia COVID-19</t>
  </si>
  <si>
    <t>16.9.2020-31.12.2021</t>
  </si>
  <si>
    <t>PP-COVID-20-0101</t>
  </si>
  <si>
    <t>Systém na telemedicínsku diagnostiku klinického stavu pacientov s COVID-19 a iných ochorení s príbuznými príznakmi pre minimalizáciu dopadov pandémie</t>
  </si>
  <si>
    <t>MVP</t>
  </si>
  <si>
    <t>Ing. Filip Chymo</t>
  </si>
  <si>
    <t>Optimalizácia technológie depozície tenkých vrstiev niklu pre využitie v OFET prvkoch a na foto-elektrochemickú oxidáciu vody</t>
  </si>
  <si>
    <t>2.3.2020-28.2.2021</t>
  </si>
  <si>
    <t>Ing. Matej Rábek, PhD.</t>
  </si>
  <si>
    <t>Vzdialený experiment regulácie vertikálnej polohy loptičky</t>
  </si>
  <si>
    <t>Ing. Jakub Matišák</t>
  </si>
  <si>
    <t>3D vizualizačné metódy v online experimentovaní</t>
  </si>
  <si>
    <t>Mgr. Katarína Kaprinayová</t>
  </si>
  <si>
    <t>Analýzy vybraných materiálov tlakovej nádoby reaktora za účelom predĺženia prevádzkovej životnosti</t>
  </si>
  <si>
    <t>Ing. Roman Leskovský</t>
  </si>
  <si>
    <t>Vývoj autonómneho vozidla s využitím virtuálneho prostredia</t>
  </si>
  <si>
    <t>Ing. Kristián Ondrejička</t>
  </si>
  <si>
    <t>Analýza energetickej bilancie PEM palivového článku a návrh potrieb na realizáciu experimentálnej kvantifikácie overovaných napäťových strát</t>
  </si>
  <si>
    <t>Ing. Juraj Škunda</t>
  </si>
  <si>
    <t>Metóda pre rýchlu diagnostiku porúch čítania pomocou sledovania pohybov očí</t>
  </si>
  <si>
    <t>Ing. Martin Lučan</t>
  </si>
  <si>
    <t>Simultánna lokalizácia a mapovanie pomocou vizuálneho systému</t>
  </si>
  <si>
    <t>Ing. Ján Šubjak</t>
  </si>
  <si>
    <t>Vývoj automatizovaného dávkovača liekov na báze IoT ako súčasť komplexného systému monitorovania zdravia</t>
  </si>
  <si>
    <t>Ing. Martin Feiler</t>
  </si>
  <si>
    <t>Príprava a optimalizácia organo-gélových elektród využívajúcich vysoko vodivé polyméry</t>
  </si>
  <si>
    <t>Ing. Michal Šnírer</t>
  </si>
  <si>
    <t>Stanovenie indukovanej aktivity konštrukčných materiálov reaktorov</t>
  </si>
  <si>
    <t>Ing. Martin Ziman</t>
  </si>
  <si>
    <t>Vývoj technológie prípravy sol-gel tenko-vrstvových tranzistorov a vyhodnocovanie ich kontaktného odporu</t>
  </si>
  <si>
    <t>Ing. Peter Hausner</t>
  </si>
  <si>
    <t xml:space="preserve">Stanovenie priestorových váhových funkcií ex-core detektorov pre reaktor VVER-440 </t>
  </si>
  <si>
    <t>Ing. Branislav Stríbrnský</t>
  </si>
  <si>
    <t>Inovácia meracích systémov nízkych aktivít pre vyraďovanie jadrových elektrární</t>
  </si>
  <si>
    <t>Exceletný MVP</t>
  </si>
  <si>
    <t>Grantová schéma na podporu excelentných tímov mladých výskumníkov</t>
  </si>
  <si>
    <t>Ing. Behúl Miroslav, PhD.</t>
  </si>
  <si>
    <t>Fotoaktívne materiály pre detekciu a vysokoúčinné odstraňovanie vírusov, baktériíí a mikropolutantov</t>
  </si>
  <si>
    <t>1.9.2020-31.8.2022</t>
  </si>
  <si>
    <t>Ing. Miroslav Novota</t>
  </si>
  <si>
    <t>Diagnostika srdcových chorôb v reálnom čase pomocou neurónových sietí</t>
  </si>
  <si>
    <t>1.5.2019-30.4.2021</t>
  </si>
  <si>
    <t xml:space="preserve">Excelentné tvorivé tímy </t>
  </si>
  <si>
    <t>JAFMET</t>
  </si>
  <si>
    <t>Aplikácie jadrovo-fyzikálnych metód a techník v jadrovom inžinierstve</t>
  </si>
  <si>
    <t>1.11.2019-30.10.2022</t>
  </si>
  <si>
    <t>ONTIO</t>
  </si>
  <si>
    <t>Návrh energeticky-autonómnych elektronických systémov na čipe</t>
  </si>
  <si>
    <t>VirTel</t>
  </si>
  <si>
    <t>prof. Ing. Gregor Rozinaj, PhD.</t>
  </si>
  <si>
    <t>Virtuálny teleport</t>
  </si>
  <si>
    <t>Nadácia TB</t>
  </si>
  <si>
    <t>2019et006</t>
  </si>
  <si>
    <t>Vývoj autonómneho vozidla s využitím virtuálneho sveta</t>
  </si>
  <si>
    <t>1.1.2020-30.11.2020</t>
  </si>
  <si>
    <t>2019et012</t>
  </si>
  <si>
    <t>Autonómny systém na 3D tlač vo vesmíre</t>
  </si>
  <si>
    <t>1.1.2020-30.6.2021</t>
  </si>
  <si>
    <t>2019vs056</t>
  </si>
  <si>
    <t>Virtuálny tréning operátorov výroby v Industry 4.0</t>
  </si>
  <si>
    <t>15.7.2019-15.11.2020</t>
  </si>
  <si>
    <t>2019vs042</t>
  </si>
  <si>
    <t>Ing. Tomáš Páleník, PhD.</t>
  </si>
  <si>
    <t>SDRLab 2.0 – technológie mobilných 5G sietí a IoT v pedagogike</t>
  </si>
  <si>
    <t>2019vs075</t>
  </si>
  <si>
    <t>Ing. Michal Mičjan, PhD.</t>
  </si>
  <si>
    <t>Zapojenie organickej elektroniky do vyučovacieho procesu</t>
  </si>
  <si>
    <t>313011T588</t>
  </si>
  <si>
    <t>prof. Ing. Martin Weis, DrSc.</t>
  </si>
  <si>
    <t>Progresívne materiály a technológie ich prípravy pre senzorické aplikácie v priemysle 21. storočia</t>
  </si>
  <si>
    <t>spolu s MTF</t>
  </si>
  <si>
    <t>313011T589</t>
  </si>
  <si>
    <t xml:space="preserve">	Výskum, modelovanie a simulácie procesov priemyselnej výroby s využitím progresívnych technológií</t>
  </si>
  <si>
    <t>1/2016 - 12/2020</t>
  </si>
  <si>
    <t xml:space="preserve">	Výskum v oblasti jadrových reaktorov 4. generácie</t>
  </si>
  <si>
    <t>1/2016 - 12/2021</t>
  </si>
  <si>
    <t>spolu so SjF</t>
  </si>
  <si>
    <t>313011T596</t>
  </si>
  <si>
    <t>prof. Ing. František Janíček. PhD.</t>
  </si>
  <si>
    <t>Rozvoj výskumno-vývojových kapacít pre zabezpečenie stabilnej dodávky elektrickej energie sledujúcej trendy vývoja moderných dopravných prostriedkov 21. storočia</t>
  </si>
  <si>
    <t>1/2016 - 12/2022</t>
  </si>
  <si>
    <t>313011Y837</t>
  </si>
  <si>
    <t>Výskum a vývoj pokročilých a inteligentných riadiacich systémov pre výrobné procesy so zameraním na automobilový priemysel</t>
  </si>
  <si>
    <t>1/2016 - 12/2023</t>
  </si>
  <si>
    <t>313011U371</t>
  </si>
  <si>
    <t>Mgr. Pavel Lackovič, PhD.</t>
  </si>
  <si>
    <t>Výskum v oblasti biomonitorovacích technológií a systémov s aplikáciou v praxi</t>
  </si>
  <si>
    <t>1/2016 - 12/2024</t>
  </si>
  <si>
    <t>313012P386</t>
  </si>
  <si>
    <t>Robotické pracovisko pre inteligentné zváranie maloobjemovej výroby</t>
  </si>
  <si>
    <t>2/2019 - 01/2022</t>
  </si>
  <si>
    <t>313011U413</t>
  </si>
  <si>
    <t>Predchádzanie prostredím urýchlenému praskaniu prostredníctvom optimalizácie povrchov</t>
  </si>
  <si>
    <t>3/2019 - 3/2023</t>
  </si>
  <si>
    <t xml:space="preserve">Analýza stanovenia životnosti 6kV káblov </t>
  </si>
  <si>
    <t>Analýza - Nezávislá analýza koreňovej príčiny zhoršenia stavu statorového vinutia diesel generátora</t>
  </si>
  <si>
    <t>Zmluva o výskume - Výskum zvyšovania bezpečnosti JE v SR</t>
  </si>
  <si>
    <t>EBG MedAustron GmbH</t>
  </si>
  <si>
    <t>prof. Ing. Márius Pavlovič, PhD.</t>
  </si>
  <si>
    <t>Analýza iónovej optiky protónovej gantry</t>
  </si>
  <si>
    <t>H2020 EU</t>
  </si>
  <si>
    <t>H2020/737434-1 -ECSEL-RIA</t>
  </si>
  <si>
    <t>CONNECT - Innovative smart components, modules and appliances for a truly connected, efficient and secure smart grid</t>
  </si>
  <si>
    <t>01.04. 2017 - 31.03.2020</t>
  </si>
  <si>
    <t>H2020/737417-2-ECSEL-IA</t>
  </si>
  <si>
    <t>R3-PowerUP - 300mm Pilot Line for Smart Power and Power Discretes</t>
  </si>
  <si>
    <t>01.11.2017-30.04.2022</t>
  </si>
  <si>
    <t>H2020/755151-RIA</t>
  </si>
  <si>
    <t>MEACTOS - Mitigating Environmentally Assissted Cracking Through Optimisation of Surface Condition</t>
  </si>
  <si>
    <t>01.09.2017 - 31.08.2021</t>
  </si>
  <si>
    <t>H2020/783274 - ECSEL-RIA</t>
  </si>
  <si>
    <t>01.06.2018 - 31.05.2021</t>
  </si>
  <si>
    <t>H2020/783174 - ECSEL-RIA</t>
  </si>
  <si>
    <t>01.05.2018 - 30.04.2021</t>
  </si>
  <si>
    <t>H2020/783158 - ECSEL-IA</t>
  </si>
  <si>
    <t>01.11.2018 - 30.04.2022</t>
  </si>
  <si>
    <t>H2020 ICT-20 2015</t>
  </si>
  <si>
    <t>prof. Ing. Gregor Rozinaj, PhD.   </t>
  </si>
  <si>
    <t>NEWTON - Networked Labs for Training in Sciences and Technologies for Information and Communication</t>
  </si>
  <si>
    <t>01.03 2016-31.08. 2019</t>
  </si>
  <si>
    <t>H2020-Euratom-1.2.</t>
  </si>
  <si>
    <t>847593 - COFUND-EJP</t>
  </si>
  <si>
    <t>EURAD - European Joint Programme on Radioactive Waste Management</t>
  </si>
  <si>
    <t>1.6.2019-30.05.2024</t>
  </si>
  <si>
    <t>824964 - DIH2</t>
  </si>
  <si>
    <t xml:space="preserve">DIH2 - A Pan#European Network of Robotics DIHs for Agile Production </t>
  </si>
  <si>
    <t>01.01.2019-31.12.2022</t>
  </si>
  <si>
    <t xml:space="preserve">na FEI STU len aktivita </t>
  </si>
  <si>
    <t>H2020/826392 - ECSEL - RIA</t>
  </si>
  <si>
    <t>UltimateGaN - Research for GaN technologies, devices, packages and applications to address the challenges of the future GaN roadmap</t>
  </si>
  <si>
    <t>1.5.2019-30.04.2022</t>
  </si>
  <si>
    <t>H2020-Euratom-1.8.</t>
  </si>
  <si>
    <t>H2020/847555-NFRP-2018-7 CSA</t>
  </si>
  <si>
    <t xml:space="preserve">doc. Ing. Ján Haščík, PhD. </t>
  </si>
  <si>
    <t>ENEEP - European Nuclear Experimental Educational Platform</t>
  </si>
  <si>
    <t>01.06.2019-31.05.2022</t>
  </si>
  <si>
    <t>7RP</t>
  </si>
  <si>
    <t xml:space="preserve">ENEN RU II - Strengthening of Cooperation and Exchange for Nuclear Education and Training between the EU and the Russian Federation </t>
  </si>
  <si>
    <t>2014-</t>
  </si>
  <si>
    <t>H2020/826417 - ECSEL - IA</t>
  </si>
  <si>
    <t xml:space="preserve">Power2Power - Providing next-generation Silicon - based power solutions in transport and machinery for significant decarbonisation in the next decade </t>
  </si>
  <si>
    <t>1.6.2019 - 31.5. 2022</t>
  </si>
  <si>
    <t>NATO</t>
  </si>
  <si>
    <t>SPS G5448</t>
  </si>
  <si>
    <t xml:space="preserve">prof. Ing. Otokar Grošek, PhD. </t>
  </si>
  <si>
    <t>Secure Communication in the Quantum Era</t>
  </si>
  <si>
    <t>01.04.2018 - 30.07.2022</t>
  </si>
  <si>
    <t>H 2020 EU</t>
  </si>
  <si>
    <t>H2020/876659</t>
  </si>
  <si>
    <t>iREL40 - Intelligent Reliability 4.0</t>
  </si>
  <si>
    <t>01.05.2020 - 30.04.2023</t>
  </si>
  <si>
    <t>Progresuss - Highly efficient and trustworthy electronics, components and systems for the next generation energy supply infrastructure</t>
  </si>
  <si>
    <t>01.04.2020-31.03.2023</t>
  </si>
  <si>
    <t>H2020/945234</t>
  </si>
  <si>
    <t xml:space="preserve">Ing. Jarmila Degmová, PhD. </t>
  </si>
  <si>
    <t xml:space="preserve">ECC - SMART - Joint European Canadian Chinese Development of Small Modular Reactor Technology </t>
  </si>
  <si>
    <t>01.09.2020-31.08.2024</t>
  </si>
  <si>
    <t>H2020/900014</t>
  </si>
  <si>
    <t xml:space="preserve">Fractesuss -  Fracture mechanics testing of irradiated RPV steels by means of sub-sized specimens </t>
  </si>
  <si>
    <t>01.10.2020-30.09.2024</t>
  </si>
  <si>
    <t>H2020/945272</t>
  </si>
  <si>
    <t>STRUMAT LTO - Structural Materials Research for safe Long Term Operation of LWR NPPs</t>
  </si>
  <si>
    <t>H2020/945041</t>
  </si>
  <si>
    <t>SafeG - Safety of GFR Trough Innovative Materials, technologies and processes</t>
  </si>
  <si>
    <t>IAEA</t>
  </si>
  <si>
    <t>CODE - F23034</t>
  </si>
  <si>
    <t>IAEA - Radiation Technologies for Treatment of Emerging Organic Pollutants</t>
  </si>
  <si>
    <t>07/2020-12/2023</t>
  </si>
  <si>
    <t>H2020/ 692480</t>
  </si>
  <si>
    <t>IoSense - Flexible FE/BE Sensor Pilot Line for the Internet of Everything</t>
  </si>
  <si>
    <t>01.05.2016 - 30.04.2019</t>
  </si>
  <si>
    <t>H2020/952176</t>
  </si>
  <si>
    <t>DIH WORLD - Accelerating deployment and matureness of DIHs for the benefit of Digitisation of European SMEs</t>
  </si>
  <si>
    <t>H2020/952911</t>
  </si>
  <si>
    <t xml:space="preserve">BOOSTER - Boost of Organic Solar Technology for European Radiance </t>
  </si>
  <si>
    <t>01.09.2020 - 31.08.2024</t>
  </si>
  <si>
    <t>APVV všeobecná</t>
  </si>
  <si>
    <t>APVV-15-0148</t>
  </si>
  <si>
    <t>Dvojstupňové splyňovanie zmesného tuhého odpadu s katalytickou redukciou dechtov</t>
  </si>
  <si>
    <t>APVV-15-0053</t>
  </si>
  <si>
    <t>Elektrochemicky a fotochemicky iniciované reakcie koordinačných zlúčenín s biologicky aktívnymi ligandami</t>
  </si>
  <si>
    <t>APVV-15-0303</t>
  </si>
  <si>
    <t>prof. Ing. Albert Breier, DrSc.</t>
  </si>
  <si>
    <t>Obranné mechanizmy neoplastických buniek proti chemickému stresu</t>
  </si>
  <si>
    <t>1.7.2016-31.10.2020</t>
  </si>
  <si>
    <t>APVV-15-0079</t>
  </si>
  <si>
    <t>prof. Ing. Marián Valko, DrSc.</t>
  </si>
  <si>
    <t>Experimentálne a teoretické štúdium molekulóvej štruktúry, elektrónových vlastností, reaktivity a biologickej aktivity komplexných zlúčenín redoxne aktívnych kovov</t>
  </si>
  <si>
    <t>1.7.2016-30.11.2020</t>
  </si>
  <si>
    <t>APVV-15-0455</t>
  </si>
  <si>
    <t>Ing. Pavel Májek, PhD.</t>
  </si>
  <si>
    <t>Farmakologické ovplyvnenie glukózovej toxicity pri diabete typu 2</t>
  </si>
  <si>
    <t>APVV-15-0545</t>
  </si>
  <si>
    <t>doc. Ing. Tibor Liptaj, PhD.</t>
  </si>
  <si>
    <t>Fotochemicky indukovaná meďou sprostredkovaná radikálová polymerizácia s prenosom atómu</t>
  </si>
  <si>
    <t>APVV-15-0052</t>
  </si>
  <si>
    <t>doc. Ing. Michal Jablonský, PhD.</t>
  </si>
  <si>
    <t>Frakcionácia lignocelulózových surovín s eutektickými rozpúšťadlami</t>
  </si>
  <si>
    <t>APVV-15-0641</t>
  </si>
  <si>
    <t>doc. Ing. Boris Lakatoš, PhD.</t>
  </si>
  <si>
    <t>Inovatívna MoS2 platforma pre diagnózu a cielenú liečbu rakoviny</t>
  </si>
  <si>
    <t>APVV-15-0124</t>
  </si>
  <si>
    <t>Izokonverzné metódy - teória a aplikácie</t>
  </si>
  <si>
    <t>APVV-15-0494</t>
  </si>
  <si>
    <t>Ing. Štefan Schlosser, CSc.</t>
  </si>
  <si>
    <t>Nanosegregované afinitné činidlá pre hybridné fermentačno-separačné procesy</t>
  </si>
  <si>
    <t>APVV-15-0007</t>
  </si>
  <si>
    <t>prof. Ing. Miroslav Fikar, DrSc.</t>
  </si>
  <si>
    <t>Optimálne riadenie pre procesný priemysel</t>
  </si>
  <si>
    <t>APVV-15-0077</t>
  </si>
  <si>
    <t>RNDr. Svatava Kašparová, PhD.</t>
  </si>
  <si>
    <t>Učenie a nervová plasticita spevavcov</t>
  </si>
  <si>
    <t>APVV-15-0333</t>
  </si>
  <si>
    <t>Ing. Katarína Furdíková, PhD.</t>
  </si>
  <si>
    <t>Vplyv terroir a technologických postupov na senzoriské vlastnosti slovenských vín</t>
  </si>
  <si>
    <t>APVV-15-0355</t>
  </si>
  <si>
    <t>Vývoj nových analytických metód pre určovanie pôvodu slovenských tokajských vín a ovocných destilátov</t>
  </si>
  <si>
    <t>APVV-15-0119</t>
  </si>
  <si>
    <t>Kompenzačné ochranné mechanizmy ako účinný nástroj voči zvýšenej energetickej deficiencii patologicky zaťaženého myokardu: Výhodná perspektíva v modernej experimentálnej kardioprotekcii.</t>
  </si>
  <si>
    <t>APVV-16-0171</t>
  </si>
  <si>
    <t>doc. Ing. Lucia Bírošová, PhD.</t>
  </si>
  <si>
    <t>Progresívne metódy zabraňujúce vzniku a šíreniu rezistencie baktérií voči klinicky relevantným antibiotikám</t>
  </si>
  <si>
    <t>APVV-16-0088</t>
  </si>
  <si>
    <t>Komplexné využitie rastlinnej biomasy v biopotravinách s pridanou hodnotou</t>
  </si>
  <si>
    <t>APVV-16-0111</t>
  </si>
  <si>
    <t>prof. Ing. Jozef Markoš, DrSc.</t>
  </si>
  <si>
    <t>Návrh, simulácia a optimalizácia hybridných reaktívne separačných systémov na biokatalytickú produckciu prírodných látok</t>
  </si>
  <si>
    <t>1.7.2017-20.6.2021</t>
  </si>
  <si>
    <t>APVV-16-0216</t>
  </si>
  <si>
    <t>Ing. Barbora Kaliňáková, PhD.</t>
  </si>
  <si>
    <t>Moderné plazmové technológie pre ekologické poľnohospodárstvo a potravinárstvo</t>
  </si>
  <si>
    <t>APVV-16-0097</t>
  </si>
  <si>
    <t>doc. Ing. Elena Hájeková, PhD.</t>
  </si>
  <si>
    <t>Vývoj technológie výroby pokročilých motorových palív z nepotravinárskych surovín</t>
  </si>
  <si>
    <t>APVV-16-0258</t>
  </si>
  <si>
    <t>Kryštalizáciou-indukovaná asymetrická transformácia v syntéze biologicky účinných látok</t>
  </si>
  <si>
    <t>APVV-16-0314</t>
  </si>
  <si>
    <t>prof. Ing. Michal Rosenberg, PhD.</t>
  </si>
  <si>
    <t>Výskum a vývoj priemyselných biokatalyzátorov na prípravu špeciálnych biochemikálií</t>
  </si>
  <si>
    <t>APVV-16-0341</t>
  </si>
  <si>
    <t>Hybridné kompozitné vlákna pre tavné nanášanie keramických prototypov.</t>
  </si>
  <si>
    <t>1.7.2017-31.12.2021</t>
  </si>
  <si>
    <t>APVV-16-0439</t>
  </si>
  <si>
    <t>doc. Ing. Martin Šimkovič, PhD.</t>
  </si>
  <si>
    <t>Využitie myrozinázy na aktiváciu sulforafanu pre vývoj preparátu s preventívnymi účinkami nádorových ochorení</t>
  </si>
  <si>
    <t>APVV-16-0039</t>
  </si>
  <si>
    <t>RNDr. Ľubor Dlháň, PhD.</t>
  </si>
  <si>
    <t>Agregácia prechodných kovov v živých organizmoch</t>
  </si>
  <si>
    <t>APVV-16-0136</t>
  </si>
  <si>
    <t>prof. Ing. Ivan Hudec, PhD.</t>
  </si>
  <si>
    <t>Elastomérne zmesi a kompozitné materiály pre špeciálne aplikácie</t>
  </si>
  <si>
    <t>1.7.2017-30.11.2021</t>
  </si>
  <si>
    <t>APVV-17-0119</t>
  </si>
  <si>
    <t>prof. Ing. Igor Bodík, PhD.</t>
  </si>
  <si>
    <t>Monitoring ciest farmaceutík z čistiarenských kalov do pôd, rastlín a podzemných vôd</t>
  </si>
  <si>
    <t>doc. Ing. Tomáš Mackuľak, PhD.</t>
  </si>
  <si>
    <t>Výskum bórom dopovaných diamantových vrstiev pre vysokoúčinné odstraňovanie liečiv, drog a rezistentných typov mikroorganizmov z vôd</t>
  </si>
  <si>
    <t>APVV-17-0149</t>
  </si>
  <si>
    <t>doc. RNDr. Miroslav Gál, PhD.</t>
  </si>
  <si>
    <t>Zelený expresný systém pre produkciu rekombinantných proteínov v Candida utilis</t>
  </si>
  <si>
    <t>APVV-17-0262</t>
  </si>
  <si>
    <t>prof. Ing. Milan Čertík, PhD.</t>
  </si>
  <si>
    <t>Re-dizajn metabolizmu tukotvorných mikroorganizmov pre biotechnologickú prípravu priemyselne atraktívnych olejov</t>
  </si>
  <si>
    <t>APVV-17-0183</t>
  </si>
  <si>
    <t>Využitie elektrochemicky pripraveného zeleného oxidovadla železanu pre dočisťovanie odpadových vôd</t>
  </si>
  <si>
    <t>1.8.2018-31.12.2021</t>
  </si>
  <si>
    <t>APVV-17-0212</t>
  </si>
  <si>
    <t>Bioaktívne látky rakytníka rešetliakového a ich uplatnenie vo funkčných potravinách</t>
  </si>
  <si>
    <t>1.8.2018-31.7.2021</t>
  </si>
  <si>
    <t>APVV-17-0078</t>
  </si>
  <si>
    <t>doc. Ing. Anna Ujhelyiová, PhD.</t>
  </si>
  <si>
    <t>Polymérne systémy z obnoviteľných zdrojov pre vlákna a textílie</t>
  </si>
  <si>
    <t>APVV-17-0109</t>
  </si>
  <si>
    <t>prof. Ing. Gabriel Čík, CSc.</t>
  </si>
  <si>
    <t>Komplexné využitie pribudliny na prípravu látok s vysokou pridanou hodnotou</t>
  </si>
  <si>
    <t>APVV-17-0302</t>
  </si>
  <si>
    <t>Ing. Tomáš Soták, PhD.</t>
  </si>
  <si>
    <t>Selektívna konverzia odpadovej biomasy chemickými a biotechnologickými procesmi</t>
  </si>
  <si>
    <t>APVV-17-0333</t>
  </si>
  <si>
    <t>doc. Ing. Vladimír Štefuca, CSc.</t>
  </si>
  <si>
    <t>Výskum a vývoj efektívnych procesov prípravy vanilínu a iných prírodných aróm s využitím oxidačného a protektívneho účinku rekombinantnej katalázy a peroxidázy</t>
  </si>
  <si>
    <t>APVV-17-0304</t>
  </si>
  <si>
    <t>Ing. Jozef Feranc, PhD.</t>
  </si>
  <si>
    <t>Nové environmentálne prijateľné biodegradovateľné zmesi polymérov z obnoviteľných zdrojov</t>
  </si>
  <si>
    <t>APVV-17-0513</t>
  </si>
  <si>
    <t>prof. Ing. Viktor Milata, DrSc.</t>
  </si>
  <si>
    <t>Smart chromogénne heterocykly</t>
  </si>
  <si>
    <t>APVV-18-0134</t>
  </si>
  <si>
    <t>doc. Ing. Zuzana Labovská, PhD.</t>
  </si>
  <si>
    <t>Viacúrovňová intenzifikácia chemických procesov a priemyselných klastrov</t>
  </si>
  <si>
    <t>APVV-18-0061</t>
  </si>
  <si>
    <t>prof. Ing. Peter Šimko, DrSc.</t>
  </si>
  <si>
    <t>Potraviny so zníženým obsahom cholesterolu</t>
  </si>
  <si>
    <t>1.7.2019-30.5.2023</t>
  </si>
  <si>
    <t>APVV-18-0016</t>
  </si>
  <si>
    <t>prof. Ing. Marian Koman, DrSc.</t>
  </si>
  <si>
    <t>Molekulové nanomagnety zložené z komplexov prechodných kovov</t>
  </si>
  <si>
    <t>APVV-18-0039</t>
  </si>
  <si>
    <t>Ing. Tatiana Klempova, PhD.</t>
  </si>
  <si>
    <t>Aplikácia fermentovaných bioproduktov a humínových látok vo výžive hydiny, nový prístup ku zlepšeniu zdravia zvierat a produkcii bezpečných a funkčných potravín</t>
  </si>
  <si>
    <t>APVV-18-0155</t>
  </si>
  <si>
    <t>doc. Ing. Milan Králik, PhD.</t>
  </si>
  <si>
    <t>Syntéza, kompatibilizácia a transport komponentov multifunkčných systémov vhodných na stabilizáciu celulózových materiálov</t>
  </si>
  <si>
    <t>APVV-18-0188</t>
  </si>
  <si>
    <t>prof. Ing. Milan Polakovič, PhD.</t>
  </si>
  <si>
    <t>Chemoenzymatická syntéza látok s farmaceutickýmpotenciálom:
optimalizácia procesov produkcie fenyletanoidných glykozidov</t>
  </si>
  <si>
    <t>Spracovanie odpadných polyolefínov na plynné monoméry a zmesné etylétery</t>
  </si>
  <si>
    <t>APVV-18-0201</t>
  </si>
  <si>
    <t>doc. Ing. Martin Rebroš, PhD.</t>
  </si>
  <si>
    <t>Funkčná analýza a produkcia bioaktívnych látok hmyzu a kliešťov</t>
  </si>
  <si>
    <t>APVV-18-0197</t>
  </si>
  <si>
    <t>doc. Ing. Ivan Šalitroš, PhD.</t>
  </si>
  <si>
    <t>Relaxačné procesy v kvantových magnetických systémoch</t>
  </si>
  <si>
    <t>APVV-18-0255</t>
  </si>
  <si>
    <t>Katalytická depolymerizácia lignínu zo surovín na výrobu pokročilých biopalív</t>
  </si>
  <si>
    <t>APVV-18-0232</t>
  </si>
  <si>
    <t>doc. Ing. Elena Graczová, PhD.</t>
  </si>
  <si>
    <t>Regenerácia iónových kvapalín používaných v separačných procesoch</t>
  </si>
  <si>
    <t>APVV-18-0254</t>
  </si>
  <si>
    <t>Príprava biokatalyzátorov z priemyselných vedľajších produktov a ich využitie v biorafinériách</t>
  </si>
  <si>
    <t>APVV-19-0024</t>
  </si>
  <si>
    <t>Redoxne aktívne komplexy kovov vykazujúce duálne protirakovinové
a antibakteriálne účinky</t>
  </si>
  <si>
    <t>APVV-19-0093</t>
  </si>
  <si>
    <t>Viaclieková rezistencia u leukemických buniek - fenotyp spôsobený interferenciou viacerých molekulárnych príčin</t>
  </si>
  <si>
    <t>1.7.2020-30.5.2024</t>
  </si>
  <si>
    <t>APVV-19-0094</t>
  </si>
  <si>
    <t>Obranné mechanizmy mikrobiálnych a živočíšnych buniek pri znižovaní ich citlivosti na rastlinné defenzné zlúčeniny</t>
  </si>
  <si>
    <t>APVV-19-0091</t>
  </si>
  <si>
    <t>doc. Ing. Ján Kruželák, PhD.</t>
  </si>
  <si>
    <t>Elastomérne kompozitné a zmesné materiály so zložkami z obnoviteľných zdrojov</t>
  </si>
  <si>
    <t>APVV-19-0250</t>
  </si>
  <si>
    <t>Výskyt mikroplastov a vybraných mikropolutantov v povrchových a
pitných vodách Slovenska a ich účinné odstránenie pomocou progresívnych postupov</t>
  </si>
  <si>
    <t>1.7.2020-31.5.2024</t>
  </si>
  <si>
    <t>APVV-19-0338</t>
  </si>
  <si>
    <t>Pokročilá fotochemicky indukovaná radikálová polymerizácia s prenosom atómu tolerantná k prítomnosti kyslíka</t>
  </si>
  <si>
    <t>APVV-19-0031</t>
  </si>
  <si>
    <t>prof. Ing. Ľubomír Valík, PhD.</t>
  </si>
  <si>
    <t>Mikrobiálne kontaminanty v tradičných slovenských syroch: ich eliminácia vedeckými nástrojmi založenými na kvantitatívnej analýze a matematickom modelovaní</t>
  </si>
  <si>
    <t>APVV-19-0087</t>
  </si>
  <si>
    <t>Bioaktívne komplexy prechodných kovov s magnetickou bistabilitou</t>
  </si>
  <si>
    <t>APVV-19-0149</t>
  </si>
  <si>
    <t>doc. Ing. Svetlana Hrouzková, PhD.</t>
  </si>
  <si>
    <t>Inovácie v analytických systémoch pre udržateľné a bezpečné životné prostredie</t>
  </si>
  <si>
    <t>APVV-19-0170</t>
  </si>
  <si>
    <t>Výroba plynu s parametrami kvality plynného paliva, splyňovaním tuhého odpadu a biomasy</t>
  </si>
  <si>
    <t>APVV PP-COVID</t>
  </si>
  <si>
    <t>PP-COVID-20-0025</t>
  </si>
  <si>
    <t>Vývoj a testovanie respirátorov s efektívnou degradáciou vírusov filtrami s obsahom antivirotických materiálov</t>
  </si>
  <si>
    <t>Inteligentné monitorovanie odpadových vôd za účelom vytvorenia systému včasného varovania populácie SR pred šírením ochorenia COVID-19</t>
  </si>
  <si>
    <t>PP-COVID-20-0056</t>
  </si>
  <si>
    <t>Vytvorenie systému skorej a rýchlej detekcie, identifikácie a diagnostiky nových infekčných ochorení s pandemickým potenciálom - pilotná štúdia COVID-19</t>
  </si>
  <si>
    <t>1/0004/17</t>
  </si>
  <si>
    <t>Energeticky efektívne procesné riadenie</t>
  </si>
  <si>
    <t>1.1.2017-31.3.2021</t>
  </si>
  <si>
    <t>1/0573/17</t>
  </si>
  <si>
    <t>Multimodálne adsorpčné interakcie v biotechnologických separáciách</t>
  </si>
  <si>
    <t>1/0792/17</t>
  </si>
  <si>
    <t>doc. Ing. Matilda Zemanová, PhD.</t>
  </si>
  <si>
    <t>Štúdium nanokryštalických zliatin na báze niklu ako dvojfunkčného katalyzátora pre tvorbu vodíka a kyslíka</t>
  </si>
  <si>
    <t>1/0906/17</t>
  </si>
  <si>
    <t>Funkčné anorganické nanokompozity pre keramické objekty pripravované 3-D tlačou</t>
  </si>
  <si>
    <t>1/0096/17</t>
  </si>
  <si>
    <t>Výskyt, charakterizácia a porovnanie baktérií rezistentných voči antibiotikám od poľa až ku konzumentovi</t>
  </si>
  <si>
    <t>1/0659/18</t>
  </si>
  <si>
    <t>Automatický modelový HAZOP systém na analýzu nebezpečenstva v procesnom inžinierstve</t>
  </si>
  <si>
    <t>1.1.2018-31.3.2021</t>
  </si>
  <si>
    <t>1/0125/18</t>
  </si>
  <si>
    <t>Nové koordinačné zlúčeniny a materiály s laditeľnou magnetickou aktivitou</t>
  </si>
  <si>
    <t>1.1.2018-31.12.2021</t>
  </si>
  <si>
    <t>2/0057/18</t>
  </si>
  <si>
    <t>Mgr. Lucia Messingerová, PhD.</t>
  </si>
  <si>
    <t>Analýza alelovo-špecifickej regulácie expresie CD33</t>
  </si>
  <si>
    <t>1/0466/18</t>
  </si>
  <si>
    <t>Ing. Michal Zalibera, PhD.</t>
  </si>
  <si>
    <t>Nové katalyzátory pre produkciu energeticky bohatých materiálov</t>
  </si>
  <si>
    <t>1/0532/18</t>
  </si>
  <si>
    <t>Ing. Alžbeta Medveďová, PhD.</t>
  </si>
  <si>
    <t>Využitie princípov prediktívnej mikrobiológie pri zvyšovaní zdravotnej bezpečnosti, hygienickej bezchybnosti a kvality tradičných slovenských parených syrov zo surového mlieka.</t>
  </si>
  <si>
    <t>1/0614/18</t>
  </si>
  <si>
    <t>prof. RNDr. Anna Kolesárová, CSc.</t>
  </si>
  <si>
    <t>Zovšeobecnená teória agregácie a jej aplikácie</t>
  </si>
  <si>
    <t>1/0552/18</t>
  </si>
  <si>
    <t>prof. Ing. Tibor Gracza, DrSc.</t>
  </si>
  <si>
    <t>Asymetrické a stereoselektívne syntézy prírodných látok a ich analógov</t>
  </si>
  <si>
    <t>1/0697/18</t>
  </si>
  <si>
    <t>doc. Ing. Petra Olejníková, PhD.</t>
  </si>
  <si>
    <t>Možnosti hľadania nových špecifických miest zásahu pre antifungálne aktívne zlúčeniny</t>
  </si>
  <si>
    <t>1/0639/18</t>
  </si>
  <si>
    <t>doc. Ing. Ján Moncoľ, PhD.</t>
  </si>
  <si>
    <t>Komplexy prechodných kovov s aktivitou metaloenzýmov</t>
  </si>
  <si>
    <t>1/0808/18</t>
  </si>
  <si>
    <t>Katalytická transformácia lignocelulózy na priemyselne významné chemikálie</t>
  </si>
  <si>
    <t>1/0026/18</t>
  </si>
  <si>
    <t>prof. Ing. Vlasta Brezová, DrSc.</t>
  </si>
  <si>
    <t>Nanokryštalické fotokatalyzátory na báze oxidov kovov: fotoindukovaný prenos náboja a reaktivita</t>
  </si>
  <si>
    <t>1/0063/18</t>
  </si>
  <si>
    <t>doc. Ing. Daniela Šmogrovičová, PhD.</t>
  </si>
  <si>
    <t>Cielená selekcia kvasiniek pre produkciu alkoholických nápojov špecifických vlastností</t>
  </si>
  <si>
    <t>1/0012/19</t>
  </si>
  <si>
    <t>Štúdium získavania zdraviu prospešných látok z rastlinnej biomasy a ich implementácia do potravín.</t>
  </si>
  <si>
    <t>1.1.2019-31.12.2022</t>
  </si>
  <si>
    <t>1/0323/19</t>
  </si>
  <si>
    <t>Biotechnologické spracovanie odpadových olejov a tukov</t>
  </si>
  <si>
    <t>2/0035/19</t>
  </si>
  <si>
    <t>prof. Ing. Michal Uher, DrSc.</t>
  </si>
  <si>
    <t>Dejiny silikátov (sklo, maltoviny, magnezit) na Slovensku vo výrobe, výskume a odbornom školstve</t>
  </si>
  <si>
    <t>1/0486/19</t>
  </si>
  <si>
    <t>doc. Ing. Viera Khunová, PhD.</t>
  </si>
  <si>
    <t>Výskum multifunkčných polymérnych nanokompozitov na báze halloyzitu</t>
  </si>
  <si>
    <t>2/0070/19</t>
  </si>
  <si>
    <t>Výskum zmien vo fenotype leukemických buniek po indukcii membránového transportéra ABCB1.</t>
  </si>
  <si>
    <t>1/0262/19</t>
  </si>
  <si>
    <t>prof. Ing. Štefan Marchalín, DrSc.</t>
  </si>
  <si>
    <t>Nové prístupy v syntéze bioaktívnych funkcionalizovaných analógov polyhydroxylovaných indolizidínových
alkaloidov</t>
  </si>
  <si>
    <t>1/0343/19</t>
  </si>
  <si>
    <t>Elektrochemická príprava železanov pre degradáciu mikropolutantov v odpadových vodách</t>
  </si>
  <si>
    <t>1/0363/19</t>
  </si>
  <si>
    <t>Fermentované cereálne a pseudocereálne výrobky pre nutrične hendikepované skupiny konzumentov:
optimalizácia podmienok fermentácie a zloženia zákysových a doplnkových kultúr s probiotickým potenciálom vo fermentovaných matriciach</t>
  </si>
  <si>
    <t>1/0718/19</t>
  </si>
  <si>
    <t>doc. Ing. Jozef Kožíšek, CSc.</t>
  </si>
  <si>
    <t>Cielený výskum elektrónovej štruktúry s dôsledkom na chemické a fyzikálno-chemické vlastnosti II.</t>
  </si>
  <si>
    <t>1/0585/19</t>
  </si>
  <si>
    <t>doc. Ing. Michal Kvasnica, PhD.</t>
  </si>
  <si>
    <t>Laditeľné explicitné prediktívne regulátory pre systémy s rýchlou dynamikou</t>
  </si>
  <si>
    <t>1/0489/19</t>
  </si>
  <si>
    <t>CIAT ako praktický nástroj v syntéze biologicky účinných substituovaných pyrolidínov.</t>
  </si>
  <si>
    <t>1/0602/19</t>
  </si>
  <si>
    <t>doc. Ing. Milena Reháková, PhD.</t>
  </si>
  <si>
    <t>Príprava a štúdium polymérnych gélov s využitím v ochrane kultúrneho dedičstva</t>
  </si>
  <si>
    <t>1/0488/19</t>
  </si>
  <si>
    <t>Ing. Pavol Gemeiner, PhD.</t>
  </si>
  <si>
    <t>Tlačené funkčné vrstvy pre hybridné perovskitové solárne články</t>
  </si>
  <si>
    <t>1/0403/19</t>
  </si>
  <si>
    <t>Spracovanie lignocelulózových vlákien s použitím hlboko eutektických rozpúšťadiel</t>
  </si>
  <si>
    <t>1/0521/19</t>
  </si>
  <si>
    <t>Vývoj a využitie moderných analytických metód na určovanie pôvodu slovenských výberových tokajských vín</t>
  </si>
  <si>
    <t>1/0412/20</t>
  </si>
  <si>
    <t>Pokročilé ekologické analytické metódy na extrakciu a stanovenie xenobiotík vo vzorkách životného prostredia</t>
  </si>
  <si>
    <t>1.1.2020-31.12.2023</t>
  </si>
  <si>
    <t>1/0139/20</t>
  </si>
  <si>
    <t>doc. Ing. Martin Breza, CSc.</t>
  </si>
  <si>
    <t>Elektrónová štruktúra komplexov kovov s "non-innocent" ligandami ako kľúč k interpretácii a predikcii ich
vlastností II.</t>
  </si>
  <si>
    <t>2/0012/20</t>
  </si>
  <si>
    <t>Ing. Peter Gajdoš, PhD.</t>
  </si>
  <si>
    <t>Kyselina puniková: produkcia a mechanizmy jej účinku v kvasinkách</t>
  </si>
  <si>
    <t>1/0545/20</t>
  </si>
  <si>
    <t>doc. Ing. Monika Bakošová, PhD.</t>
  </si>
  <si>
    <t>Pokročilé riadenie energeticky náročných procesov s neurčitosťami v chemických, biochemických a potravinárskych technológiách</t>
  </si>
  <si>
    <t>1/0159/20</t>
  </si>
  <si>
    <t>doc. Ing. Ľubomír Švorc, PhD.</t>
  </si>
  <si>
    <t>Vývoj nových elektroanalytických, spektrometrických a chromatografických metód a spájanie dát pre analýzu,
charakterizáciu a klasifikáciu zložitých vzoriek</t>
  </si>
  <si>
    <t>1/0162/20</t>
  </si>
  <si>
    <t>doc. Ing. Peter Szolcsányi, PhD.</t>
  </si>
  <si>
    <t>Efektívna škálovateľná syntéza nových vonných molekúl</t>
  </si>
  <si>
    <t>1.1.2020-31.12.2022</t>
  </si>
  <si>
    <t>1/0504/20</t>
  </si>
  <si>
    <t>Výskum mechanizmu účinku nových potenciálnych liečiv s duálnym protirakovinovým a antibakteriálnym efektom na báze tiosemikarbazónových hybridov</t>
  </si>
  <si>
    <t>1/0766/20</t>
  </si>
  <si>
    <t>Ing. Peter Koóš, PhD.</t>
  </si>
  <si>
    <t>Cielená syntéza atraktívnych a biorelevantných zlúčenín s využitím moderných syntetických metód</t>
  </si>
  <si>
    <t>1/0482/20</t>
  </si>
  <si>
    <t>Cyklická zmena oxidačného stavu a DNA interkalačné vlastnosti bifunkčných komplexov prechodných kovov s
halogénderivátmi nesteroidných protizápalových liečiv: Syntéza, štruktúrna charakterizácia, biologická aktivita a
protirakovinové vlastnosti</t>
  </si>
  <si>
    <t>2/0130/20</t>
  </si>
  <si>
    <t>Intenzifikácia vývoja, produkcie a neinvazívnej charakterizácie nových imobilizovaných celobunkových
biokatalyzátorov na báze enzýmových kaskád pre produkciu chemických špecialít</t>
  </si>
  <si>
    <t>1/0583/20</t>
  </si>
  <si>
    <t>Ing. Zlatica Kohajdová, PhD.</t>
  </si>
  <si>
    <t>Hodnotenie potenciálu alternatívnych surovín pri výrobe cereálnych výrobkov s pridanou hodnotou</t>
  </si>
  <si>
    <t>2/0136/20</t>
  </si>
  <si>
    <t>Ing. Silvia Martiniaková, PhD.</t>
  </si>
  <si>
    <t>Hodnotenie a porovnanie protizápalovej a antioxidačnej účinnosti karotenoidov in vitro a in vivo pomocou modelov chronických zápalových ochorení</t>
  </si>
  <si>
    <t>018STU-4/2020</t>
  </si>
  <si>
    <t>Tvorba multimediálnych učebníc a
internetových stránok pre výučbu
anorganickej chémie na vysokých školách</t>
  </si>
  <si>
    <t>037STU-4/2020</t>
  </si>
  <si>
    <t>Moderné interaktívne vzdelávanie v NMR spektroskopii</t>
  </si>
  <si>
    <t>Špičkové tímy na VŠ</t>
  </si>
  <si>
    <t>prof. Ing. Marián Valko, PhD.</t>
  </si>
  <si>
    <t>Fyzikálno-chemické vlastností a štruktúry
látok</t>
  </si>
  <si>
    <t>1.1.2015-31.12.2020</t>
  </si>
  <si>
    <t>Špičkový tím biotechnologických separácií</t>
  </si>
  <si>
    <t>Európska komisia</t>
  </si>
  <si>
    <t>NFP313010P065</t>
  </si>
  <si>
    <t>Výskum a vývoj v oblasti priemyselnej biotechnológie na rast inovácií pri výrobe zdraviu prospešných potravín</t>
  </si>
  <si>
    <t>1.3.2019-31.8.2021</t>
  </si>
  <si>
    <t>Horizont 2020</t>
  </si>
  <si>
    <t>New Directions in Guaranteed Estimation of Nonlinear Dynamic Systems and Their Applications to Chemical Engineering Problems</t>
  </si>
  <si>
    <t>1.12.2018-31.8.2020</t>
  </si>
  <si>
    <t>Interreg-Central Europe</t>
  </si>
  <si>
    <t>CE1237</t>
  </si>
  <si>
    <t>Dr.h.c. prof. Ing. Dušan Bakoš, DrSc.</t>
  </si>
  <si>
    <t>Developing and strengthening cross-sectoral linkages among actors in sustainable biocomposite packaging innovation systems in a Central European circular economy</t>
  </si>
  <si>
    <t>1.5.2017-30.4.2020</t>
  </si>
  <si>
    <t>ESA</t>
  </si>
  <si>
    <t>AO/1-8673/16/NL/NDE</t>
  </si>
  <si>
    <t>Ing. Ľuboš Bača, PhD.</t>
  </si>
  <si>
    <t>Additive manufacturing of ceramic components by FDM technology</t>
  </si>
  <si>
    <t>1.9.2018-31.8.2020</t>
  </si>
  <si>
    <t>Mondi</t>
  </si>
  <si>
    <t>doc. Ing. Katarína Vizárová, PhD.</t>
  </si>
  <si>
    <t>Získanie konkurenčnej výhody v oblasti spracovania dreva, celulózy, papiera a konverzie papiera</t>
  </si>
  <si>
    <t>EOSC Secretariat</t>
  </si>
  <si>
    <t>Wastewater Monitoring Data as an Early Warning Tool to alert COVID-19 in the Population</t>
  </si>
  <si>
    <t>15.5.2020-30.4.2021</t>
  </si>
  <si>
    <t>IMLN TRADE s.r.o.</t>
  </si>
  <si>
    <t>1/2020</t>
  </si>
  <si>
    <t>Stanovenie mikrobiálnych kontaminantov ohrozujúcich ľudská zdravie v obytných a pracovných priestoroch</t>
  </si>
  <si>
    <t>Univerzita komenského BA</t>
  </si>
  <si>
    <t>2/2020</t>
  </si>
  <si>
    <t>prof. Ing. Ľudovít Jelemenský, DrSc.</t>
  </si>
  <si>
    <t>Výroba a vývoj reaktora na rekarbonizáciu pitnej vody</t>
  </si>
  <si>
    <t>1.1.2020-31.3.2020</t>
  </si>
  <si>
    <t>EBA s.r.o.</t>
  </si>
  <si>
    <t>10/2020</t>
  </si>
  <si>
    <t>prof. Ing. Michal Rosenberg, CSc.</t>
  </si>
  <si>
    <t>Príprava a dodanie čistých druhov baktérií pre aplikáciu do mikrobiologického substrátu ROPSTOP SB</t>
  </si>
  <si>
    <t>alapalla, s.r.o.</t>
  </si>
  <si>
    <t>11/2020</t>
  </si>
  <si>
    <t>Porovnanie stabilizačného - antioxidačného účinku rozmarínového extraktu a alfa-tokoferolu rozpustných v oleji</t>
  </si>
  <si>
    <t>4.3.2020-13.3.2020</t>
  </si>
  <si>
    <t>13/2020</t>
  </si>
  <si>
    <t>doc. Ing. Dušan Berkeš, PhD.</t>
  </si>
  <si>
    <t>NMR štúdia 1D a 2D NMR spektier NAL derivátov</t>
  </si>
  <si>
    <t>OP papírna s.r.o.</t>
  </si>
  <si>
    <t>14/2020</t>
  </si>
  <si>
    <t>doc. Ing.  Michal Jablonský PhD.</t>
  </si>
  <si>
    <t>Študia výroby buničiny z nedrevných vlákien</t>
  </si>
  <si>
    <t>16.3.2020-15.4.2020</t>
  </si>
  <si>
    <t>Nafta a.s.</t>
  </si>
  <si>
    <t>15/2020</t>
  </si>
  <si>
    <t>Analýza vzoriek silikagélu-určenie štruktúrrnych vlastností dodaných vzoriek ortuťovou porozimetriou</t>
  </si>
  <si>
    <t>14.5.2020-30.7.2020</t>
  </si>
  <si>
    <t>PLEURAN, s.r.o.</t>
  </si>
  <si>
    <t>17/2020</t>
  </si>
  <si>
    <t>Vplyv autochtónnej a alochtónnej mikrobioty Hlivy ustricovej na technologický proces a jej ´dalšie spracovanie</t>
  </si>
  <si>
    <t>15.3.2020-31.12.2020</t>
  </si>
  <si>
    <t>SPP Storage, s.r.o.</t>
  </si>
  <si>
    <t>18/2020</t>
  </si>
  <si>
    <t>Analýza absorbentov, určenie fyzikálnych charakteristík z adsorpčnej a desorpčnej izotermy dusíka, TGA a ortuťovej porozimetrie</t>
  </si>
  <si>
    <t>10.6.2020-31.10.2020</t>
  </si>
  <si>
    <t>GEVORKYAN, s.r.o.</t>
  </si>
  <si>
    <t>19/2020</t>
  </si>
  <si>
    <t>Vývoj aparatúry a stanovenie filtračnej účinnosti vzoriek</t>
  </si>
  <si>
    <t>VÚRUP a.s.</t>
  </si>
  <si>
    <t>29/2020</t>
  </si>
  <si>
    <t>Riešenie zdroja kontaminácie vody</t>
  </si>
  <si>
    <t>17.7.2020-20.7.2020</t>
  </si>
  <si>
    <t>BIOMIN a.s.</t>
  </si>
  <si>
    <t>30/2020</t>
  </si>
  <si>
    <t>Stanovenie proteínov vo vápenatom materiáli</t>
  </si>
  <si>
    <t>4.3.2020-14.7.2020</t>
  </si>
  <si>
    <t>Evonik Fermas s.r.o.</t>
  </si>
  <si>
    <t>prof. Ing. Miroslav Hutňan, PhD.</t>
  </si>
  <si>
    <t>Štúdium možností anaeróbneho spracovania odpadovej biomasy z výroby ramnolipidov</t>
  </si>
  <si>
    <t>15.7.2020-30.11.2020</t>
  </si>
  <si>
    <t>Proer, s.r.o.</t>
  </si>
  <si>
    <t>33/2020</t>
  </si>
  <si>
    <t>Stanovovanie mukrobiálnych kontaminantov ohrozujúcich ľudské zdravie v obytných a pracovných priestoroch</t>
  </si>
  <si>
    <t>1.5.2020-27.7.2020</t>
  </si>
  <si>
    <t>SynthCluster s.r.o.</t>
  </si>
  <si>
    <t>34/2020</t>
  </si>
  <si>
    <t>Spolupráca na výskume a vývoji</t>
  </si>
  <si>
    <t>10.8.2020-28.8.2020</t>
  </si>
  <si>
    <t>Levice invest s.r.o.</t>
  </si>
  <si>
    <t>37/2020</t>
  </si>
  <si>
    <t>prof. Ing, Pavol Rajniak, DrSc.</t>
  </si>
  <si>
    <t>Testovanie superabsorbentov prevody s vysokým ob. soli</t>
  </si>
  <si>
    <t>16.7.2020-15.10.2020</t>
  </si>
  <si>
    <t>Výskumný ústav chemických vlákien a.s.</t>
  </si>
  <si>
    <t>40/2020</t>
  </si>
  <si>
    <t>doc. Ing. Ujhelyiová, PhD.</t>
  </si>
  <si>
    <t>Štúdium reologických vlastnostírných PP a PA koncentrátov pre účely APVV-18-0187</t>
  </si>
  <si>
    <t>15.8.2020-30.11.2020</t>
  </si>
  <si>
    <t>Bee hive minitoring, s.r.o.</t>
  </si>
  <si>
    <t>43/2020</t>
  </si>
  <si>
    <t>Výskum ochrany a vitality včelstiev monitorovaním zmien teploty, vlhkosti a zvukového frekvenčného spektra v úľoch ako indikátorov prítomnosti pesticídov</t>
  </si>
  <si>
    <t>HOFITECH s.r.o.</t>
  </si>
  <si>
    <t>44/2020</t>
  </si>
  <si>
    <t>Ing. Agneša Szarka, PhD.</t>
  </si>
  <si>
    <t>Vývoj nových analytických metód pre monitorovanie kvality nsynergického zhodnocovania odpadovej vody pomocou kovových odpadov</t>
  </si>
  <si>
    <t>28.3.2020-31.12.2020</t>
  </si>
  <si>
    <t>VUKI a.s.</t>
  </si>
  <si>
    <t>48/2020</t>
  </si>
  <si>
    <t>Zhodnotenie fázového zloženie plniva používaného do plastov</t>
  </si>
  <si>
    <t>Ústav merania SAV</t>
  </si>
  <si>
    <t>49/2020</t>
  </si>
  <si>
    <t>Mgr. Ladislav Bačiak, PhD.</t>
  </si>
  <si>
    <t>Vývoj a rozšírenie softvéru na NMR zobrazovanie</t>
  </si>
  <si>
    <t>16.9.2020-25.9.2020</t>
  </si>
  <si>
    <t>IW Management Service, s.r.o.</t>
  </si>
  <si>
    <t>50/2020</t>
  </si>
  <si>
    <t>prof. Ing. Juma Haydary</t>
  </si>
  <si>
    <t>Koncepčný dizajn procesu termokatalytického splyňovania tuhého odpadu</t>
  </si>
  <si>
    <t>1.8.2020-14.9.2020</t>
  </si>
  <si>
    <t>SEC Technologies s.r.o.</t>
  </si>
  <si>
    <t>53/2020</t>
  </si>
  <si>
    <t>Produktová inovácia FALCONu 4G</t>
  </si>
  <si>
    <t>1.9.2020-30.11.2020</t>
  </si>
  <si>
    <t>PGT Service , s.r.o.</t>
  </si>
  <si>
    <t>54/2020</t>
  </si>
  <si>
    <t>doc. Ing. Kvasnica PhD.</t>
  </si>
  <si>
    <t>Komplexné riadenie mikrogridov dynamickou federalizovanou optimalizáciou</t>
  </si>
  <si>
    <t>Rajo a.s.</t>
  </si>
  <si>
    <t>55/2020</t>
  </si>
  <si>
    <t>Ing. Alena Popovičová,PhD.</t>
  </si>
  <si>
    <t>Analýza LCA - životného cyklu výrobku - ACIDKO</t>
  </si>
  <si>
    <t>1.9.2020-31.12.2020</t>
  </si>
  <si>
    <t>TSUS n.o.</t>
  </si>
  <si>
    <t>57/2020</t>
  </si>
  <si>
    <t>Štúdium mineralogického zloženia vzoriek anorganických spojiv difrakčnou analýzou</t>
  </si>
  <si>
    <t>6.4.2020-31.12.2020</t>
  </si>
  <si>
    <t>58/2020</t>
  </si>
  <si>
    <t>Študium mikroštruktúry vzoriek anorganických spojív elektrónovou mikroskopiou</t>
  </si>
  <si>
    <t>60/2020</t>
  </si>
  <si>
    <t>5.11.2020-10.11.2020</t>
  </si>
  <si>
    <t>Zoltamilk, s.r.o. Matúškovo</t>
  </si>
  <si>
    <t>001/2018</t>
  </si>
  <si>
    <t>Produkcia biomasy</t>
  </si>
  <si>
    <t>01.01.2018-30.11.2020</t>
  </si>
  <si>
    <t>SznthCluster  s.r.o.  Modra</t>
  </si>
  <si>
    <t>042/2018</t>
  </si>
  <si>
    <t>Vývoj technologických postupov</t>
  </si>
  <si>
    <t>01.08.2018-31.12.2020</t>
  </si>
  <si>
    <t>BIOSYNTH AG Switzerland</t>
  </si>
  <si>
    <t>2/2019</t>
  </si>
  <si>
    <t>Screening mikrobialnej produkcie antibiotika</t>
  </si>
  <si>
    <t>15.1.2019-30.6.2020</t>
  </si>
  <si>
    <t>RectorSeal, LLC, Texas USA</t>
  </si>
  <si>
    <t>12/2019</t>
  </si>
  <si>
    <t>Zlepšenie vlastností protipožiarnych tesnení</t>
  </si>
  <si>
    <t>01.02.2019-31.03.2019</t>
  </si>
  <si>
    <t>19/2019</t>
  </si>
  <si>
    <t>Ing. Miroslav Variny, PhD.</t>
  </si>
  <si>
    <t>FCC Bio-oil Co-processing</t>
  </si>
  <si>
    <t>10.03.2019-30.05.2020</t>
  </si>
  <si>
    <t>22/2019</t>
  </si>
  <si>
    <t>Ing. Eva Smrčková, PhD.</t>
  </si>
  <si>
    <t>Štúdium fázového zloženia vzoriek anorganických vzoriek</t>
  </si>
  <si>
    <t>14.01.2019-29.11.2020</t>
  </si>
  <si>
    <t>CONFORMITY s.r.o.</t>
  </si>
  <si>
    <t>58/2019</t>
  </si>
  <si>
    <t>Sledovanie fyzikálnych vlastnostíkonídií produkčného kmeňa Penicillium chrysogenum a yabezpečenie uchovávania viabilných konídií</t>
  </si>
  <si>
    <t>10.09.2015-10.09.2020</t>
  </si>
  <si>
    <t>VEGUM a.s.</t>
  </si>
  <si>
    <t>64/2019</t>
  </si>
  <si>
    <t>Vývoj gumárenských zmesí, realizácia fyzikálno - mechanických a analytických testov</t>
  </si>
  <si>
    <t>01.11.2019-30.06.2020</t>
  </si>
  <si>
    <t>Centrum enviromentálnych služieb s.r.o.</t>
  </si>
  <si>
    <t>66/2019</t>
  </si>
  <si>
    <t>doc. Ing. Katarína Dercová, PhD.</t>
  </si>
  <si>
    <t>Izolácia a identifikácia 5-10 bakteriálnych kmeňov zo vzorky vody, resp. pôdy z kontaminovanej lokality Štúrovo - rušňové depo, Cargo, a.s.</t>
  </si>
  <si>
    <t>15.11.2019-30.06.2020</t>
  </si>
  <si>
    <t>APVV - Všeobecná výzva</t>
  </si>
  <si>
    <t>APVV-15-0319</t>
  </si>
  <si>
    <t>Martinkovič Maroš, prof. Ing. PhD.</t>
  </si>
  <si>
    <t xml:space="preserve">Výskum technologického procesu tvárnenia pri výrobe rúr s tvarovočlenitým vnútorným povrchom </t>
  </si>
  <si>
    <t>1.7.2016 - 30.11.2020</t>
  </si>
  <si>
    <t>7 877,00 prevod
spoluriešiteľom</t>
  </si>
  <si>
    <t>APVV-16-0057</t>
  </si>
  <si>
    <t>Čaus  Alexander, prof. Ing. DrSc.</t>
  </si>
  <si>
    <t>Výskum unikátnej metódy úpravy mikrogeometrie rezných hrán plazmovým leštením v elektrolyte pre zvýšenie trvanlivosti rezných nástrojov pri obrábaní ťažkoobrobiteľných materiálov</t>
  </si>
  <si>
    <t>1.7.2017 - 30.6.2021</t>
  </si>
  <si>
    <t>APVV-16-0223</t>
  </si>
  <si>
    <t>Martinka Jozef, doc. Ing. PhD.</t>
  </si>
  <si>
    <t>Progresívne svetovo unikátne metódy testovania elektrických káblov pre potreby posudzovania zhody a overovania nemennosti ich parametrov ako stavebných výrobkov</t>
  </si>
  <si>
    <t>17 022,00 prevod
spoluriešiteľom</t>
  </si>
  <si>
    <t>APVV-15-0049</t>
  </si>
  <si>
    <t>Janovec Jozef, prof. Ing.  DrSc.</t>
  </si>
  <si>
    <t>Rozvoj poznatkovej bázy v oblasti pokročilých kovových materiálov s využitím moderných teoretických, experimentálnych a technologických postupov</t>
  </si>
  <si>
    <t>1.7.2016 - 31.12.2020</t>
  </si>
  <si>
    <t>16 903,00 prevod
spoluriešiteľom</t>
  </si>
  <si>
    <t>APVV-17-0025</t>
  </si>
  <si>
    <t>Koleňák Roman, prof. Ing. PhD.</t>
  </si>
  <si>
    <t>Výskum priameho spájania keramických a kovových materiálov pomocou aktívnych spájkovacích zliatin</t>
  </si>
  <si>
    <t>1.7.2018 - 30.6.2022</t>
  </si>
  <si>
    <t>31 470,00 prevod
spoluriešiteľom</t>
  </si>
  <si>
    <t>APVV-15-0105</t>
  </si>
  <si>
    <t>Antušek Andrej, RNDr. PhD.</t>
  </si>
  <si>
    <t xml:space="preserve"> Nekovalentné interakcie v systémoch s rastúcou zložitosťou (APVV-15-0105)</t>
  </si>
  <si>
    <t>APVV-18-0161</t>
  </si>
  <si>
    <t>Dubecký Matúš, Ing. PhD.</t>
  </si>
  <si>
    <t xml:space="preserve">Kvantové Monte Carlo pre silne korelované elektrónové systémy </t>
  </si>
  <si>
    <t>1.7.2019 - 30.6.2023</t>
  </si>
  <si>
    <t xml:space="preserve"> APVV-18-0168 </t>
  </si>
  <si>
    <t xml:space="preserve">Derzsi Mariana, doc. Mgr. PhD. </t>
  </si>
  <si>
    <t xml:space="preserve"> Nové anorganické zlúčeniny s niklom, paládiom, meďou a striebrom: od DFT modelovania k syntéze pomocou iónových technológií </t>
  </si>
  <si>
    <t>APVV-18-0116</t>
  </si>
  <si>
    <t>Hodúlová Erika, doc. Ing. PhD.</t>
  </si>
  <si>
    <t xml:space="preserve">Výskum progresívnych metód zvárania a spájkovania koróziivzdorných ocelí a medi </t>
  </si>
  <si>
    <t>26 975,00 prevod
spoluriešiteľom</t>
  </si>
  <si>
    <t>APVV-18-0418</t>
  </si>
  <si>
    <t>Morovič Ladislav, doc. Ing.  PhD.</t>
  </si>
  <si>
    <t xml:space="preserve">Výskum príčin vzniku geometrických odchýlok pri výrobe bezšvíkových rúr a ich technologická dedičnosť s dôrazom na tvarovú stabilitu presných rúr ťahaných za studena s využitím metrologických systémov </t>
  </si>
  <si>
    <t>24 905,00 prevod
spoluriešiteľom</t>
  </si>
  <si>
    <t>APVV-18-0508</t>
  </si>
  <si>
    <t>Kusý Martin, doc. Ing. PhD.</t>
  </si>
  <si>
    <t xml:space="preserve">Vývoj PM súčiastok na báze Fe s vyššou únavovou pevnosťou. </t>
  </si>
  <si>
    <t>1.7.2019 - 30.6.2022</t>
  </si>
  <si>
    <t>SK-FR-19-0007</t>
  </si>
  <si>
    <t>Bošák Ondrej, Mgr. PhD.</t>
  </si>
  <si>
    <t>Štúdium špeciálnych skiel modifikovaných pomocou iónovej výmeny alebo iónovej implantácie</t>
  </si>
  <si>
    <t>1.2.2020 - 31.12.2022</t>
  </si>
  <si>
    <t>DS-FR-19-0036</t>
  </si>
  <si>
    <t>Labaš Vladimír, doc. RNDr. PhD.</t>
  </si>
  <si>
    <t>Príprava a charakterizácia neusporiadaných materiálov určených pre aplikácie v infračervenej oblasti spektra</t>
  </si>
  <si>
    <t>1.3.2020 - 31.12.2022</t>
  </si>
  <si>
    <t>PP-COVID-20-0020</t>
  </si>
  <si>
    <t>Podhorský Štefan, doc. Ing. PhD.</t>
  </si>
  <si>
    <t>Vývoj prototypu priemyselného zariadenia pre elektrolyticko-plazmové leštenie dielov pľúcnych ventilátorov a ďalších zdravotníckych prístrojov</t>
  </si>
  <si>
    <t>16.9.2020  31.12.2021</t>
  </si>
  <si>
    <t>1/0091/17</t>
  </si>
  <si>
    <t>Hodúlová Erika, doc. Ing., PhD.</t>
  </si>
  <si>
    <t>Výskum spájania ľahkých zliatin progresívnymi metódami s prihliadnutím na environmentálnu vhodnosť a kvalitu overenú modernými  NDT metódami.</t>
  </si>
  <si>
    <t>1.1.2017 - 31.12.2020</t>
  </si>
  <si>
    <t>1/0097/17</t>
  </si>
  <si>
    <t>Vopát Tomáš, Ing., PhD.</t>
  </si>
  <si>
    <t>Výskum novej metódy rektifikácie reznej hrany pre zvýšenie výkonu rezných nástrojov pri obrábaní ťažkoobrobiteľných materiálov</t>
  </si>
  <si>
    <t>1/0151/17</t>
  </si>
  <si>
    <t>Pekarčíková Marcela, Dr. - Ing.</t>
  </si>
  <si>
    <t>Návrh a príprava spojov vysokoteplotných supravodivých pások bezolovnatými spájkami a charakterizácia ich vlastností</t>
  </si>
  <si>
    <t>1/0490/18</t>
  </si>
  <si>
    <t>Vplyv mikroštruktúry a fázového zloženia na koróznu odolnosť zliatin pre žiarové pokovovanie</t>
  </si>
  <si>
    <t>1.1.2018 - 31.12.2021</t>
  </si>
  <si>
    <t>1/0330/18</t>
  </si>
  <si>
    <t>Priputen Pavol, RNDr. PhD.</t>
  </si>
  <si>
    <t>Materiálový dizajn vysokoentropických zliatin a ich charakterizácia</t>
  </si>
  <si>
    <t>1/0235/18</t>
  </si>
  <si>
    <t>Kubliha Marián, prof. Ing. PhD.</t>
  </si>
  <si>
    <t>Fyzikálne vlastnosti neusporiadaných štruktúr ovplyvnených pôsobením urýchlených iónov</t>
  </si>
  <si>
    <t xml:space="preserve">1.1.2018 - </t>
  </si>
  <si>
    <t>1/0272/18</t>
  </si>
  <si>
    <t>Tanuška Pavol, prof. Ing. PhD.</t>
  </si>
  <si>
    <t>Holistický prístup ziskavania znalostí z výrobných dát pre potreby  riadenia výrobných procesov v súlade s konceptom Industry 4.0</t>
  </si>
  <si>
    <t>1/0101/18</t>
  </si>
  <si>
    <t>Pauliková Alena, doc. Ing. PhD.</t>
  </si>
  <si>
    <t>Návrh kombinačného a rekombinačného postupu indexovania faktorov pracovného komfortu v strojárskych prevádzkach</t>
  </si>
  <si>
    <t>1/0232/18</t>
  </si>
  <si>
    <t>Važan Pavel, prof. Ing. PhD.</t>
  </si>
  <si>
    <t>Uplatnenie metód multikriteriálnej simulačnej optimalizácie v riadení výrobných procesov</t>
  </si>
  <si>
    <t>1/0418/18</t>
  </si>
  <si>
    <t xml:space="preserve">Strémy  Maximilián, doc. Ing. PhD. </t>
  </si>
  <si>
    <t>Systém na meranie doby preletu (ToF) pre analýzu pružne vyrazených iónov (ERDA) prostredníctvom digitálnej jadrovej elektroniky</t>
  </si>
  <si>
    <t>1/0747/19</t>
  </si>
  <si>
    <t>Čaus Alexander, prof. Ing., DrSc.</t>
  </si>
  <si>
    <t>Optimalizácia geometrie rezných nástrojov vyrábaných zlievarenskou technológiou a práškovou metalurgiou za účelom zvýšenia trvanlivosti</t>
  </si>
  <si>
    <t>1.1.2019 - 31.12.2022</t>
  </si>
  <si>
    <t>1/0223/19</t>
  </si>
  <si>
    <t>Derzsi Mariana, Dr. hab. doc. Mgr., PhD.</t>
  </si>
  <si>
    <t>Modelovanie nových funkčných materiálov z prvých princípov</t>
  </si>
  <si>
    <t>1/0540/19</t>
  </si>
  <si>
    <t>Čaplovič Ľubomír, prof. Ing., PhD.</t>
  </si>
  <si>
    <t>Výskum možností zvýšenia termickej a oxidačnej stability tvrdých povlakov na báze Al-Ti-N</t>
  </si>
  <si>
    <t>1.1.2019 - 31.12.2021</t>
  </si>
  <si>
    <t>2/0077/19</t>
  </si>
  <si>
    <t>Cagáňová Dagmar, doc. Mgr., PhD.</t>
  </si>
  <si>
    <t>Pracovné kompetencie v kontexte rozvoja priemyslu 4.0</t>
  </si>
  <si>
    <t>Hlavný riešiteľ SAV Bratislava</t>
  </si>
  <si>
    <t>1/0721/20</t>
  </si>
  <si>
    <t>Čambál Miloš, prof. Ing. CSc.</t>
  </si>
  <si>
    <t>Identifikácia priorít udržateľného riadenia ľudských zdrojov s ohľadom na vekovú diverzitu zamestnancov v kontexte meniacich sa podmienok fungovania priemyselných podnikov</t>
  </si>
  <si>
    <t>1.1.2020 - 31.12.2023</t>
  </si>
  <si>
    <t>1/0144/20</t>
  </si>
  <si>
    <t>Fyzikálne vlastnosti skiel na báze oxidov ťažkých kovov</t>
  </si>
  <si>
    <t>1.1.2020 - 31.12.2022</t>
  </si>
  <si>
    <t>1/0796/20</t>
  </si>
  <si>
    <t>Behúlová Mária, doc. RNDr. CSc.</t>
  </si>
  <si>
    <t>Vývoj pokročilých modelov pre návrh a optimalizáciu procesov tepelného spracovania a spájania novovyvíjaných vysokopevných ocelí</t>
  </si>
  <si>
    <t>2/0135/20</t>
  </si>
  <si>
    <t>Šugár Peter, prof. Ing. CSc.</t>
  </si>
  <si>
    <t>Povlakovanie povrchu práškovo metalurgického titánu pôsobením elektromagnetického žiarenia v pracovnej atmosfére a štúdium vytvorených povlakov</t>
  </si>
  <si>
    <t>1/0019/20</t>
  </si>
  <si>
    <t>Božek Pavol, Dr.h.c. prof. Ing. CSc.</t>
  </si>
  <si>
    <t>Presné výpočty, modelovanie a simulácia vznikajúcich povrchov na základe fyzikálnych príčin vzniku obrobených povrchov a povrchov vznikajúcich aditívnymi technológiami v podmienkach strojového a robotického obrábania</t>
  </si>
  <si>
    <t>1/0112/20</t>
  </si>
  <si>
    <t>Jurči Peter, prof. Ing. PhD.</t>
  </si>
  <si>
    <t>Stanovenie optimálneho režimu kryogénneho spracovania pre nástrojové ocele</t>
  </si>
  <si>
    <t>1/0303/20</t>
  </si>
  <si>
    <t>Výskum spájkovania kovových a nekovových meteiálov pri výrobe výkonových polovodičových súčiastok</t>
  </si>
  <si>
    <t>1/0408/20</t>
  </si>
  <si>
    <t>Dobrotka Andrej, Mgr. PhD.</t>
  </si>
  <si>
    <t>Hľadanie multikomponentného charakteru flickeringu v akréčnych systémoch</t>
  </si>
  <si>
    <t>1/0373/18</t>
  </si>
  <si>
    <t>Makýšová Helena, doc. Ing. PhD.</t>
  </si>
  <si>
    <t>Analýza veľkých objemov dát ako nástroj zvyšovania konkurencieschopnosti podnikov a podpory tvorby informovaných rozhodnutí</t>
  </si>
  <si>
    <t>2018 - 2020</t>
  </si>
  <si>
    <t>hlavný riešiteľ EU Bratislava</t>
  </si>
  <si>
    <t>1/0647/18</t>
  </si>
  <si>
    <t>Baran Dušan, prof. Ing. PhD.</t>
  </si>
  <si>
    <t>Determinnty cieľovej a procesnej orientácie finnčného riadenia v inetnciách vývoja súčasného podnikateľského prostredia</t>
  </si>
  <si>
    <t>hlavný riešiteľ UK Bratislava</t>
  </si>
  <si>
    <t>1/0648/17</t>
  </si>
  <si>
    <t>Paulíková Alena, doc. Ing. PhD.</t>
  </si>
  <si>
    <t>Štúdium kľúčových environmentálnych parametrov stavebných materiálov vo väzbe na ich environmentálnu bezpečnosť</t>
  </si>
  <si>
    <t>hlavný riešiteľ TU Košice</t>
  </si>
  <si>
    <t>1/0305/18</t>
  </si>
  <si>
    <t>Kognitívno-existenciálny profil a špecifiká posttraumatického rozvoja u odliečených onkologických pacientov</t>
  </si>
  <si>
    <t>hlavný riešiteľ Trnavská univerzita Trnava</t>
  </si>
  <si>
    <t>009STU-4/2018</t>
  </si>
  <si>
    <t>Peter Schreiber Peter, doc. Ing. CSc.</t>
  </si>
  <si>
    <t>Inovácia výučby predmetu inteligentné metódy riadenia na MTF STU</t>
  </si>
  <si>
    <t>015STU-4/2018</t>
  </si>
  <si>
    <t>Špecializované laboratórium s podporou MM učebnice pre výučbu predmetu "Projektovanie a prevádzkovanie výrobných systémov" pre STU Bratislava</t>
  </si>
  <si>
    <t>021STU-4/2018</t>
  </si>
  <si>
    <t>Budovanie laboratória projektovania a údržby výrobných systémov s využitím virtuálnej reality</t>
  </si>
  <si>
    <t>007STU-4/2018</t>
  </si>
  <si>
    <t>Podhorský Štefan, doc. Ing. CSc.</t>
  </si>
  <si>
    <t>Multimediálna podpora výučby technológie zlievarenstva a jej obsahová optimalizácia v rámci krajín V4</t>
  </si>
  <si>
    <t>029STU-4/2018</t>
  </si>
  <si>
    <t>Ďuriš Rastislav, Ing. PhD.</t>
  </si>
  <si>
    <t>Rozšírenie laboratória mechatronických systémov a tvorba nových študijných materiálov</t>
  </si>
  <si>
    <t>013TUKE-4/2019</t>
  </si>
  <si>
    <t>Moderné edukačné nástroje a metódy pre formovanie kreativity a zvýšenie praktických zručností a návykov absolventov technických odborov vysokých škôl</t>
  </si>
  <si>
    <t>1.1.2019  - 31.12.2022</t>
  </si>
  <si>
    <t>Hlavný riešiteľ TUKE Košice</t>
  </si>
  <si>
    <t>001STU-4/2019</t>
  </si>
  <si>
    <t>Marônek Milan, prof. Ing. CSc.</t>
  </si>
  <si>
    <t>Modernizácia výučby v oblasti technológií spájania konštrukčných materiálov</t>
  </si>
  <si>
    <t>1.1.2019  - 31.12.2021</t>
  </si>
  <si>
    <t>022STU-4/2019</t>
  </si>
  <si>
    <t>Zvyšovanie profesijných kompetencií absolventov univerzitného vzdelávania v odbore výrobné technológie implementovaním prvkov duálneho vzdelávania</t>
  </si>
  <si>
    <t>031STU-4/2020</t>
  </si>
  <si>
    <t xml:space="preserve"> Pauliková Alena, doc. Ing. PhD.</t>
  </si>
  <si>
    <t>Sieťová vizualizácia spoločných a špecifických prvkov a zdokumentovaných infromácií integrovaných manažérskych systémov s ohľadom na príslušné ISO normy</t>
  </si>
  <si>
    <t>005STU-4/2020</t>
  </si>
  <si>
    <t xml:space="preserve"> Némethová Andrea, Ing. PhD.</t>
  </si>
  <si>
    <t>Inovácia a nové možnosti vzdelávania v oblasti riadenia priemyselných procesov pomocou PLC</t>
  </si>
  <si>
    <t>006STU-4/2020</t>
  </si>
  <si>
    <t xml:space="preserve"> Moravčík Roman, doc. Ing. PhD.</t>
  </si>
  <si>
    <t>E-vzdelávanie a implementácia informačných technológií vo výučbe materiálovo-technologických predmetov</t>
  </si>
  <si>
    <t>001TU Z-4/2020</t>
  </si>
  <si>
    <t xml:space="preserve"> Martinka Jozef, doc. Ing. PhD.</t>
  </si>
  <si>
    <t>Implementácia progresívnych technológií, metód a foriem do vzdlávania v študijnom odbore Bezpečnostné vedy</t>
  </si>
  <si>
    <t>013STU-4/2020</t>
  </si>
  <si>
    <t xml:space="preserve"> Koleňák Roman, prof. Ing. PhD.</t>
  </si>
  <si>
    <t>Tvorba nových študijných materiálov vrátane mulitnediálnej učebnice  pre oblasť technickej prípravy výroby vo zváraní a spájaní materiálov</t>
  </si>
  <si>
    <t>Ministerstvo hospodárstva SR</t>
  </si>
  <si>
    <t>125/2020-2060-3410-16/B</t>
  </si>
  <si>
    <t>Urminský Ján, Ing. PhD.</t>
  </si>
  <si>
    <t>Návrh a výroba foriem určených na produkciu komponentov z kompozitného materiálu</t>
  </si>
  <si>
    <t>20.7.2020 - 30.11.2020</t>
  </si>
  <si>
    <t>ITMS 313011W085</t>
  </si>
  <si>
    <t>Riedlmajer Róbert, doc. Ing. PhD.</t>
  </si>
  <si>
    <t>2019-2023</t>
  </si>
  <si>
    <t>projekty zo štrukturálnych fondov</t>
  </si>
  <si>
    <t>ITMS 313011T598</t>
  </si>
  <si>
    <t>Čaplovič Ľubomír, prof. Ing. PhD.</t>
  </si>
  <si>
    <t>Nezávislý výskum a vývoj nových vysokotvrdých povlakov a ich charakterizácia pokročilými experimentálnymi technikami</t>
  </si>
  <si>
    <t>2016-2019</t>
  </si>
  <si>
    <t>ITMS 313011T606</t>
  </si>
  <si>
    <t>Dománková Mária, prof. Ing. PhD.</t>
  </si>
  <si>
    <t>Nezávislý výskum a vývoj nových progresívnych materiálov so širokým spektrom využitia</t>
  </si>
  <si>
    <t>ITMS 313011T588</t>
  </si>
  <si>
    <t>ITMS 313011T589</t>
  </si>
  <si>
    <t>Výskum, modelovanie a simulácie procesov priemyselnej výroby s využitím progresívnych technológií</t>
  </si>
  <si>
    <t>2016-2020</t>
  </si>
  <si>
    <t>ITMS 313011T570</t>
  </si>
  <si>
    <t>Výskum pokročilých metód inteligentného spracovania informácií</t>
  </si>
  <si>
    <t>2016-2021</t>
  </si>
  <si>
    <t>ITMS 313011T596</t>
  </si>
  <si>
    <t>Pokorný Peter, doc. Ing. PhD.</t>
  </si>
  <si>
    <t>2016-2022</t>
  </si>
  <si>
    <t>ITMS 313011Y837</t>
  </si>
  <si>
    <t>Soldán Maroš, prof. Ing. PhD.</t>
  </si>
  <si>
    <t>2016-20219</t>
  </si>
  <si>
    <t>ITMS 313011W988</t>
  </si>
  <si>
    <t>Výskum v sieti SANET a možnosti jej ďalšieho využitia a rozvoja</t>
  </si>
  <si>
    <t>ITMS 313012S871</t>
  </si>
  <si>
    <t>Václav Štefan, doc. Ing. PhD.</t>
  </si>
  <si>
    <t xml:space="preserve">Výskum a vývoj lietadla SHARK UL a inovácia procesov jeho výroby </t>
  </si>
  <si>
    <t>ZF Slovakia Trnava</t>
  </si>
  <si>
    <t>1/20</t>
  </si>
  <si>
    <t>Hazlinger Marián, doc. Ing. CSc.</t>
  </si>
  <si>
    <t>Vedecko-výskumný projekt - Metalografické skúšky a metalografická analýza materiálov</t>
  </si>
  <si>
    <t>7.1.-31.1.2020</t>
  </si>
  <si>
    <t>HKS Forge Trnava</t>
  </si>
  <si>
    <t>2/20</t>
  </si>
  <si>
    <t>8.1.-31.12.2020</t>
  </si>
  <si>
    <t>ArcelorMittal Tailored Blanks Senica</t>
  </si>
  <si>
    <t>Vedecko-výskumný projekt - Mechanické skúšky laserom zváraných plechov určených pre automobilový priemysel</t>
  </si>
  <si>
    <t>7.1-8.1.2020</t>
  </si>
  <si>
    <t>Miba Steeltec Vráble</t>
  </si>
  <si>
    <t>Výskum zvýškových napätí plechov v závislosti na podmienkách valcovania za studena</t>
  </si>
  <si>
    <t>7.1.-9.1.2020</t>
  </si>
  <si>
    <t>BOGE Trnava</t>
  </si>
  <si>
    <t>Výskum v oblasti deformácií silentblokov a jej analýza</t>
  </si>
  <si>
    <t>15.1.-16.1.2020</t>
  </si>
  <si>
    <t>Milde Ján, Ing. PhD.</t>
  </si>
  <si>
    <t>Výskum v oblasti 3D tlače</t>
  </si>
  <si>
    <t>A1 Attack Senec</t>
  </si>
  <si>
    <t>Výskum digitalizácie škrtiacej klapky pomocou optického 3D skenera</t>
  </si>
  <si>
    <t>15.1.18.1.2020</t>
  </si>
  <si>
    <t>Soleras Advanced Coatings  Belgium</t>
  </si>
  <si>
    <t>Výskum fázového zloženia produktov povlakovania</t>
  </si>
  <si>
    <t>15.1.-22.1.2020</t>
  </si>
  <si>
    <t>Revol TT Consulting Trnava</t>
  </si>
  <si>
    <t>Bárta Jozef, Ing. PhD.</t>
  </si>
  <si>
    <t>Výskum zvariteľnosti zliatiny Inconel 718</t>
  </si>
  <si>
    <t>30.1.-10.2.2020</t>
  </si>
  <si>
    <t>Babincová Paulína, Ing. PhD.</t>
  </si>
  <si>
    <t>Výskumná analýza porušeného zvarového spoja Al zliatiny</t>
  </si>
  <si>
    <t>22.1.-23.1.2020</t>
  </si>
  <si>
    <t>Brovedani Slovakia Galanta</t>
  </si>
  <si>
    <t>Výskum reziduálnych pnutí po procese kalenia a popúťania s využitím RTG tenzometrie</t>
  </si>
  <si>
    <t>22.1.-24.1.2020</t>
  </si>
  <si>
    <t>Semikron Vrbové</t>
  </si>
  <si>
    <t>13/20</t>
  </si>
  <si>
    <t>Výskumná analýza povrchových vrstiev a spájok</t>
  </si>
  <si>
    <t>30.1.-31.1.2020</t>
  </si>
  <si>
    <t>Vedecko-výskumný projekt - analýzy karosárnych plechov určených pre automobilový priemysel</t>
  </si>
  <si>
    <t>3.2.-5.2.2020</t>
  </si>
  <si>
    <t>Výskumná analýza adhéznych vrstiev</t>
  </si>
  <si>
    <t>5.2.-6.2.2020</t>
  </si>
  <si>
    <t>VÚZ Bratislava</t>
  </si>
  <si>
    <t>Kritikos Michaela, Ing. PhD.</t>
  </si>
  <si>
    <t>Výskum merania a vyhodnocovania 3D charakteristík časti zváracieho stroja</t>
  </si>
  <si>
    <t>6.2.-10.2.2020</t>
  </si>
  <si>
    <t>BHA Polianka</t>
  </si>
  <si>
    <t>Výskum v oblasti programovania a nastavovania prípravkov</t>
  </si>
  <si>
    <t>6.2.-7.2.2020</t>
  </si>
  <si>
    <t>NV Bekaert  SA  Zwevegem Belgicko</t>
  </si>
  <si>
    <t>Výskum taviva zinkových zlatín</t>
  </si>
  <si>
    <t>10.2.-11.2.2020</t>
  </si>
  <si>
    <t>BEGE Brezová pod Bradlom</t>
  </si>
  <si>
    <t>Výskumná analýza vzoriek materiálov DC01</t>
  </si>
  <si>
    <t>10.2.-17.2.2020</t>
  </si>
  <si>
    <t>20/20</t>
  </si>
  <si>
    <t>13.2.-14.2.2020</t>
  </si>
  <si>
    <t>Výskum molybdnénového nástreku</t>
  </si>
  <si>
    <t>14.2.-17.2.2020</t>
  </si>
  <si>
    <t>KA2M Trnava</t>
  </si>
  <si>
    <t>22/20</t>
  </si>
  <si>
    <t>Výskum produktov a vstupných surovín sklárskej produkcie</t>
  </si>
  <si>
    <t>17.2.-18.2.2020</t>
  </si>
  <si>
    <t>Injecta Stará Turá</t>
  </si>
  <si>
    <t>Moravčíková Jana, Ing. PhD.</t>
  </si>
  <si>
    <t>Výskumná analýza mikrogeometrie povrchu injekčných ihiel</t>
  </si>
  <si>
    <t>25/20</t>
  </si>
  <si>
    <t>Výskum možnosti vyhodnocovania 3D charakteristík</t>
  </si>
  <si>
    <t>17.2.-19.2.2020</t>
  </si>
  <si>
    <t>3D scanning and evaluation process</t>
  </si>
  <si>
    <t>18.2.-19.2.2020</t>
  </si>
  <si>
    <t>AJ Metal Design Hrnčiarovce nad Parnou</t>
  </si>
  <si>
    <t>Naď Milan, doc. Ing. CSc.</t>
  </si>
  <si>
    <t>Výskumná pevnostná analýza konštrukcie rámu pre závesné bodovacie zariadenia</t>
  </si>
  <si>
    <t>20.2.-5.3.2020</t>
  </si>
  <si>
    <t>Konštrukta-Industry Trenčín</t>
  </si>
  <si>
    <t>Výskum v oblasti 3D skenovania, kontrola profilu geometrie závitovky skenovaním, vyhodnotenie</t>
  </si>
  <si>
    <t>19.2.-21.2.2020</t>
  </si>
  <si>
    <t>Výskumná analýza príčiny porušenia dielu po tepelnom spracovaní</t>
  </si>
  <si>
    <t>24.2.-25.2.2020</t>
  </si>
  <si>
    <t>HP Strojárne Zlaté Moravce</t>
  </si>
  <si>
    <t>31/20</t>
  </si>
  <si>
    <t>Výskum v oblasti merania kovových dielov</t>
  </si>
  <si>
    <t>32/20</t>
  </si>
  <si>
    <t>25.2.-26.2.2020</t>
  </si>
  <si>
    <t>Výskum hlboko ťahaných austenických ocelí</t>
  </si>
  <si>
    <t>Roman Majkovič Trnava</t>
  </si>
  <si>
    <t>Vopát Tomáš, Ing. PhD.</t>
  </si>
  <si>
    <t>Výskum v oblasti výroby komplexných prototypových súčiastok z koróziivzdornej ocele</t>
  </si>
  <si>
    <t>11.3.-13.3.2020</t>
  </si>
  <si>
    <t>Akebono Trenčín</t>
  </si>
  <si>
    <t>35/20</t>
  </si>
  <si>
    <t>Výskum koróznej odolnosti brzdových strmeňov v prostredí soľnej hmly</t>
  </si>
  <si>
    <t>26.2.-20.3.2020</t>
  </si>
  <si>
    <t>Kinex Bearings Bytča</t>
  </si>
  <si>
    <t>Péteryová Magda, Mgr.</t>
  </si>
  <si>
    <t>Výskum a overenie vlastností ložiskových ocelí</t>
  </si>
  <si>
    <t>28.2.-2.3.2020</t>
  </si>
  <si>
    <t>Biha Polianka</t>
  </si>
  <si>
    <t>Kritikos Michaela Ing. PhD.</t>
  </si>
  <si>
    <t>Výskum v oblasti 3D merania a nastavovania prípravkov na meranie blinkrov</t>
  </si>
  <si>
    <t>2.3.-3.3.2020</t>
  </si>
  <si>
    <t>38/20</t>
  </si>
  <si>
    <t>Výskum materiálov pe magnetrónové naprašovanie</t>
  </si>
  <si>
    <t>4.3.-5.3.2020</t>
  </si>
  <si>
    <t>Tomra Sorting Senec</t>
  </si>
  <si>
    <t>Výskumná analýza koróznej odolnosti austenitických ocelí</t>
  </si>
  <si>
    <t>5.3.-6.3.2020</t>
  </si>
  <si>
    <t>41/20</t>
  </si>
  <si>
    <t>Wood Nuclear Slovakia Trnava</t>
  </si>
  <si>
    <t>42/20</t>
  </si>
  <si>
    <t>16.3.-23.3.2020</t>
  </si>
  <si>
    <t>43/20</t>
  </si>
  <si>
    <t>9.3.-10.3.2020</t>
  </si>
  <si>
    <t>Chirana Medical Stará Turá</t>
  </si>
  <si>
    <t>Výskum možností leštenia tela rýchlospojky plazmovým výbojom v elektrolyte</t>
  </si>
  <si>
    <t>10.3.-20.4.2020</t>
  </si>
  <si>
    <t>Graz University Graz Rakúsko</t>
  </si>
  <si>
    <t>45/20</t>
  </si>
  <si>
    <t>Výskumná úloha: TEM analýza</t>
  </si>
  <si>
    <t>11.3.-12.3.2020</t>
  </si>
  <si>
    <t>Slovenská asociácia pre kvalitu Trnava</t>
  </si>
  <si>
    <t>46/20</t>
  </si>
  <si>
    <t>Výskumná analýza: Analýza vzoriek SEM</t>
  </si>
  <si>
    <t>17.3.-18.3.2020</t>
  </si>
  <si>
    <t>47/20</t>
  </si>
  <si>
    <t>Röntgenový difrakčný výksum kvality vzájomného difúzneho spojenia Cu a Zn elektrochemicky nanesených a žíhaných vrstiev</t>
  </si>
  <si>
    <t>17.3.-19.3.2020</t>
  </si>
  <si>
    <t>48/20</t>
  </si>
  <si>
    <t>5.5.-6.5.2020</t>
  </si>
  <si>
    <t>49/20</t>
  </si>
  <si>
    <t>27.3.-30.3.2020</t>
  </si>
  <si>
    <t>50/20</t>
  </si>
  <si>
    <t>Výskum vyhodnocovania GPS charakteristík po montáži</t>
  </si>
  <si>
    <t>30.3.-31.3.2020</t>
  </si>
  <si>
    <t>51/20</t>
  </si>
  <si>
    <t>Výskumná analýza napäťovo-deformačných stavov konštrukcií pre transport a skladovanie RAO po požadovaných konštrukčných úpravách</t>
  </si>
  <si>
    <t>14.4.-20.4.2020</t>
  </si>
  <si>
    <t>52/20</t>
  </si>
  <si>
    <t>Výskum vyhodnocovania upravenej časti zváracieho robota</t>
  </si>
  <si>
    <t>27.4.-29.4.2020</t>
  </si>
  <si>
    <t>53/20</t>
  </si>
  <si>
    <t>Výskum vstupných surovín pre výrobu terčov pre magnetrónové naprašovanie</t>
  </si>
  <si>
    <t>4.5.-5.5.2020</t>
  </si>
  <si>
    <t>VUJE Trnava</t>
  </si>
  <si>
    <t>54/20</t>
  </si>
  <si>
    <t>Výskum v oblasti zberu a spracovania signálov a ich vyhodnotenie metódou akustických emisií</t>
  </si>
  <si>
    <t>4.5.-30.5.2020</t>
  </si>
  <si>
    <t>GM Technology SK Trenčín</t>
  </si>
  <si>
    <t>55/20</t>
  </si>
  <si>
    <t>Peterka Jozef, prof. Dr. Ing.</t>
  </si>
  <si>
    <t>Výskum, odskúšanie a návrh technológie 5-osového obrábania časti konečnej formy</t>
  </si>
  <si>
    <t>20.5.-22.5.2020</t>
  </si>
  <si>
    <t>56/20</t>
  </si>
  <si>
    <t>Tanuška Pavo,l prof. Ing. PhD.</t>
  </si>
  <si>
    <t>10.5.-30.12.2020</t>
  </si>
  <si>
    <t>57/20</t>
  </si>
  <si>
    <t>Výskumná analýza chemického zloženia a optimálnej hrúbky spájok</t>
  </si>
  <si>
    <t>18.5.-19.5.2020</t>
  </si>
  <si>
    <t>58/20</t>
  </si>
  <si>
    <t>Vedecko-výskumný projekt: Mechanické skúšky zvarových spojov karosárskych plechov zváraných laserom</t>
  </si>
  <si>
    <t>20.5.-21.5.2020</t>
  </si>
  <si>
    <t>59/20</t>
  </si>
  <si>
    <t>Vedecko-výskumný projekt RTG difrakčná anaýza prekurzorov a produktov magnetrónového naprašovania</t>
  </si>
  <si>
    <t>25.5.-26.5.2020</t>
  </si>
  <si>
    <t>60/20</t>
  </si>
  <si>
    <t>Výskum v oblasti výroby súčiastok z polyamidu</t>
  </si>
  <si>
    <t>25.5.-28.5.2020</t>
  </si>
  <si>
    <t>Magna Slovteca Nové Mesto nad Váhom</t>
  </si>
  <si>
    <t>61/20</t>
  </si>
  <si>
    <t>Výskum Al odliatkov: chemické zloženie a korózne poškodenie</t>
  </si>
  <si>
    <t>26.5.-27.5.2020</t>
  </si>
  <si>
    <t>Martinrea Slovakia Fluid Systems Svätý Jur</t>
  </si>
  <si>
    <t>62/20</t>
  </si>
  <si>
    <t>Výskum vplyvu chemického zloženia na vlastnosti nehrdzavejúcich oceľových rúrok</t>
  </si>
  <si>
    <t>10.6.-11.6.2020</t>
  </si>
  <si>
    <t>ZVS IMPEX Dubnica nad Váhom</t>
  </si>
  <si>
    <t>63/20</t>
  </si>
  <si>
    <t>Výskum sústružených výkovkov po kapilárnej skúške</t>
  </si>
  <si>
    <t>2.6.-4.6.2020</t>
  </si>
  <si>
    <t>64/20</t>
  </si>
  <si>
    <t>9.6.-11.6.2020</t>
  </si>
  <si>
    <t>Konštrukta-Galvanizovňa Trenčín</t>
  </si>
  <si>
    <t>65/20</t>
  </si>
  <si>
    <t>Výskum koróznej odolnosti galvanického pozinkovania</t>
  </si>
  <si>
    <t>10.6.-24.6.2020</t>
  </si>
  <si>
    <t>67/20</t>
  </si>
  <si>
    <t>Vedecko-výskumný projekt: RTG difrakčná analýza prekurzorov a produktov magnetronového naprašovania</t>
  </si>
  <si>
    <t>15.6.-16.6.2020</t>
  </si>
  <si>
    <t>68/20</t>
  </si>
  <si>
    <t>16.6.-22.6.2020</t>
  </si>
  <si>
    <t>69/20</t>
  </si>
  <si>
    <t>Výskum Al odliatkov: chemické zloženie a koriózne poškodenie</t>
  </si>
  <si>
    <t>16.6.-17.6.2020</t>
  </si>
  <si>
    <t>HPM HEAT SK Gbely</t>
  </si>
  <si>
    <t>70/20</t>
  </si>
  <si>
    <t>Výskum vplyvu uhlikového potenciálu pece na hĺbkový chemický profil uhlíka v oceli</t>
  </si>
  <si>
    <t>18.6.-19.6.2020</t>
  </si>
  <si>
    <t>NMH Sereď</t>
  </si>
  <si>
    <t>71/20</t>
  </si>
  <si>
    <t>Výskum príčín poškodenia rúrky austenitickej koróziívzdornej ocele</t>
  </si>
  <si>
    <t>26.6.-3.7.2020</t>
  </si>
  <si>
    <t>72/20</t>
  </si>
  <si>
    <t>Výskumná analýza merania hrúbok a chemického zloženia</t>
  </si>
  <si>
    <t>30.6.-1.7.2020</t>
  </si>
  <si>
    <t>73/20</t>
  </si>
  <si>
    <t>Výskumná analýza príčin porušenia dielu</t>
  </si>
  <si>
    <t>1.7.-2.7.2020</t>
  </si>
  <si>
    <t>74/20</t>
  </si>
  <si>
    <t>2.7.-3.7.2020</t>
  </si>
  <si>
    <t>75/20</t>
  </si>
  <si>
    <t>Výskumná analýza chemického zloženia spájok po PULL teste</t>
  </si>
  <si>
    <t>6.7.-8.7.2020</t>
  </si>
  <si>
    <t>76/20</t>
  </si>
  <si>
    <t>Výskumná analýza chemického zloženia spájok</t>
  </si>
  <si>
    <t>7.7.-8.7.2020</t>
  </si>
  <si>
    <t>77/20</t>
  </si>
  <si>
    <t>78/20</t>
  </si>
  <si>
    <t>6.7.-16.7.2020</t>
  </si>
  <si>
    <t>79/20</t>
  </si>
  <si>
    <t>8.7.-15.7.2020</t>
  </si>
  <si>
    <t>Benteler Distribution Slovakia Pusté Úľany</t>
  </si>
  <si>
    <t>80/20</t>
  </si>
  <si>
    <t>Výskum chemického zloženia rúr v závislosti na praskaní počas ohýbania</t>
  </si>
  <si>
    <t>9.7.-10.7.2020</t>
  </si>
  <si>
    <t>81/20</t>
  </si>
  <si>
    <t>Výskumná analýza mikrogeometrie povrchu drôtu 0,295</t>
  </si>
  <si>
    <t>13.7.-17.7.2020</t>
  </si>
  <si>
    <t>82/20</t>
  </si>
  <si>
    <t>Výskumná analýza zvarových spojov</t>
  </si>
  <si>
    <t>14.7.-15.7.2020</t>
  </si>
  <si>
    <t>83/20</t>
  </si>
  <si>
    <t>Výskumná analýza zváracieho procesu podľa CP</t>
  </si>
  <si>
    <t>30.7.-5.8.2020</t>
  </si>
  <si>
    <t>Slovakor Industry Bratislava</t>
  </si>
  <si>
    <t>84/20</t>
  </si>
  <si>
    <t>Černíčková Ivona, doc. Ing. PhD.</t>
  </si>
  <si>
    <t>Výskumná analýza chemického zloženia plastu</t>
  </si>
  <si>
    <t>22.7.-24.7.2020</t>
  </si>
  <si>
    <t>85/20</t>
  </si>
  <si>
    <t>Výskum koróznej odolnosti brzdových strmeňov v podmienkách neutrálnej soľnej hmly</t>
  </si>
  <si>
    <t>23.7.-24.7.2020</t>
  </si>
  <si>
    <t>86/20</t>
  </si>
  <si>
    <t>87/20</t>
  </si>
  <si>
    <t>Výskum optických defektov na povrchu korózií vzdornej ocele 1.4301 v závislosti na podmienkach morenia</t>
  </si>
  <si>
    <t>20.7.-21.7.2020</t>
  </si>
  <si>
    <t>88/20</t>
  </si>
  <si>
    <t>24.7.-27.7.2020</t>
  </si>
  <si>
    <t>89/20</t>
  </si>
  <si>
    <t>22.7.-23.7.2020</t>
  </si>
  <si>
    <t>Bekaert Hlohovec</t>
  </si>
  <si>
    <t>91/20</t>
  </si>
  <si>
    <t>Moravčík Roman, doc. Ing. PhD.</t>
  </si>
  <si>
    <t>Výskumná analýza poškodenia stropných závesov</t>
  </si>
  <si>
    <t>AAF International Trenčín</t>
  </si>
  <si>
    <t>92/20</t>
  </si>
  <si>
    <t>Výskum koróznej stability rámov filtrácie z rôznych materiálov</t>
  </si>
  <si>
    <t>93/20</t>
  </si>
  <si>
    <t>Výskumná úloha: hodnotenie materiálov PG</t>
  </si>
  <si>
    <t>27.7.-31.7.2020</t>
  </si>
  <si>
    <t>94/20</t>
  </si>
  <si>
    <t>Výskum možnosti elektrolyticko-plazmového leštenia dielov pľúcnych ventilátorov</t>
  </si>
  <si>
    <t>28.7.-31.8.2020</t>
  </si>
  <si>
    <t>95/20</t>
  </si>
  <si>
    <t>Výskum vhodnosti materiálov na tvarovanie</t>
  </si>
  <si>
    <t>30.7.-31.7.2020</t>
  </si>
  <si>
    <t>96/20</t>
  </si>
  <si>
    <t>Vedecko-výskumný projekt  - Mechanické skúšky zvarových spojov karosárskych plechov zváraných laserom</t>
  </si>
  <si>
    <t>3.8.-10.8.2020</t>
  </si>
  <si>
    <t>JACOBS Slovakia Trnava</t>
  </si>
  <si>
    <t>97/20</t>
  </si>
  <si>
    <t>Výskumná štúdia napäťovo-deformačného stavu koša prípad bočného zaťaženia stĺpika koša</t>
  </si>
  <si>
    <t>13.8.-21.8.2020</t>
  </si>
  <si>
    <t>98/20</t>
  </si>
  <si>
    <t>Výskumná štúdia napäťovo-deformačného stavu predlžovacieho tŕňa záchytu</t>
  </si>
  <si>
    <t>17.8.-27.8.2020</t>
  </si>
  <si>
    <t>99/20</t>
  </si>
  <si>
    <t>Vedecko-výskumný projekt-RTG difrakčná analýza prekurzorov magnetronového naprašovania</t>
  </si>
  <si>
    <t>20.8.-21.8.2020</t>
  </si>
  <si>
    <t>100/20</t>
  </si>
  <si>
    <t>24.8.-4.9.2020</t>
  </si>
  <si>
    <t>Novoplast Sereď</t>
  </si>
  <si>
    <t>101/20</t>
  </si>
  <si>
    <t>Výskum a odskúšanie vytvorenia digitalizovaného 3D modelu lode</t>
  </si>
  <si>
    <t>26.8.-28.8.2020</t>
  </si>
  <si>
    <t>Revymont Šaľa</t>
  </si>
  <si>
    <t>102/20</t>
  </si>
  <si>
    <t>Výskum a odskúšanie vytvorenia digitalizovaného 3D modelu kolesa</t>
  </si>
  <si>
    <t>27.8.-28.8.2020</t>
  </si>
  <si>
    <t>104/20</t>
  </si>
  <si>
    <t>Výskumná analýza mikrogeometrie medicínských kanyl</t>
  </si>
  <si>
    <t>3.9.-11.9.2020</t>
  </si>
  <si>
    <t>105/20</t>
  </si>
  <si>
    <t>Výskum v oblasti 3D skenovania dielov</t>
  </si>
  <si>
    <t>4.9.-7.9.2020</t>
  </si>
  <si>
    <t>K-Kontrol Trnava</t>
  </si>
  <si>
    <t>106/20</t>
  </si>
  <si>
    <t>Buranský Ivan, Ing. PhD.</t>
  </si>
  <si>
    <t>Výskum v oblasti získavania a úprave 3D dát veľkých objektov</t>
  </si>
  <si>
    <t>4.9.-8.9.2020</t>
  </si>
  <si>
    <t>Adam Bartoš Partizánske</t>
  </si>
  <si>
    <t>107/20</t>
  </si>
  <si>
    <t>Výskumná analýza neologických vlastnosti lepidla</t>
  </si>
  <si>
    <t>7.9.-8.9.2020</t>
  </si>
  <si>
    <t>Trendstav Partizánske</t>
  </si>
  <si>
    <t>108/20</t>
  </si>
  <si>
    <t>Vedecko-výskumný projekt:  stanovenie príčiny poškodenia</t>
  </si>
  <si>
    <t>17.9.-18.9.2020</t>
  </si>
  <si>
    <t>Enseco Nitra</t>
  </si>
  <si>
    <t>109/20</t>
  </si>
  <si>
    <t>Výskumná analýza mikroštruktúry materiálov aplikovaných v jadrovej energetike</t>
  </si>
  <si>
    <t>7.9.-9.10.2020</t>
  </si>
  <si>
    <t>110/20</t>
  </si>
  <si>
    <t>Vedecko.výskumný projekt - Mechanické skúšky zvarových spojov karosárskych plechov zváraných laserom</t>
  </si>
  <si>
    <t>17.9.-29.9.2020</t>
  </si>
  <si>
    <t>111/20</t>
  </si>
  <si>
    <t>Centrum pre vedu a výskum Mochovce, Kalná nad Hronom</t>
  </si>
  <si>
    <t>112/20</t>
  </si>
  <si>
    <t>Expertné posúdenie a výskum materiálových charakteristík jadrovej elektrárne MO3</t>
  </si>
  <si>
    <t>7.9.-23.9.2020</t>
  </si>
  <si>
    <t>113/20</t>
  </si>
  <si>
    <t>23.9.-.24.9.2020</t>
  </si>
  <si>
    <t>114/20</t>
  </si>
  <si>
    <t>Cuninková Eva, Ing. PhD.</t>
  </si>
  <si>
    <t>Vedecko-výskumný projekt-analýza pevnosti vláknového spojovacieho materiálu</t>
  </si>
  <si>
    <t>24.9.-25.9.2020</t>
  </si>
  <si>
    <t>115/20</t>
  </si>
  <si>
    <t>Výskum kontaminácie oceľového plechu</t>
  </si>
  <si>
    <t>Industry a.s. Trenčín</t>
  </si>
  <si>
    <t>116/20</t>
  </si>
  <si>
    <t>Václav  Štefan, doc. Ing. PhD.</t>
  </si>
  <si>
    <t>Výskum v oblasti 3D skenovania šneku kontrola profilu geometrie závitovky skenovaním a vyhodnotením 3D modelom</t>
  </si>
  <si>
    <t>117/20</t>
  </si>
  <si>
    <t>Výskumná analýza povrchu spájok</t>
  </si>
  <si>
    <t>29.9.-30.9.2020</t>
  </si>
  <si>
    <t>118/20</t>
  </si>
  <si>
    <t>Výskumná analýza meranie drsnosti drôtu 0,295</t>
  </si>
  <si>
    <t>30.9.-8.10.2020</t>
  </si>
  <si>
    <t>Optotune Slovakia Trnava</t>
  </si>
  <si>
    <t>119/20</t>
  </si>
  <si>
    <t>Vedecko-výskumný projekt-Mechanické skúšky pásky</t>
  </si>
  <si>
    <t>5.10.-6.10.2020</t>
  </si>
  <si>
    <t>120/20</t>
  </si>
  <si>
    <t>Výskumná analýza polyetylénovej fólie</t>
  </si>
  <si>
    <t>Schaeffler Skalica</t>
  </si>
  <si>
    <t>121/20</t>
  </si>
  <si>
    <t>Výskum pórovitosti tvrdosti a chemického zloženia v odliatkoch materiálu</t>
  </si>
  <si>
    <t>8.10.-30.10.2020</t>
  </si>
  <si>
    <t>122/20</t>
  </si>
  <si>
    <t>Výskum pórovitosti tvrdosti a chemického zloženia materiálu</t>
  </si>
  <si>
    <t>7.10.-15.10.2020</t>
  </si>
  <si>
    <t>123/20</t>
  </si>
  <si>
    <t>8.10.-9.10.2020</t>
  </si>
  <si>
    <t>124/20</t>
  </si>
  <si>
    <t>Výskum hodnotenia mikroštruktúry vybraných komponentov JE</t>
  </si>
  <si>
    <t>8.10.-14.10.2020</t>
  </si>
  <si>
    <t>Bratislavské teplárenská  Bratislava</t>
  </si>
  <si>
    <t>125/20</t>
  </si>
  <si>
    <t>Výskumná analýza príčiny poškodenia rúry prehrievača pary</t>
  </si>
  <si>
    <t>12.10.-15.10.2020</t>
  </si>
  <si>
    <t>Gebauer a Griller Kabeltechnik Mikulov ČR</t>
  </si>
  <si>
    <t>126/20</t>
  </si>
  <si>
    <t>Výskum v oblasti 3D skenovania kovových dielov</t>
  </si>
  <si>
    <t>14.10.-16.10.2020</t>
  </si>
  <si>
    <t>Bekaert Sládkovičovo</t>
  </si>
  <si>
    <t>127/20</t>
  </si>
  <si>
    <t>Výskumná analýza poškodenia mosadzných spojok</t>
  </si>
  <si>
    <t>12.10.-13.10.2020</t>
  </si>
  <si>
    <t>128/20</t>
  </si>
  <si>
    <t>Výskumná analýza chemického zloženia poškodeného dielu</t>
  </si>
  <si>
    <t>15.10.-16.10.2020</t>
  </si>
  <si>
    <t>Design of Exact Engineering Bratislava</t>
  </si>
  <si>
    <t>129/20</t>
  </si>
  <si>
    <t>Výskum v oblasti reverzného inžinierstva formy</t>
  </si>
  <si>
    <t>15.10.-19.10.202</t>
  </si>
  <si>
    <t>131/20</t>
  </si>
  <si>
    <t>15.10.-30.11.2020</t>
  </si>
  <si>
    <t>132/20</t>
  </si>
  <si>
    <t>Výskumná analýza morfológie a veľkosti častíc práškov</t>
  </si>
  <si>
    <t>19.10.-20.10.2020</t>
  </si>
  <si>
    <t>Neognetic Bratislava</t>
  </si>
  <si>
    <t>133/20</t>
  </si>
  <si>
    <t>Výskum možnosti plazmového leštenia dielu súčiastok typu "C", materiál "magnetická nerez"</t>
  </si>
  <si>
    <t>20.10.-27.10.2020</t>
  </si>
  <si>
    <t>134/20</t>
  </si>
  <si>
    <t>Slovenské elektrárne Jaslovské Bohunice</t>
  </si>
  <si>
    <t>135/20</t>
  </si>
  <si>
    <t xml:space="preserve">Výskum vplyvu vonkajších faktorov na starnutie protipožiarných náterov </t>
  </si>
  <si>
    <t>2.11-30.11.2020</t>
  </si>
  <si>
    <t>136/20</t>
  </si>
  <si>
    <t>Výskum vplyvu vonkajších faktorov na starnutie protipožiarných náterov EMO</t>
  </si>
  <si>
    <t>4.11.-30.11.2020</t>
  </si>
  <si>
    <t>138/20</t>
  </si>
  <si>
    <t xml:space="preserve">Výskum v oblasti 3D skenovania </t>
  </si>
  <si>
    <t>22.10.-23.10.2020</t>
  </si>
  <si>
    <t>139/20</t>
  </si>
  <si>
    <t>Výskum v oblasti 3D skenovania dielu</t>
  </si>
  <si>
    <t>26.10.-27.10.2020</t>
  </si>
  <si>
    <t>BDI spol. Zvolen</t>
  </si>
  <si>
    <t>140/20</t>
  </si>
  <si>
    <t>Výskum v oblasti 3D skenovania polyamidových častí materiálu</t>
  </si>
  <si>
    <t>26.10.-30.10.2020</t>
  </si>
  <si>
    <t>141/20</t>
  </si>
  <si>
    <t>Výskum povrchovej úpravy drôtov pomocou RTG difrakcie</t>
  </si>
  <si>
    <t>10.11.-11.11.2020</t>
  </si>
  <si>
    <t>142/20</t>
  </si>
  <si>
    <t>Výskumná pevnostná analýza oceľových tienení pre prípad režimu stohovania</t>
  </si>
  <si>
    <t>5.11.-26.11.2020</t>
  </si>
  <si>
    <t>143/20</t>
  </si>
  <si>
    <t>144/20</t>
  </si>
  <si>
    <t>Výskum v oblasti reverzného inžinierstva</t>
  </si>
  <si>
    <t>9.11.-11.11.2020</t>
  </si>
  <si>
    <t>145/20</t>
  </si>
  <si>
    <t>6.11.-27.11.2020</t>
  </si>
  <si>
    <t>146/20</t>
  </si>
  <si>
    <t>147/20</t>
  </si>
  <si>
    <t>Výskum defektov valcovaného plechu</t>
  </si>
  <si>
    <t>12.11.-13.11.2020</t>
  </si>
  <si>
    <t>148/20</t>
  </si>
  <si>
    <t>Pašák Matej, Ing. PhD.</t>
  </si>
  <si>
    <t>Výskumná analýza tvrdosti silumínov</t>
  </si>
  <si>
    <t>11.11.-12.11.2020</t>
  </si>
  <si>
    <t>149/20</t>
  </si>
  <si>
    <t>Výskum v olbasti 3D skenovania dielov</t>
  </si>
  <si>
    <t>11.11.-13.11.2020</t>
  </si>
  <si>
    <t>150/20</t>
  </si>
  <si>
    <t>16.11.-18.11.2020</t>
  </si>
  <si>
    <t>151/20</t>
  </si>
  <si>
    <t>Výskumná analýza mikroštruktúry a chemického zloženia za účelom stanovenia príčiny korózie dielov</t>
  </si>
  <si>
    <t>19.11.-20.11.2020</t>
  </si>
  <si>
    <t>152/20</t>
  </si>
  <si>
    <t>11.11.-25.11.2020</t>
  </si>
  <si>
    <t>Thyssen Krupp Rothe Erde Považská Bystrica</t>
  </si>
  <si>
    <t>153/20</t>
  </si>
  <si>
    <t>18.11.-.19.11.2020</t>
  </si>
  <si>
    <t>154/20</t>
  </si>
  <si>
    <t>Vedecko-výskumný projekt - Mechanické skúšky laserom zvárových spojov plechov zváraných laserom</t>
  </si>
  <si>
    <t>18.11.-.20.11.2020</t>
  </si>
  <si>
    <t>155/20</t>
  </si>
  <si>
    <t>Výskum kvality zvarových spojov rámov protizávažia výťahu</t>
  </si>
  <si>
    <t>13.11.-.20.11.2020</t>
  </si>
  <si>
    <t>156/20</t>
  </si>
  <si>
    <t>Výskum a vývoj v oblasti úpravy a optimalizácie nástrojov</t>
  </si>
  <si>
    <t>157/20</t>
  </si>
  <si>
    <t>Výskumná analýza mikroštruktúry, chemického zloženia a mechanických vlastností</t>
  </si>
  <si>
    <t>26.11.-27.11.2020</t>
  </si>
  <si>
    <t>158/20</t>
  </si>
  <si>
    <t>Výskum v oblasti 3D skenovania dielov plastových súčiastok</t>
  </si>
  <si>
    <t>24.11.-25.11.2020</t>
  </si>
  <si>
    <t>159/20</t>
  </si>
  <si>
    <t>Vedecko-výskumný projekt - Mechanické skúšky zvarových spojov karosárskych plechov zváraných laserom</t>
  </si>
  <si>
    <t>27.11.-30.11.2020</t>
  </si>
  <si>
    <t>160/20</t>
  </si>
  <si>
    <t>1.12.-2.12.2020</t>
  </si>
  <si>
    <t>161/20</t>
  </si>
  <si>
    <t>Výskum oxidačných produktov tenkých drôtov pomocou RTG meraní</t>
  </si>
  <si>
    <t>10.12.-11.12.2020</t>
  </si>
  <si>
    <t>Západočeská univerzita v Plzni</t>
  </si>
  <si>
    <t>162/20</t>
  </si>
  <si>
    <t>Šutiaková Ingrid, Ing.</t>
  </si>
  <si>
    <t xml:space="preserve">Vedecko-výskumný projekt  - TEM analýza vzoriek </t>
  </si>
  <si>
    <t>3.12.-4.12.2020</t>
  </si>
  <si>
    <t>163/20</t>
  </si>
  <si>
    <t>7.12.-8.12.2020</t>
  </si>
  <si>
    <t>164/20</t>
  </si>
  <si>
    <t>Výskum kontaminácie povrchu sklených vlákien</t>
  </si>
  <si>
    <t>Nissens Slovakia Čachtice</t>
  </si>
  <si>
    <t>165/20</t>
  </si>
  <si>
    <t>Gogola Peter, Ing. PhD.</t>
  </si>
  <si>
    <t>Výskum zloženia návarových vrstiev</t>
  </si>
  <si>
    <t>166/20</t>
  </si>
  <si>
    <t>3.12.-18.12.2020</t>
  </si>
  <si>
    <t>167/20</t>
  </si>
  <si>
    <t>4.12.-22.12.2020</t>
  </si>
  <si>
    <t>168/20</t>
  </si>
  <si>
    <t>169/20</t>
  </si>
  <si>
    <t>Vedecko-výskumný projekt-RTG difrakčná analýza prekurzorov a produktov  magnetronového naprašovania</t>
  </si>
  <si>
    <t>9.12.-10.12.2020</t>
  </si>
  <si>
    <t>170/20</t>
  </si>
  <si>
    <t>171/20</t>
  </si>
  <si>
    <t>Škrobáková Ivana Sára, Ing.</t>
  </si>
  <si>
    <t>Výskum zloženia hliníkových zliatín</t>
  </si>
  <si>
    <t>172/20</t>
  </si>
  <si>
    <t>Výskum možností presného stanovenia typu materiálu</t>
  </si>
  <si>
    <t>14.12.-15.12.2020</t>
  </si>
  <si>
    <t>Ing. Roman Červinka Dražovce</t>
  </si>
  <si>
    <t>173/20</t>
  </si>
  <si>
    <t>Výskum príčiny poškodenia klzných ložísk spaľovacieho motora</t>
  </si>
  <si>
    <t>Van Leeuwen Production Slovakia Pusté Úľany</t>
  </si>
  <si>
    <t>174/20</t>
  </si>
  <si>
    <t>17.12.-18.12.2020</t>
  </si>
  <si>
    <t>Odvoz a likvidácia odpadu Bratislava</t>
  </si>
  <si>
    <t>259/19</t>
  </si>
  <si>
    <t>Výsku, príčin poškodenia generátora</t>
  </si>
  <si>
    <t>15.5.-20.5.2020</t>
  </si>
  <si>
    <t>European Commission/H2020</t>
  </si>
  <si>
    <t>H2020/Project ID: 721019</t>
  </si>
  <si>
    <t>Pekarčíková Marcela, Ing. PhD.</t>
  </si>
  <si>
    <t>Cost effective FCL using advanced superconducting tapes for future HVDC grids</t>
  </si>
  <si>
    <t>H2020/Project ID: 873134</t>
  </si>
  <si>
    <t>Cagáňová Dagmar, doc. Mgr. PhD.</t>
  </si>
  <si>
    <t>The Caliper project: Linking research and innovation for gender equality</t>
  </si>
  <si>
    <t>European Commission/H2020/EIT KIC Raw Materials</t>
  </si>
  <si>
    <t>Project ID: 19081</t>
  </si>
  <si>
    <t>Strémy Maximilián, doc. Ing. PhD.</t>
  </si>
  <si>
    <t>Development of Skill Ecosystem in Visegrad Four Countries</t>
  </si>
  <si>
    <t>European Commission/H2020/EIT Manufacturing</t>
  </si>
  <si>
    <t>Project ID: 20147</t>
  </si>
  <si>
    <t>Husárová Bohuslava, Ing. PhD.</t>
  </si>
  <si>
    <t>2020-2020</t>
  </si>
  <si>
    <t>H2020/Project ID:</t>
  </si>
  <si>
    <t>Schreiber Peter, doc. Ing. PhD.</t>
  </si>
  <si>
    <t>Digital Transformation in RIS</t>
  </si>
  <si>
    <t>Project ID: 20141</t>
  </si>
  <si>
    <t>Naď Milan, doc. Ing. PhD.</t>
  </si>
  <si>
    <t>To support the transformation of existing SME’s, Tier 1 &amp; Tier 2's into volume automotive composite material suppliers</t>
  </si>
  <si>
    <t>H2020/Project ID: 952165</t>
  </si>
  <si>
    <t>Dubecký Matúš, Mgr. PhD.</t>
  </si>
  <si>
    <t>Towards Realistic Electronic simulations by eXascale quantum Monte Carlo</t>
  </si>
  <si>
    <t>High-temperature superconductivity for accelerating the energy transition</t>
  </si>
  <si>
    <t>2020-2024</t>
  </si>
  <si>
    <t>Interreg Danube Transnational Programme SMF</t>
  </si>
  <si>
    <t>Project Code: DTP – SMF1-154</t>
  </si>
  <si>
    <t>Enhance skills and competences to boost material innovations and eco innovations in automotive industry</t>
  </si>
  <si>
    <t>2018-2019</t>
  </si>
  <si>
    <t>Interreg SK-CZ</t>
  </si>
  <si>
    <t>Project ID:  Z SKCZ304011U768</t>
  </si>
  <si>
    <t>Behúlová Mária, doc. RNDr. PhD.</t>
  </si>
  <si>
    <t>Vytvorenie strategických partnerstiev a príprava pokročilých kurzov celoživotného vzdelávania pre podniky a klastre s inovačným potenciálom v oblasti strojárskeho a automobilového priemyslu</t>
  </si>
  <si>
    <t>ESA/Project ID: 4000126330</t>
  </si>
  <si>
    <t xml:space="preserve">Dobrotka Andrej, Mgr. PhD. </t>
  </si>
  <si>
    <t>Príprava na misiu ATHENA založením slovenského výskumného tímu orientovaného na existujúce röntgenové misie a štúdium aktívnych galaktických jadier</t>
  </si>
  <si>
    <t>Eureka/Project ID: 0600/0094/20</t>
  </si>
  <si>
    <t>An integral process value chain based on Hybrid Manufacturing process for a flexible and reconfigurable production of high complexity tooling (S0104-Flex-Tool)</t>
  </si>
  <si>
    <t>Bekaert Belgicko</t>
  </si>
  <si>
    <t>NV Bekaert /Number: 0600/0016/19</t>
  </si>
  <si>
    <t>Advanced materials, processing and automation technologies</t>
  </si>
  <si>
    <t xml:space="preserve">G </t>
  </si>
  <si>
    <t>038STU-4/2020</t>
  </si>
  <si>
    <t>Ing. arch. Mgr.art. Peter Mazalán, PhD.</t>
  </si>
  <si>
    <t>Participatívne formy umenia ako súčasť inovatívnych metód v architektonickom navrhovaní</t>
  </si>
  <si>
    <t>APVV-16-0567</t>
  </si>
  <si>
    <t>Kotradyová Veronika, doc. Ing., PhD.</t>
  </si>
  <si>
    <t>IDENTITA.SK - spoločná platforma dizajnu, architektúry a sociálnych vied</t>
  </si>
  <si>
    <t>APVV-18-0044</t>
  </si>
  <si>
    <t>Morgenstein Peter, Ing. arch., PhD.</t>
  </si>
  <si>
    <t>Solárny potenciál urbanizovaných území a jeho využitie v koncepte SmartCity</t>
  </si>
  <si>
    <t>EU Interreg</t>
  </si>
  <si>
    <t>DTP1-1249-2.2</t>
  </si>
  <si>
    <t>Vitková Ľubica, doc. Ing. arch., PhD.</t>
  </si>
  <si>
    <t>DANUbe Urban Brand</t>
  </si>
  <si>
    <t>2017-2019</t>
  </si>
  <si>
    <t>HB REAVIS Slovakia, a.s.</t>
  </si>
  <si>
    <t>ZoS_0501/0004/20</t>
  </si>
  <si>
    <t>Kráľová Eva, doc. Ing. PhD.</t>
  </si>
  <si>
    <t>Aplikovaný výskum s problemaikou riešenia architektonických a urbanistických problémov mesta Bratislava - zóna Chalupkova</t>
  </si>
  <si>
    <t>INMAT, s.r.o.</t>
  </si>
  <si>
    <t>ZoS_0501/0007/20</t>
  </si>
  <si>
    <t>Aplikovaný výskum - liehovar Solčany</t>
  </si>
  <si>
    <t>ŠKODA AUTO</t>
  </si>
  <si>
    <t>ZD_0501/0012/20</t>
  </si>
  <si>
    <t>Paliatka Peter, prof. Akad. Soch.</t>
  </si>
  <si>
    <t>Digitálna podoba prvkov zmiešanej reality v simulátore elektormobilu</t>
  </si>
  <si>
    <t>Wolkswagen AG,38436,Wolfburg/ ŠKODA AUTO Mladá Boleslav</t>
  </si>
  <si>
    <t>Paliatka Peter, prof. akad. soch.</t>
  </si>
  <si>
    <t>Projekt Fit</t>
  </si>
  <si>
    <t>OTS2003363</t>
  </si>
  <si>
    <t>Fejo Katarína, Ing. arch., PhD.</t>
  </si>
  <si>
    <t>Aplikovaný  výskum revitalizácie vinohradov ako podklad pre štúdievypracovanie</t>
  </si>
  <si>
    <t>1/0458/18</t>
  </si>
  <si>
    <t>prof. Ing. Mária Lucká, PhD.</t>
  </si>
  <si>
    <t>Chyby a neurčitosť v sekvenovaní DNA: Algoritmy a modely</t>
  </si>
  <si>
    <t>1/0667/18</t>
  </si>
  <si>
    <t>doc. Ing. Michal Kompan, PhD.</t>
  </si>
  <si>
    <t>Modelovanie, predikcia a vyhodnocovanie správania človeka pri interakcii na webe pre prispôsobovanie a personalizáciu</t>
  </si>
  <si>
    <t>1/0759/19</t>
  </si>
  <si>
    <t>doc. Ing. Valentino Vranić, PhD.</t>
  </si>
  <si>
    <t>Previazanie, vizualizácia a obnovovanie heterogénnych softvérových znalostí</t>
  </si>
  <si>
    <t>1/0725/19</t>
  </si>
  <si>
    <t>Analýza a návrh metód a modelov viacjazyčného obsahu generovanom používateľmi v online priestore rozsiahlych dát založených na strojovom učení</t>
  </si>
  <si>
    <t>APVV-15-0508</t>
  </si>
  <si>
    <t>Informačné správanie sa človeka v digitálnom priestore</t>
  </si>
  <si>
    <t>APVV-15-0731</t>
  </si>
  <si>
    <t>Multimodálna interakcia človek-robot s využitím cloudových prostriedkov</t>
  </si>
  <si>
    <t>APVV-16-0213</t>
  </si>
  <si>
    <t>doc. Ing. Viera Rozinajová, PhD.</t>
  </si>
  <si>
    <t>Znalostné prístupy k inteligentnej analýze veľkých dát</t>
  </si>
  <si>
    <t>2017-2021</t>
  </si>
  <si>
    <t>APVV-16-0484</t>
  </si>
  <si>
    <t>prof. RNDr. Mária Lucká, PhD.</t>
  </si>
  <si>
    <t>Nádorová heterogenita v mnohopočetnom myelóme: evolúcia a klinická významnosť</t>
  </si>
  <si>
    <t>APVV-17-0267</t>
  </si>
  <si>
    <t>prof. Ing. Pavol Návrat, PhD.</t>
  </si>
  <si>
    <t>Automatizované rozpoznávanie antisociálneho správania v online komunitách</t>
  </si>
  <si>
    <t>SK-IL-RD-18-0004</t>
  </si>
  <si>
    <t>Misinformation Detection in Healthcare Domain</t>
  </si>
  <si>
    <t>Digitálne dvojča vozidla s podporou umelej inteligencie pre autonómne dopravné prostriedky</t>
  </si>
  <si>
    <t>Projekt priemyselného výskumu</t>
  </si>
  <si>
    <t>2018/7838:1-26C0</t>
  </si>
  <si>
    <t>Výskum a vývoj automatizovanej validácie dát pre podnikové a Big Data systémy podporené AI</t>
  </si>
  <si>
    <t>Nadácia Tatrabanky</t>
  </si>
  <si>
    <t>2019et007</t>
  </si>
  <si>
    <t>Ing. Martin Tamajka</t>
  </si>
  <si>
    <t>Detekcia neurodegeneratívnych ochorení zmiešanou a virtuálnou realitou</t>
  </si>
  <si>
    <t>EŠIF-OPII</t>
  </si>
  <si>
    <t xml:space="preserve">313011T570 </t>
  </si>
  <si>
    <t>Výskum pokročilých metód inteligentného spracovania informácií (VYPOMIR)</t>
  </si>
  <si>
    <t>313012S803</t>
  </si>
  <si>
    <t>Ing. Fedor Lehocki, PhD.</t>
  </si>
  <si>
    <t>Výskum efektívnych metód vývoja adaptívnych softvérových ekosystémov. (EMEVYS)</t>
  </si>
  <si>
    <t>313022W057</t>
  </si>
  <si>
    <t>Elektronické metódy odhaľovania neobvyklých obchodných operácií v prostredí obchodného styku.</t>
  </si>
  <si>
    <t>MaSa Tech, s.r o.</t>
  </si>
  <si>
    <t>zmluva 10/2020</t>
  </si>
  <si>
    <t>Dr. Michal Ries</t>
  </si>
  <si>
    <t>PricewaterhouseCoopers Slovensko, s.r.o.</t>
  </si>
  <si>
    <t>zmluva 14/2020</t>
  </si>
  <si>
    <t>Výskumná spolupráca a partnerstvo</t>
  </si>
  <si>
    <t>zmluva 54/2015</t>
  </si>
  <si>
    <t>zmluva 33/2019</t>
  </si>
  <si>
    <t>Softplan Slovakia sro</t>
  </si>
  <si>
    <t>zmluva 28/2019</t>
  </si>
  <si>
    <t>Spolupráca vo výskume</t>
  </si>
  <si>
    <t>ON  Semiconductor Slovakia as</t>
  </si>
  <si>
    <t>zmluva 35/2019</t>
  </si>
  <si>
    <t xml:space="preserve">Pixel Federation </t>
  </si>
  <si>
    <t>zmluva 36/2019</t>
  </si>
  <si>
    <t>zmluva 34/2019</t>
  </si>
  <si>
    <t>Výskumná spolupráca</t>
  </si>
  <si>
    <t>Instarea sro</t>
  </si>
  <si>
    <t>zmluva 26/2019</t>
  </si>
  <si>
    <t xml:space="preserve">Brainware sro </t>
  </si>
  <si>
    <t>zmluva 23/2019</t>
  </si>
  <si>
    <t xml:space="preserve">Exponea sro </t>
  </si>
  <si>
    <t>zmluva 15/2019</t>
  </si>
  <si>
    <t xml:space="preserve">Moving Medical Media sro </t>
  </si>
  <si>
    <t>zmluva 27/2019</t>
  </si>
  <si>
    <t>Siemens Healthcare s.r.o.</t>
  </si>
  <si>
    <t>zmluva 62/2015</t>
  </si>
  <si>
    <t>prof. Pavel Čičák, PhD.</t>
  </si>
  <si>
    <t>Molpir s.r.o.</t>
  </si>
  <si>
    <t>zmluva 52/2015</t>
  </si>
  <si>
    <t>Výskum, zber, triedenie a analýzy údajov, riešenie digitálneho obsahu, vývoj modulov, knižníc, aplikácoí a vyvodenie záverov z údajov získaných analýzou zdrojových dokumentov.</t>
  </si>
  <si>
    <t>Zlava dňa</t>
  </si>
  <si>
    <t>zmluva 25/2016</t>
  </si>
  <si>
    <t>Tvorba a optimalizovanie modelov pre odporúčanie čo najrelevantnejšieho obsahu používateľom na základe dát o zobrazeniach stránky a ich doplňujúcich informácií</t>
  </si>
  <si>
    <t>Softec</t>
  </si>
  <si>
    <t>zmluva 33/2017</t>
  </si>
  <si>
    <t>Unicorn</t>
  </si>
  <si>
    <t>zmluva 34/2017</t>
  </si>
  <si>
    <t>QBSW</t>
  </si>
  <si>
    <t>zmluva 39/2017</t>
  </si>
  <si>
    <t>Anasoft APR.s.r.o.</t>
  </si>
  <si>
    <t>Accenture Technology solutions - Slovanka, s.r.o.</t>
  </si>
  <si>
    <t>zmluva 58/2017</t>
  </si>
  <si>
    <t>Kistler Bratislava</t>
  </si>
  <si>
    <t>zmluva 22/2018</t>
  </si>
  <si>
    <t>Sféra</t>
  </si>
  <si>
    <t>zmluva 30/2018</t>
  </si>
  <si>
    <t>zmluva 31/2018</t>
  </si>
  <si>
    <t>Výskum na anonymizovaných dátach pre účely vzdelávania</t>
  </si>
  <si>
    <t>Nemecké ministerstvo "Bundesministerium fur Bildung und Forschung</t>
  </si>
  <si>
    <t>č. 100326950</t>
  </si>
  <si>
    <t>Špirková, Daniela, doc. Ing. PhD.</t>
  </si>
  <si>
    <t>Kulturelle Offnung" - Diversity und binterkulturelle Kompetenz im Kontext der integration von Gefluchteten. Eine multilaterale Zusammenarbeit zwischen Deutschland, Tschechien, Slowakei, Lettland, Serbien un Ungarn.</t>
  </si>
  <si>
    <t>European Commission</t>
  </si>
  <si>
    <t>Finka, Maroš, prof. Ing. arch. PhD.</t>
  </si>
  <si>
    <t xml:space="preserve">INSPIRATION CSA, INtegrated Spatial Planning, land use and soil management Research Action  </t>
  </si>
  <si>
    <t>2015-2018</t>
  </si>
  <si>
    <t>čaká sa na dofinancovanie</t>
  </si>
  <si>
    <t>MAKINGCITY - Energy efficient pathway for the city transformation: enabling a positive future, Horizon 2020</t>
  </si>
  <si>
    <t>European Union</t>
  </si>
  <si>
    <t>CONNECTGREEN 
 Restoring and managing ecological corridors
in mountains
as
the green infrastructure in the Danube basin</t>
  </si>
  <si>
    <t>Zajko, Marián, doc. Ing. PhD. MBA</t>
  </si>
  <si>
    <t>Emerging  Young EntrepreneurS - Developing Entrepreneurial Spirit in Slovakia and Hungary</t>
  </si>
  <si>
    <t>posledný príjem po kontrole</t>
  </si>
  <si>
    <t>LUMAT Implementation of Sustainable Land Use in Integrated Environmental management of functional Urban Areas</t>
  </si>
  <si>
    <t>2015-2019</t>
  </si>
  <si>
    <t>BhENEFIT -  Projekt sa zameriava na zlepšenie manažmentu historických zastavaných oblastí, ktoré spájajú každodennú údržbu historického dedičstva s jeho zachovaním a valorizáciou udržateľným spôsobom.</t>
  </si>
  <si>
    <t>TRANSGREEN - Integrovaná doprava a plánovanie zelenej infraštruktúry v Podunajsko-karpatskom regióne v prospech ľudí a prírody</t>
  </si>
  <si>
    <t>DA-SPACE "Open Innovation to Raise Entrepreneurship Skills and Private Public
Partnership in Danube Region</t>
  </si>
  <si>
    <t>Finka, Maroš, prof. Ing. arch. PhD., Ondrejička, Vladimír, Ing. PhD.</t>
  </si>
  <si>
    <t>SaveGREEN Safeguarding the functionality of transnationally important ecological corridors in the Danube basin</t>
  </si>
  <si>
    <t>BISON - BIODIVERSITY AND INFRASTRUCTURE SYNERGIES AND OPPORTUNITIES FOR EUROPEAN TRANSPORT NETWORKS, H2020</t>
  </si>
  <si>
    <t>TP Lab - Territorial Planning Laboratory, Interreg SK-HU</t>
  </si>
  <si>
    <t>R-STU</t>
  </si>
  <si>
    <t>Operačný program Integrovaná infraštruktúra / MŠVVŠ SR</t>
  </si>
  <si>
    <t>EFRR</t>
  </si>
  <si>
    <t>kód ITMS2014+ 313020X329</t>
  </si>
  <si>
    <t>Ing. Milan Belko, PhD.</t>
  </si>
  <si>
    <t>Advancing University Capacity and Competence in Research, Development and Innovation (ACCORD)</t>
  </si>
  <si>
    <t>9/2019 - 12/2023</t>
  </si>
  <si>
    <t>Centrum STU pre nanodiagnostiku, UVP</t>
  </si>
  <si>
    <t>Šiffalovič Peter, Dr., PhD.</t>
  </si>
  <si>
    <t>Skákalová Viera, doc., Ing., DrSc.</t>
  </si>
  <si>
    <t>Vlastnosti rozhrania grafén-diamant: štúdium na atomárnej úrovni</t>
  </si>
  <si>
    <t>OP VaI - VA</t>
  </si>
  <si>
    <t>NFP313010T598</t>
  </si>
  <si>
    <t>Čaplovič Ľubomír, prof., Ing., PhD.</t>
  </si>
  <si>
    <t>1.6.2016-31.12.2019</t>
  </si>
  <si>
    <t>OP VaI - MŠVVaS SR</t>
  </si>
  <si>
    <t>ITMS2014+: 313021X329</t>
  </si>
  <si>
    <t>Belko Milan, Ing., PhD.</t>
  </si>
  <si>
    <t>Advancing University Capacity and Competence in Research, Development and Innovation</t>
  </si>
  <si>
    <t>1.9.2019-31.12.2023</t>
  </si>
  <si>
    <t>ZZV/podujatie</t>
  </si>
  <si>
    <t>Wedge in Motion - kurátorstvo</t>
  </si>
  <si>
    <t>Bratislava, Spolok architektov Slovenska + portál  KUNSTMATRIX</t>
  </si>
  <si>
    <t>29. 05. - 30. 06. 2020</t>
  </si>
  <si>
    <t>XVV/dielo</t>
  </si>
  <si>
    <t>Revitalizácia lokality Snežienka - súťažný návrh</t>
  </si>
  <si>
    <t>Bratislava, Mestská časť Bratislava - Nové mesto</t>
  </si>
  <si>
    <t>24. 01. 2020</t>
  </si>
  <si>
    <t>Troyerovo námestie, Stupava - súťažný návrh</t>
  </si>
  <si>
    <t>Mesto Stupava, Stupava</t>
  </si>
  <si>
    <t>18. 06. 2020</t>
  </si>
  <si>
    <t>YYY/dielo</t>
  </si>
  <si>
    <t>Námestie SNP v Martine - odmenený súťažný návrh</t>
  </si>
  <si>
    <t>Martin, Útvar hlavného architekta mesta Martin + SKA</t>
  </si>
  <si>
    <t>28. 12. 2020</t>
  </si>
  <si>
    <t>ZYV/dielo</t>
  </si>
  <si>
    <t>Revitalizácia verejných priestorov obce Valaská - ocenený súťažný návrh / 2. miesto</t>
  </si>
  <si>
    <t>Valaská, Obecný úrad Valaská</t>
  </si>
  <si>
    <t>08. 07. 2020</t>
  </si>
  <si>
    <t>YYV/dielo</t>
  </si>
  <si>
    <t>Modernizácia Domu smútku, Nižná Boca</t>
  </si>
  <si>
    <t>Nižná Boca, Obec Nižná Boca</t>
  </si>
  <si>
    <t>04. 08. 2020</t>
  </si>
  <si>
    <t>ZYY/podujatie</t>
  </si>
  <si>
    <t>Archtrip 2018_19 - výstava, kurátorstvo</t>
  </si>
  <si>
    <t>Bratislava, Galéria architektúry SAS, Ballasov palác</t>
  </si>
  <si>
    <t>10. - 25. 02. 2020</t>
  </si>
  <si>
    <t>Rodinný dom Graniar, Banská Bystrica</t>
  </si>
  <si>
    <t>Banská Bystrica, Mesto Banská Bystrica</t>
  </si>
  <si>
    <t>18. 08. 2020</t>
  </si>
  <si>
    <t>Prestavba objektu rekreačnej chaty pri Počúvadle v Banskej Štiavnici - architektonická štúdia</t>
  </si>
  <si>
    <t>Súkromní investori - Zuzana Stranovská a Milan Hanzel</t>
  </si>
  <si>
    <t>30. 08. 2020</t>
  </si>
  <si>
    <t>Rodinný dom Tatry - architektonická štúdia</t>
  </si>
  <si>
    <t>Súkromný investor - Ing. Milan Smoleňák</t>
  </si>
  <si>
    <t>30. 01. 2020</t>
  </si>
  <si>
    <t>XYV/dielo</t>
  </si>
  <si>
    <t>Bytový súbor Terchovská - súťažný návrh</t>
  </si>
  <si>
    <t>Bratislava, Hlavné mesto SR Bratislava</t>
  </si>
  <si>
    <t>04. 02. 2020</t>
  </si>
  <si>
    <t>YVV/dielo</t>
  </si>
  <si>
    <t>Revitalizácia lokality Snežienka - odmenený súťažný návrh - finančná odmena</t>
  </si>
  <si>
    <t>Most Ducati pri obci Ožďany</t>
  </si>
  <si>
    <t>Poltár, Mesto Poltár</t>
  </si>
  <si>
    <t>08. 06. 2020</t>
  </si>
  <si>
    <t>ZXV/podujatie</t>
  </si>
  <si>
    <t>Tradícia a jej ochrana v procese projektovania - výstava - kurátorstvo</t>
  </si>
  <si>
    <t>Bratislava, SvF STU / www.kunstmatrix.com</t>
  </si>
  <si>
    <t>30.09.-14.10.2020</t>
  </si>
  <si>
    <t>Obnova objektu NKP bývalého vodného, tzv. Štampelovského mlyna v Pamiatkovej zóne Modra</t>
  </si>
  <si>
    <t>Modra, Súkromný investor - Vladimír Sodoma</t>
  </si>
  <si>
    <t>03. 06. 2020</t>
  </si>
  <si>
    <t>XXV/dielo</t>
  </si>
  <si>
    <t>Návrh železničnej stanice v Bratislave - Podunajských Biskupiciach - architektonická štúdia</t>
  </si>
  <si>
    <t>Súkromný investor - Boris Boleček</t>
  </si>
  <si>
    <t>29. 09. 2020</t>
  </si>
  <si>
    <t>Návrh a priestorové usporiadanie zdravotníckeho zariadenia - architektonická štúdia</t>
  </si>
  <si>
    <t>Bratislava, Dr. Martin Zubná klinika</t>
  </si>
  <si>
    <t>19. 11. 2020</t>
  </si>
  <si>
    <t>Súbor rodinných domov 908 a 909 - architektonická štúdia</t>
  </si>
  <si>
    <t>Bratislava, Súkromný investor - Tomáš Topoľský</t>
  </si>
  <si>
    <t>23. 12. 2020</t>
  </si>
  <si>
    <t xml:space="preserve">Deux Méandres - odmenený súťažný návrh </t>
  </si>
  <si>
    <t>Bratislava, Saint-Gobain Construction Products, divízia ISOVER</t>
  </si>
  <si>
    <t>16. 09. 2020</t>
  </si>
  <si>
    <t>ZZX/dielo</t>
  </si>
  <si>
    <t>Modernizácia Severočeského múzea Liberec (ČR) - interiér múzea - realizácia</t>
  </si>
  <si>
    <t>Liberec, Severočeské muzeum v Liberci</t>
  </si>
  <si>
    <t>12. 08. 2020</t>
  </si>
  <si>
    <t>Modernizácia Severočeského múzea Liberec (ČR) - realizácia</t>
  </si>
  <si>
    <t>XVX/dielo</t>
  </si>
  <si>
    <t>Bytový dom - Veleslavín, Praha (ČR)</t>
  </si>
  <si>
    <t>Praha, Městská část Praha 6</t>
  </si>
  <si>
    <t>ZYX/dielo</t>
  </si>
  <si>
    <t>Nemocnica Detskej psychiatrie Liberec (ČR) - víťazný návrh</t>
  </si>
  <si>
    <t>Liberec, Statutární město Liberec</t>
  </si>
  <si>
    <t>14. 09. 2020</t>
  </si>
  <si>
    <t>Revitalizácia a prestavba objektu v Hovorčovicích (ČR)</t>
  </si>
  <si>
    <t>Hovorčovice, Obec Hovorčovice</t>
  </si>
  <si>
    <t>4. 12. 2020</t>
  </si>
  <si>
    <t>YVX/dielo</t>
  </si>
  <si>
    <t>Prepojenie ulíc Masarykova a Viničná v priestore "Krásné vyhlídky", Mladá Boleslav (ČR)</t>
  </si>
  <si>
    <t>Mladá Boleslav, Statutární město Mladá Boleslav</t>
  </si>
  <si>
    <t>26. 10. 2020</t>
  </si>
  <si>
    <t>YYX/dielo</t>
  </si>
  <si>
    <t>Súbor rodinných domov v obci Sedlec (ČR) - realizácia</t>
  </si>
  <si>
    <t>Praha, Půdy alfa s.r.o.</t>
  </si>
  <si>
    <t>jar 2020</t>
  </si>
  <si>
    <t>ZYZ/dielo</t>
  </si>
  <si>
    <t>Prístavba budovy Muzea skla a bižuterie Jablonec nad Nisou - Stavba roku 2020 (ČR)</t>
  </si>
  <si>
    <t>Praha, Nadace pro rozvoj architektury a stavitelství</t>
  </si>
  <si>
    <t>15. 10. 2020</t>
  </si>
  <si>
    <t>Nové sídlo Obecního úřadu v Hovorčovicích (ČR) - súťažný návrh</t>
  </si>
  <si>
    <t>22. 12. 2020</t>
  </si>
  <si>
    <t>Zbraslavské námestie, Praha (ČR) - súťažný návrh</t>
  </si>
  <si>
    <t>Praha, Městská část Praha - Zbraslav</t>
  </si>
  <si>
    <t>24. 09. 2020</t>
  </si>
  <si>
    <t>Nadstavba dvorného traktu Městského soudu v Prahe (ČR) - realizácia</t>
  </si>
  <si>
    <t>Praha, Městský soud Praha</t>
  </si>
  <si>
    <t>31. 08. 2020</t>
  </si>
  <si>
    <t>Revitalizácia Velkého kina firmy Baťa, Zlín (ČR) - ocenený súťažný návrh / 3. miesto</t>
  </si>
  <si>
    <t>Zlín, Statutární město Zlín</t>
  </si>
  <si>
    <t>19. 10. 2020</t>
  </si>
  <si>
    <t>Rodinný dom Habovka - architektonická štúdia</t>
  </si>
  <si>
    <t>Súkromný investor - Pavol Dobrota</t>
  </si>
  <si>
    <t>18. 11. 2020</t>
  </si>
  <si>
    <t>Rodinný dom v Zuberci -architektonická štúdia/interiér</t>
  </si>
  <si>
    <t>Súkromný investor - František Šimičák</t>
  </si>
  <si>
    <t>30. 03. 2020</t>
  </si>
  <si>
    <t>Chata Zverovka, Zuberec - architektonická štúdia</t>
  </si>
  <si>
    <t>Súkromný investor - Valéria Maťkuliaková</t>
  </si>
  <si>
    <t>30. 06. 2020</t>
  </si>
  <si>
    <t>Chata Skala, Zuberec - návrh a realizácia prestavby</t>
  </si>
  <si>
    <t>Súkromný investor - Peter Skala</t>
  </si>
  <si>
    <t>09. 09. 2020</t>
  </si>
  <si>
    <t>Rekonštrukcia rodinného domu v Bratislave - architektonická štúdia</t>
  </si>
  <si>
    <t>Súkromný investor - Peter Trnovský</t>
  </si>
  <si>
    <t>18. 05. 2020</t>
  </si>
  <si>
    <t>Rodinný dom v Dolnej Lehote - architektonická štúdia</t>
  </si>
  <si>
    <t>Súkromný investor - Radomír Chromistek</t>
  </si>
  <si>
    <t>18. 02. 2020</t>
  </si>
  <si>
    <t>Návrh interiéru v rodinnom dome - architektonická štúdia/interiér</t>
  </si>
  <si>
    <t>Súkromný investor - rodina Hirnerová</t>
  </si>
  <si>
    <t>02. 02. 2020</t>
  </si>
  <si>
    <t>XZV/dielo</t>
  </si>
  <si>
    <t>Prístavba dvojpodlažnej modulovej základnej školy, Miloslavov</t>
  </si>
  <si>
    <t>Rovinka, Obec Rovinka</t>
  </si>
  <si>
    <t>27. 03. 2020</t>
  </si>
  <si>
    <t>Telocvičňa ZŠ Miloslavov</t>
  </si>
  <si>
    <t>17. 07. 2020</t>
  </si>
  <si>
    <t>Novostavba elokovaného pracoviska ku plneorganizovanej škole ZŠ a MŠ Slovenský Grob</t>
  </si>
  <si>
    <t>Sväty Jur, Mesto Sväty Jur</t>
  </si>
  <si>
    <t>Stavebné úpravy bytového domu, Šoltésovej 13, Martin - realizácia</t>
  </si>
  <si>
    <t>Košťany nad Turcom, Obec Košťany nad Turcom</t>
  </si>
  <si>
    <t>06. 02. 2020</t>
  </si>
  <si>
    <t>Dielne a sklady - Autoservis a servis meracej techniky Homola, Bratislava</t>
  </si>
  <si>
    <t>Bratislava, Mestská časť Bratislava - Ružinov</t>
  </si>
  <si>
    <t>20. 08. 2020</t>
  </si>
  <si>
    <t>Školská jedáleň s kuchyňou, Bohdanovce nad Trnavou -architektonická štúdia</t>
  </si>
  <si>
    <t>Bohdanovce nad Trnavou, okr. Trnava, Obec Bohdanovce nad Trnavou</t>
  </si>
  <si>
    <t>01.12.2020</t>
  </si>
  <si>
    <t>Rodinný dom s ateliérom, Naháč - architektonická štúdia</t>
  </si>
  <si>
    <t>Trnava, Súkromný investor - Mgr. Miloš Čápka</t>
  </si>
  <si>
    <t>26. 11. 2020</t>
  </si>
  <si>
    <t>YXV/dielo</t>
  </si>
  <si>
    <t>Reštaurácia Green Pig - rekonštrukcia a návrh interiéru - realizácia</t>
  </si>
  <si>
    <t>Trnava, Súkromný investor - Martin Závodný s manželkou</t>
  </si>
  <si>
    <t>25. 06. 2020</t>
  </si>
  <si>
    <t xml:space="preserve">Modernizácia Domu smútku, Nižná Boca </t>
  </si>
  <si>
    <t>Rekonštrukcia mosta pri Rimavskej Sobote SO 02.3</t>
  </si>
  <si>
    <t>Rekonštrukcia mosta pri Rimavskej Sobote SO 02.2</t>
  </si>
  <si>
    <t>Rekonštrukcia mosta pri Rimavskej Sobote SO 02.1</t>
  </si>
  <si>
    <t>Rekonštrukcia bývalého železničného tunela Ožďany</t>
  </si>
  <si>
    <t>Byt_MD - komplexný návrh a realizácia interiéru bytu a zariaďovacích predmetov v novostavbe Perla Ružinova - architektonická štúdia/interiér</t>
  </si>
  <si>
    <t>Súkromný investor - Matúš Dávid</t>
  </si>
  <si>
    <t>20. 02. 2020</t>
  </si>
  <si>
    <t>Dom_P - rekonštrukcia rodinného domu - interiér - realizácia</t>
  </si>
  <si>
    <t>Trebatice, Súkromný investor Mgr. Ondrej Macháč</t>
  </si>
  <si>
    <t>Tanečné sály US Lúčnica, Hurbanove kasárne, Bratislava - komplexný návrh a projekt pre realizáciu</t>
  </si>
  <si>
    <t>Bratislava, Lúčnica</t>
  </si>
  <si>
    <t>Detská izba M+L - architektonická štúdia/interiér</t>
  </si>
  <si>
    <t>Bratislava, Súkromní investori - Maroš a Lenka Červenákovci</t>
  </si>
  <si>
    <t>30. 10. 2020</t>
  </si>
  <si>
    <t>Dom_MM - komplexný návrh a realizácia interiéru novostavby rodinného domu a zariaďovacích predmetov v obci Borovce  - architektonická štúdia/interiér</t>
  </si>
  <si>
    <t>Súkromní investori - Martin Pilař a Monika Gábrišová</t>
  </si>
  <si>
    <t>30. 07. 2020</t>
  </si>
  <si>
    <t>Komplexný návrh a realizácia interiéru bytu v panelákovom dome v Karlovej vsi v Bratislave - architektonická štúdia/interiér</t>
  </si>
  <si>
    <t>Súkromný investor - Peter Robl</t>
  </si>
  <si>
    <t>XXX/dielo</t>
  </si>
  <si>
    <t>Finish the corner - completion of a vacant lot at the corner of SNP square and Ľ. Štúr street, Zvolen - súťažný návrh Inspireli Awards 2020</t>
  </si>
  <si>
    <t>Oslo, The Oslo School of Architecture and Design (Arkitektur- og designhøgskolen i Oslo)</t>
  </si>
  <si>
    <t>31. 07. 2020</t>
  </si>
  <si>
    <t>YVV/podujatie</t>
  </si>
  <si>
    <t>Theatrum Mundi (11.08.2020 - 28.08.2020 : Bratislava, Slovensko) - vystavené 1 dielo</t>
  </si>
  <si>
    <t>Bratislava, Galéria Slovenského rozhlasu</t>
  </si>
  <si>
    <t>11. - 28. 08. 2020</t>
  </si>
  <si>
    <t>XXIX. Salón 2020 (29. : 29.07.2020 - 16.08.2020 : Bratislava, Slovensko) - vystavené 1 dielo</t>
  </si>
  <si>
    <t>Bratislava, Umelka, Galéria Slovenskej výtvarnej únie</t>
  </si>
  <si>
    <t>29. 07. - 16. 08. 2020</t>
  </si>
  <si>
    <t>Nesto Zero Phase, Bratislava</t>
  </si>
  <si>
    <t>Bratislava, winwin architects s.r.o.</t>
  </si>
  <si>
    <t>10. 12. 2020</t>
  </si>
  <si>
    <t>Byt Koliba - veľký, Bratislava</t>
  </si>
  <si>
    <t>Byt Koliba - malý, Bratislava</t>
  </si>
  <si>
    <t>Bytový súbor Parková - súťažný návrh</t>
  </si>
  <si>
    <t>11. 12. 2020</t>
  </si>
  <si>
    <t>Rodinný dom v Jelke</t>
  </si>
  <si>
    <t>Denný bar - Glamping Počúvadlo</t>
  </si>
  <si>
    <t>Nové polyfunkčné centrum Miloslavov - finálny návrh urbanistickej štúdie</t>
  </si>
  <si>
    <t>Miloslavov, Obec Miloslavov</t>
  </si>
  <si>
    <t>Hlavné mesto SR Bratislava, Bratislava</t>
  </si>
  <si>
    <t>Interiér bytu ML, Trenčín - architektonická štúdia/interiér</t>
  </si>
  <si>
    <t>Bratislava, Labioma, s.r.o.</t>
  </si>
  <si>
    <t>10. 11. 2020</t>
  </si>
  <si>
    <t>Modernizácia bytu "M+R", Bratislava   - Ružinov - architektonická štúdia</t>
  </si>
  <si>
    <t>Krajné, Súkromný investor - Ing. Róbert Mramúch</t>
  </si>
  <si>
    <t>22. 06. 2020</t>
  </si>
  <si>
    <t>YZX/dielo</t>
  </si>
  <si>
    <t>Tri farby - umělecký návrh pamětní stříbrné 200 Kč mince ke 150. výročí narození Františka Kupky - odmenený návrh</t>
  </si>
  <si>
    <t>Praha, Česká národní banka</t>
  </si>
  <si>
    <t>24. 11. 2020</t>
  </si>
  <si>
    <t>Eurydiké - umělecký návrh pamětní stříbrné 200 Kč mince ke 150. výročí narození Františka Kupky - 3. cena</t>
  </si>
  <si>
    <t>YZV/dielo</t>
  </si>
  <si>
    <t>Vrchol - výtvarný návrh striebornej zberateľskej euromince v nominálnej hodnote 10 eur k 50. výročiu zdolania prvej osemtisícovej hory (Nanga Parbat) slovenskými horolezcami - odmenený súťažný návrh</t>
  </si>
  <si>
    <t>Bratislava, Národná banka Slovenska</t>
  </si>
  <si>
    <t>13. 10. 2020</t>
  </si>
  <si>
    <t>Pelton - výtvarný návrh striebornej zberateľskej euromince v nominálnej hodnote 10 eur k 100. výročiu uvedenia do prevádzky podzemnej vodnej elektrárne v Kremnici - odmenený návrh</t>
  </si>
  <si>
    <t>26. 06. 2020</t>
  </si>
  <si>
    <t>Strieborná medaila - nezrealizované motívy zberateľských mincí - SND - 100. výročie založenia - realizácia</t>
  </si>
  <si>
    <t>Kremnica, Mincovňa Kremnica</t>
  </si>
  <si>
    <t>Marec 2020</t>
  </si>
  <si>
    <t>Strieborná medaila - nezrealizované motívy zberateľských mincí - 300. výročie narodenia Maximiliána Hella - realizácia</t>
  </si>
  <si>
    <t>September 2020</t>
  </si>
  <si>
    <t>XVV</t>
  </si>
  <si>
    <t>Kubaliaková Radka</t>
  </si>
  <si>
    <t>Sklady a kancelárie - projekt pre SP</t>
  </si>
  <si>
    <t>Chladmont, s.r.o., Vlkanová</t>
  </si>
  <si>
    <t>január 2020</t>
  </si>
  <si>
    <t>ZYV</t>
  </si>
  <si>
    <t>Schleicher Alexander</t>
  </si>
  <si>
    <t>Obytný súbor Jarabiny,  Mlynské nivy Bratislava  - 1. etapa - realizácia</t>
  </si>
  <si>
    <t>Jarabiny Invest, a.s., Bratislava</t>
  </si>
  <si>
    <t>Majcher Stanislav</t>
  </si>
  <si>
    <t>Novostavba rodinného domu - projekt pre SP</t>
  </si>
  <si>
    <t>Súkromný investor, Bešeňová</t>
  </si>
  <si>
    <t>ZZV</t>
  </si>
  <si>
    <t>Lukáč Milan</t>
  </si>
  <si>
    <t>Autorská  výstava:  Sochy/obrazy - Milan Lukáč</t>
  </si>
  <si>
    <t xml:space="preserve">Múzeum a Kult. centrum juž. Zemplína, Trebišov </t>
  </si>
  <si>
    <t>30.1.-22.3.2020</t>
  </si>
  <si>
    <t>ZZX</t>
  </si>
  <si>
    <t>Mjartan Martin</t>
  </si>
  <si>
    <t xml:space="preserve"> Immortal Truth (Nesmrteľná pravda) pamätník na počesť Jána Kuciaka, Martiny Kušnírovej a maltskej novinárky Daphne Caruanovej-Galiziovej</t>
  </si>
  <si>
    <t>Europarlament, Brusel, Belgicko</t>
  </si>
  <si>
    <t>18.2.2020</t>
  </si>
  <si>
    <t>YYV</t>
  </si>
  <si>
    <t>Šimkovič Vladimír</t>
  </si>
  <si>
    <t>Súťažný návrh na architektonickú súťaž:  Bytový dom/súbor s mestskými nájomnými a náhradnými bytmi v bratislavskej Trnávke / odmena</t>
  </si>
  <si>
    <t>Hlavné mesto SR, Bratislava</t>
  </si>
  <si>
    <t>4.2.-5.2.2020</t>
  </si>
  <si>
    <t>Žitňanský Márius</t>
  </si>
  <si>
    <t>Hajtmanek Roman</t>
  </si>
  <si>
    <t>YZX</t>
  </si>
  <si>
    <t>Lesajová Tatiana</t>
  </si>
  <si>
    <t>Metaformi, Loop collection - kolekcia šperkov vyrobená zo striebra a polodrahokamov, pozlátená 24 kar. zlatom</t>
  </si>
  <si>
    <t>Predajne: Slávica BA, Czechdesign Praha</t>
  </si>
  <si>
    <t>2020</t>
  </si>
  <si>
    <t>YZV</t>
  </si>
  <si>
    <t xml:space="preserve">Metaformi, Essential collection - kolekcia šperkov vyrobená z bieleho mramoru Bianco Carrara a zeleného mramoru Verde Alpi a mosadze. </t>
  </si>
  <si>
    <t xml:space="preserve">Predajňa Slávica,  Bratislava </t>
  </si>
  <si>
    <t>Rodinný dom Jeséniova ul., Bratislava - rekonštrukcia a dostavba RD -Realizácia, zaradenie diela do výberu medzinárodnej súťaže Baumit Life Challenge 2020</t>
  </si>
  <si>
    <t>Súkromný investor, Bratislava</t>
  </si>
  <si>
    <t>Kočlík Dušan</t>
  </si>
  <si>
    <t>Interiér „Coworkingového pracoviska“ lokalita Čierna Voda - návrh a realizácia</t>
  </si>
  <si>
    <t>Súkromný investor, Chorvátsky Grob</t>
  </si>
  <si>
    <t>XYV</t>
  </si>
  <si>
    <t>Puškár Branislav</t>
  </si>
  <si>
    <t>Obnova a nadstavba MŠ  Bratislava-Jarovce - projektová dokumentácia</t>
  </si>
  <si>
    <t>Mestská časť Bratislava-Jarovce</t>
  </si>
  <si>
    <t>24.1.2020</t>
  </si>
  <si>
    <t>Vráblová Edita</t>
  </si>
  <si>
    <t>YXX</t>
  </si>
  <si>
    <t>Jelenčík Branislav</t>
  </si>
  <si>
    <t xml:space="preserve">Design pre firmu IBG, s.r.o. </t>
  </si>
  <si>
    <t>IBG International Battery Group, Pezinok</t>
  </si>
  <si>
    <t>marec 2020</t>
  </si>
  <si>
    <t xml:space="preserve">Design pre firmu VERTICAL Industrial, a. s. </t>
  </si>
  <si>
    <t>VERTICAL Industrial, Bratislava</t>
  </si>
  <si>
    <t>apríl 2020</t>
  </si>
  <si>
    <t>YXV</t>
  </si>
  <si>
    <t>Logotyp Občianskeho združenia - Račiansky muzeálny spolok</t>
  </si>
  <si>
    <t xml:space="preserve">OZ Račiansky muzeálny spolok, Bratislava </t>
  </si>
  <si>
    <t>XYX</t>
  </si>
  <si>
    <t>Pavúk Ján</t>
  </si>
  <si>
    <t>Generálna rekonštrukcia Zastupiteľského úradu  SR vo Veľkej Británii, Londýn - realizačný projekt</t>
  </si>
  <si>
    <t>Ministerstvo zahraničných vecí SR, Bratislava</t>
  </si>
  <si>
    <t>YYX</t>
  </si>
  <si>
    <t>Realizované architektonické dielo generálnej rekonštrukcie Stálej Misie SR pri Rade Európy v Štrasburgu</t>
  </si>
  <si>
    <t>Stála misia SR, pri Rade Európy, Štrasburg, Fran.</t>
  </si>
  <si>
    <t>17.2.2020</t>
  </si>
  <si>
    <t>YVV</t>
  </si>
  <si>
    <t>Filípková Jana</t>
  </si>
  <si>
    <t>FLAT H, Bratislava - realizácia, adaptácia staršieho bytu s komplikovanou pôdorysnou stopou.</t>
  </si>
  <si>
    <t>Kurajda Matej</t>
  </si>
  <si>
    <t>Súťažný návrh na architektonickú súťaž:  Bytový dom/súbor s mestskými nájomnými a náhradnými bytmi v bratislavskej Trnávke / 3. cena</t>
  </si>
  <si>
    <t xml:space="preserve">Sopirová Alžbeta </t>
  </si>
  <si>
    <t>Územný plán obce Šintava - Zmeny a doplnky 3/2020</t>
  </si>
  <si>
    <t>Obec Šintava</t>
  </si>
  <si>
    <t>21.1.2020</t>
  </si>
  <si>
    <t>Hain Vladimír</t>
  </si>
  <si>
    <t>URBAN WALK - Trenčín 2020 - výstava návrhov revitalizácie pešej zóny</t>
  </si>
  <si>
    <t>Centrum rozvoja mesta Trenčín, Trenčín</t>
  </si>
  <si>
    <t>13.2.2020</t>
  </si>
  <si>
    <t>Hanáček Tomáš</t>
  </si>
  <si>
    <t>Fejo Katarína</t>
  </si>
  <si>
    <t>YVY</t>
  </si>
  <si>
    <t xml:space="preserve">Výstava:   Industriálna zóna Chalupkova / kurátorstvo </t>
  </si>
  <si>
    <t>Design faktory, Bratislava</t>
  </si>
  <si>
    <t>20.2.-11.3.2020</t>
  </si>
  <si>
    <t>ZVV</t>
  </si>
  <si>
    <t>Architektonicko-výtvarný návrh expozície Kniežacia hrobka z Popradu / 1. cena</t>
  </si>
  <si>
    <t>Podtatranské múzeum v Poprade</t>
  </si>
  <si>
    <t>27.5.2020</t>
  </si>
  <si>
    <t>Rekonštrukcia interiéru telocvične MTF STU v Trnave - realizácia</t>
  </si>
  <si>
    <t>MTF STU Trnava</t>
  </si>
  <si>
    <t>Jún 2020</t>
  </si>
  <si>
    <t>Czafík Michal</t>
  </si>
  <si>
    <t>Miškovský Matej</t>
  </si>
  <si>
    <t>Montovaná skladová hala - projekt pre SP</t>
  </si>
  <si>
    <t>Novoplasta s.r.o., Šenkvice</t>
  </si>
  <si>
    <t>6.3.2020</t>
  </si>
  <si>
    <t>Prestavba a prístavba rodinného domu - projekt pre SP</t>
  </si>
  <si>
    <t>Súkromný investor, Viničné</t>
  </si>
  <si>
    <t>10.2.2020</t>
  </si>
  <si>
    <t>Stavebné úpravy bytu č. 8 - projekt pre SP</t>
  </si>
  <si>
    <t>20.2.2020</t>
  </si>
  <si>
    <t>Novostavba rekreačného objektu - projekt pre SP</t>
  </si>
  <si>
    <t>11.2.2020</t>
  </si>
  <si>
    <t>11.5.2020</t>
  </si>
  <si>
    <t>Novostavba rodinného domu RD 10 - projekt pre SP</t>
  </si>
  <si>
    <t>SATEX International, s.r.o., Vinosady</t>
  </si>
  <si>
    <t>22.5.2020</t>
  </si>
  <si>
    <t>Botek Andrej</t>
  </si>
  <si>
    <t>Výstava: Na šindli a Inak(šie) / kuruátor Ľudovít Petránsky ml.</t>
  </si>
  <si>
    <t>Zámocká galéria, Hlohovec</t>
  </si>
  <si>
    <t>26.6.-14.8.2020</t>
  </si>
  <si>
    <t>Grafický list - umenie v čase Corony, kolorovaný lep 30x20cm, náklad 30 ks</t>
  </si>
  <si>
    <t>ING Bank, Bratislava</t>
  </si>
  <si>
    <t>Stacho Monika</t>
  </si>
  <si>
    <t>ZWEI HÄUSER EINES HERRN Ľubo a Monika Stacho - vyzvaná  výstava autorskej dvojice</t>
  </si>
  <si>
    <t>Archeologické múz, Franfurkt /n.Moh., Nemecko</t>
  </si>
  <si>
    <t>19.3.-28.6.2020</t>
  </si>
  <si>
    <t>Ľubo Stacho: Chvála svetla - fotografická výstava / kurátorstvo</t>
  </si>
  <si>
    <t>Tatranská galéria, Poprad</t>
  </si>
  <si>
    <t>15.11.2019-15.1.2020</t>
  </si>
  <si>
    <t>2 families 2 ages - grafický dizajn publikácie A4, ISBN ISBN: 978-80-570-2072-1</t>
  </si>
  <si>
    <t>Vyd. Ľubo Stacho, Bratislava</t>
  </si>
  <si>
    <t>XXV</t>
  </si>
  <si>
    <t>Veľvyslanectvo Kazašskej republiky - architektonická štúdia + realizačný projekt</t>
  </si>
  <si>
    <t>Veľvyslanectvo Kazašskej republik,  Bratislava</t>
  </si>
  <si>
    <t>Architektonická štúdia: Námestie Ľuda Zúbka, Bratislava - Dúbravka</t>
  </si>
  <si>
    <t>Mestská časť Bratislava-Dúbravka</t>
  </si>
  <si>
    <t>14.2.2020</t>
  </si>
  <si>
    <t>Andráš Milan</t>
  </si>
  <si>
    <t xml:space="preserve">Novostavba rekreačnej chaty - projekt pre stavebné povolenie </t>
  </si>
  <si>
    <t>Súkromný investor, Prešov</t>
  </si>
  <si>
    <t>24.6. 2020</t>
  </si>
  <si>
    <t>Kacej Michal</t>
  </si>
  <si>
    <t>Územný plán obce Doľany Zmeny a doplnky 2/2020</t>
  </si>
  <si>
    <t>Obec Doľany</t>
  </si>
  <si>
    <t>júl-august 2020</t>
  </si>
  <si>
    <t>Pohaničová Jana</t>
  </si>
  <si>
    <t>Harminc / Két évszázad építésze / kurátorstvo</t>
  </si>
  <si>
    <t>FUGA, Centum umenia v  Budapešti,  Maďarsko</t>
  </si>
  <si>
    <t>30.1.-17.2.2020</t>
  </si>
  <si>
    <t>XXIX. SALÓN 2020 - kolektívna výstava spoločnosti voľných výtvarných umelcov kurátorka: Dagmar Kudoláni Srnenská</t>
  </si>
  <si>
    <t>Galéria Umelka, Bratislava</t>
  </si>
  <si>
    <t>29.7.-16.8. 2020</t>
  </si>
  <si>
    <t>Virtuálna výstava (Ne)zabudnuté interiéry - kurátorstvo</t>
  </si>
  <si>
    <t>Galéria architektúry SAS, Bratislava</t>
  </si>
  <si>
    <t>10.6.-30.7.2020</t>
  </si>
  <si>
    <t>Hronský Michal</t>
  </si>
  <si>
    <t>Lüley Marek</t>
  </si>
  <si>
    <t>Návrh interiéru a zariadenie na kľúč - byt Búdkova, Bratislava</t>
  </si>
  <si>
    <t xml:space="preserve">Projekt rekonštrukcie bytu a návrh interiéru bytu Klimkovičova ul. Bratislava </t>
  </si>
  <si>
    <t>február-august 2020</t>
  </si>
  <si>
    <t>Návrh interiéru a zariadenie na kľúč, byt Dlhé diely, Bratislava</t>
  </si>
  <si>
    <t>marec-august 2020</t>
  </si>
  <si>
    <t>Jednotka magnetickej  rezonancie - centrum diagnostiky  - nový pavilón / projekt pre SP</t>
  </si>
  <si>
    <t>Nemocnica s poliklinikou, Považská Bystrica</t>
  </si>
  <si>
    <t>jún 2020</t>
  </si>
  <si>
    <t>Stretnutie pod Pyramídou - členská výstava Spolku výtvarníkov Slovenska / kurátor: Mária Horváthová</t>
  </si>
  <si>
    <t>Galéria Slovenského rozhlasu, Bratislava</t>
  </si>
  <si>
    <t>3.9.-3.10.2020</t>
  </si>
  <si>
    <t>Petrík Vladimír</t>
  </si>
  <si>
    <t>Šuda Michal</t>
  </si>
  <si>
    <t>Tesařová Kateřina</t>
  </si>
  <si>
    <t>Kolektívna výstava Theatrum Mundi / kurátor:  Dagmar Kudoláni  Srnenská</t>
  </si>
  <si>
    <t>11.8.-28.8.2020</t>
  </si>
  <si>
    <t>Pavúk ján</t>
  </si>
  <si>
    <t>Rekonštrukcia obytných objektov SM SR pri OSN v Ženeve</t>
  </si>
  <si>
    <t>Debarierizácia budovy FF UK - projekt pre SP</t>
  </si>
  <si>
    <t>Filozofická fakulta UK, Bratislava</t>
  </si>
  <si>
    <t>júl 2020</t>
  </si>
  <si>
    <t>Urbanistická štúdia - dostavba areálu a návrh revitalizácie vnútroareálovýchpobytových plôch -  pub. Arch 10/20</t>
  </si>
  <si>
    <t>október 2020</t>
  </si>
  <si>
    <t>Urbanistická štúdia - dostavba areálu a návrh revitalizácie vnútroareálovýchpobytových plôch -  pub. Arch 10/21</t>
  </si>
  <si>
    <t>Urbanistická štúdia - dostavba areálu a návrh revitalizácie vnútroareálovýchpobytových plôch -  pub. Arch 10/22</t>
  </si>
  <si>
    <t>Návrh a realizácia dvoj-podlažného RD v Piešťanoch s rozlohou 150 m2</t>
  </si>
  <si>
    <t>Súkromný investor,  Hámre</t>
  </si>
  <si>
    <t>Obytný súbor Jarabiny, Mlynské nivy Bratislava – 2. etapa - realizácia</t>
  </si>
  <si>
    <t>Jarabiny invest, a.s., Bratislava</t>
  </si>
  <si>
    <t>september 2020</t>
  </si>
  <si>
    <t>Štefancová Lucia</t>
  </si>
  <si>
    <t>Grafický dizajn a dizajn manuál,    grafický návrh obálky publikácie : BRATISLAVA - MČ RUŽINOV - L O K A L I T A „ T T “- TRNAVSKÁ-TOMÁŠIKOVA,  ISBN 978-80-227-5038-7</t>
  </si>
  <si>
    <t xml:space="preserve">Spektrum STU, Bratislava </t>
  </si>
  <si>
    <t>ZYZ</t>
  </si>
  <si>
    <t>Tholt Tomáš</t>
  </si>
  <si>
    <t>Architektonické riešenie výstavy Human by Design</t>
  </si>
  <si>
    <t xml:space="preserve">Museum für angewandte Kunst: MAK, Viedeň, </t>
  </si>
  <si>
    <t>4.3.-7.6.2020</t>
  </si>
  <si>
    <t>Ontkóc  Marián</t>
  </si>
  <si>
    <t>Renovácia interiéru knižnice v DK -Námestovo - realizácia</t>
  </si>
  <si>
    <t>DK, Námestovo</t>
  </si>
  <si>
    <t>ZYY</t>
  </si>
  <si>
    <t>Hanták Jakub</t>
  </si>
  <si>
    <t>Bytový komplex Drotárska – víťaz v kategórii RODINNÉ DOMY – CE.ZA.AR 2019</t>
  </si>
  <si>
    <t>Slovenská komora architektov,  Bratislava</t>
  </si>
  <si>
    <t>7.10.2020</t>
  </si>
  <si>
    <t xml:space="preserve">Design pre IBG 2. a 3. kvartál 2020 - polep firemných automobilov, firemná tlač, inzercia a propagácia </t>
  </si>
  <si>
    <t>IBG Slovakia, sro a IBG Maďarsko</t>
  </si>
  <si>
    <t xml:space="preserve">Logotyp a vizuálna identita firmy Bwell </t>
  </si>
  <si>
    <t>Bwell, s.r.o., Selce</t>
  </si>
  <si>
    <t>Design pre  EXIQA - 1., 2., 3. kvartál 2020 - návrh a techn. Príprava výkladov pre predaj produktov, koncept a grafika webovej stránky firmy a piktogramov pre listovanie na stranách webu</t>
  </si>
  <si>
    <t>EXIQA, s.r.o.,  Košice a Olomouc, CZ</t>
  </si>
  <si>
    <t>Design pre firmu Ľubica - 4 billboardy , inovácia logotypu, bannerova propagácia</t>
  </si>
  <si>
    <t>Ľubica, s.r.o., Bratislava</t>
  </si>
  <si>
    <t>ZVZ</t>
  </si>
  <si>
    <t xml:space="preserve">„Action Centric“ medzinárodná online konferencia - prezentácia dizajnérskeho navrhovania pomocou matematického modelu </t>
  </si>
  <si>
    <t>30.9.-1.10.2020</t>
  </si>
  <si>
    <t>Baláž Martin</t>
  </si>
  <si>
    <t>Bogár Michal</t>
  </si>
  <si>
    <t xml:space="preserve"> Nové polyfunkčné centrum obce Miloslavov - urbanistická štúdia</t>
  </si>
  <si>
    <t>Obec Miloslavov</t>
  </si>
  <si>
    <t>Krajinársko-architektonická súťaž pre revitalizáciu Komenského námestia na Komenského parčík /4. cena</t>
  </si>
  <si>
    <t>Metropolitný inštitút  Bratislava</t>
  </si>
  <si>
    <t>5.9.-31.10.2020</t>
  </si>
  <si>
    <t>YYZ</t>
  </si>
  <si>
    <t>Lipková Michala</t>
  </si>
  <si>
    <t xml:space="preserve">Young Curators of Youth Season / kurátorska koncepcia programu výstavného cyklu </t>
  </si>
  <si>
    <t>VŠĮ Kaunas, Litva</t>
  </si>
  <si>
    <t>20.08.-17.09.2020</t>
  </si>
  <si>
    <t xml:space="preserve">Virtual Design Festival by Dezeen / Flowers for Slovakia. 10 Years of Young Slovak Design. </t>
  </si>
  <si>
    <t>Dezeen Limited, 8 Orsman Road, Londýn, UK</t>
  </si>
  <si>
    <t>15.4.-10.7.2020</t>
  </si>
  <si>
    <t>Gábrišová Vanda</t>
  </si>
  <si>
    <t>Výstava „DESIGN IS NOW! Ľudia sa stali návrhármi. Dizajnéri zostali ľuďmi.“</t>
  </si>
  <si>
    <t>Galéria dizajnu, Satelit, Bratislava</t>
  </si>
  <si>
    <t>1.7.-2.9.2020</t>
  </si>
  <si>
    <t>Kubušová Vlasta</t>
  </si>
  <si>
    <t>YYY</t>
  </si>
  <si>
    <t>Uhrík Martin</t>
  </si>
  <si>
    <t>Návrh: Multimediálna shov  a expozície automobilu ID3</t>
  </si>
  <si>
    <t>Porsche Slovakia, s.r.o., Bratislava</t>
  </si>
  <si>
    <t>Súťažný návrh na urbanisticko -  architektonickú súťaž: Mestská plaváreň a kúpalisko / 2. cena</t>
  </si>
  <si>
    <t>Mesto: Nové Mesto nad Váhom</t>
  </si>
  <si>
    <t>24.9.2020</t>
  </si>
  <si>
    <t>Dubiny Martin</t>
  </si>
  <si>
    <t xml:space="preserve">Grafický dizajn publikácieBulletin abstraktov ku IX. Hipoterapeutickej konferencii </t>
  </si>
  <si>
    <t>Slovenská hipoterapeutická asociácia, Pernek</t>
  </si>
  <si>
    <t>12.9.2020</t>
  </si>
  <si>
    <t>Rodinný dom - projekt pre stavebné povolenie</t>
  </si>
  <si>
    <t>Varga Tibor</t>
  </si>
  <si>
    <t>VYDRICA – rekonštrukcia a návrh interiéru - realizácia</t>
  </si>
  <si>
    <t>MARLUK, s.r.o., Bratislava</t>
  </si>
  <si>
    <t>august-september 2020</t>
  </si>
  <si>
    <t>Územný plán obce Vinohrady nad Váhom</t>
  </si>
  <si>
    <t>Vinohrady nad Váhom</t>
  </si>
  <si>
    <t>novem.-december 2020</t>
  </si>
  <si>
    <t>Nováček, Oto</t>
  </si>
  <si>
    <t>Súťažný návrh na urbanisticko -  architektonickú súťaž: Mestská plaváreň a kúpalisko</t>
  </si>
  <si>
    <t>Súťažný návrh na architektonickú, verejnú, anonymnú súťaž: Troyerovo námestie a Základná umelecká škola v Stupave</t>
  </si>
  <si>
    <t>Mesto Stupava</t>
  </si>
  <si>
    <t>18.06.2020</t>
  </si>
  <si>
    <t>Kotradyová Veronika</t>
  </si>
  <si>
    <t>Návrh interéru administratívnych priestorov - štúdia</t>
  </si>
  <si>
    <t>DITEC a MaDTech s.r.o., Bratislava</t>
  </si>
  <si>
    <t>Turlíková Zuzana</t>
  </si>
  <si>
    <t>Výtvarno-architektonické riešenie Klenotnica františkánskeho Kostola Zvestovania Panne Márii v Bratislave</t>
  </si>
  <si>
    <t>Rehoľa menších bratov - Františkánov, Bratislava</t>
  </si>
  <si>
    <t>25.6.2020</t>
  </si>
  <si>
    <t>Vizuálna komunikácia Vydavateľstva Nové mesto (časopiy, knihy)</t>
  </si>
  <si>
    <t>Vydavateľstvo Nové mesto, s.r.o., Bratislava</t>
  </si>
  <si>
    <t>XYY</t>
  </si>
  <si>
    <t>Rekonštrukcia Gerambovského paláca - Banská Štiavnica - projekt pre stavebné povolenie</t>
  </si>
  <si>
    <t>REC-TEAM, a.s., Bratislava</t>
  </si>
  <si>
    <t xml:space="preserve">Hanáček Tomáš </t>
  </si>
  <si>
    <t>Olah Peter</t>
  </si>
  <si>
    <t>Trofej pre víťazov Tour de France 2020</t>
  </si>
  <si>
    <t>Amaury Sport Organisation, Paríž, Francúzko</t>
  </si>
  <si>
    <t>29.08.-20.09.2020</t>
  </si>
  <si>
    <t>Návrh interiéru a zariadenie na kľúč - byt v  AMBER Bratislava</t>
  </si>
  <si>
    <t>Jelínek, Michal</t>
  </si>
  <si>
    <t>Ars Electronica 2020, Festival for Art, Technology and Society</t>
  </si>
  <si>
    <t xml:space="preserve">Ars Electronica Linz GmbH &amp; Co KG, Linz, Rakúsko </t>
  </si>
  <si>
    <t>9.11.-13.11.2020</t>
  </si>
  <si>
    <t>ZVX</t>
  </si>
  <si>
    <t>Výstava: Questions Raised by Design / kurátorstvo</t>
  </si>
  <si>
    <t>Avtomatik delovišče, Koper, Slovinsko</t>
  </si>
  <si>
    <t>17.2.-21.2.2020</t>
  </si>
  <si>
    <t>Parcelácia pre zástavbu rodinných domov a technická infraštruktúra - realizácia</t>
  </si>
  <si>
    <t xml:space="preserve">SPV LC, s.r.o., Lučenec </t>
  </si>
  <si>
    <t>február  2020</t>
  </si>
  <si>
    <t>Grafická úprava a ilustrácie časopisu Bublina č. 12/2020</t>
  </si>
  <si>
    <t>Bublina print, s.r.o., Bratislava</t>
  </si>
  <si>
    <t>Grafická úprava a ilustrácie časopisu Bublina č. 13/2020</t>
  </si>
  <si>
    <t>Bublina o koronavíruse s deťmi - tlačená brožúra aj elektronická verzia brožúry</t>
  </si>
  <si>
    <t>1.6.2020</t>
  </si>
  <si>
    <t>Návrh interiéru a zariadenie na kľúč – Byt Záhorská Bystrica - Bratislava</t>
  </si>
  <si>
    <t>Súkromný investor, Záhorská Bystrica</t>
  </si>
  <si>
    <t>august 2020</t>
  </si>
  <si>
    <t xml:space="preserve">Stavebné úpravy objektu zázemia špecializovaného zariadenia </t>
  </si>
  <si>
    <t>Griffin, s.r.o., Bratislava</t>
  </si>
  <si>
    <t>Kolektívna výstava: Walden – Schloss Hollenegg for Design.  Kurátorka Alice Stori Liechtenstein</t>
  </si>
  <si>
    <t>Schloss Hollenegg, Graz, Rakúsko</t>
  </si>
  <si>
    <t>9.5.-31.5.2020</t>
  </si>
  <si>
    <t>Festival dizajnu: Design Helps, Designblok 2020</t>
  </si>
  <si>
    <t>Verejný priestor Kampa Praha, ČR</t>
  </si>
  <si>
    <t>7.10.-11.10.2020</t>
  </si>
  <si>
    <t>Festival dizajnu: London Design Festival</t>
  </si>
  <si>
    <t>online priestor, Londyn, UK</t>
  </si>
  <si>
    <t>18.9.-26.9.2020</t>
  </si>
  <si>
    <t>Festival dizajnu: DUTCH DESIGN WEEK, NON (DEPLETED) EXHIBITON</t>
  </si>
  <si>
    <t>Eindhoven, Dutch Design Week, Holandsko</t>
  </si>
  <si>
    <t>17.10.-25.10.2020</t>
  </si>
  <si>
    <t>Festival dizajnu: DUTCH DESIGN WEEK, Yksi Expo, Rethinking Plastics</t>
  </si>
  <si>
    <t>360 Budapešť - Budapest Design Week</t>
  </si>
  <si>
    <t>Budapest Design Week, Budapešť, Maďarsko</t>
  </si>
  <si>
    <t>8.10.-10.10.2020</t>
  </si>
  <si>
    <t>Mazalán Peter</t>
  </si>
  <si>
    <t>Vytvorenie výtvarného konceptu, scénografie k multimediálnemu a opernému projektu Béla Bartók/ Hrad kniežaťa Modrofúza - medzinárodný festival "Hudba pod diamantovou Klenbou"</t>
  </si>
  <si>
    <t>Hudba pod diamantovou Klenbou, Kremnica</t>
  </si>
  <si>
    <t>31.7.2020</t>
  </si>
  <si>
    <t>XZV</t>
  </si>
  <si>
    <t>Vytvorenie výtvarného konceptu, scénografie k multimediálnemu a opernému projektu Béla Bartók/ Hrad kniežaťa Modrofúza</t>
  </si>
  <si>
    <t>Divadlo LAB, Bratislava</t>
  </si>
  <si>
    <t>21.10.2020</t>
  </si>
  <si>
    <t>Medzinárodný festival Divadelná Nitra Vytvorenie výtvarného konceptu, réžie a scénografie k divadelnému predstaveniu Zimná cesta</t>
  </si>
  <si>
    <t>Divadlo Andreja Bagara, Nitra</t>
  </si>
  <si>
    <t>25.9.-30.9.2020</t>
  </si>
  <si>
    <t>Vytvorenie výtvarného konceptu a scénografie k multimediálnemu projektu Urlicht/ Prasvetlo</t>
  </si>
  <si>
    <t>Festival Kiosk, Žilina</t>
  </si>
  <si>
    <t>24.7. – 25.7. 2020</t>
  </si>
  <si>
    <t>Vytvorenie výtvarného konceptu, svetlného dizajnu a scénografie k multimediálnemu projektu človek s PAS</t>
  </si>
  <si>
    <t>FUGA, Bratislava</t>
  </si>
  <si>
    <t>12.10.2020</t>
  </si>
  <si>
    <t>Vytvorenie výtvarného konceptu  a scénografie k divadelnému predstaveniu Winterreise/ Zimná cesta</t>
  </si>
  <si>
    <t>Divadelný ústav, Štúdio 12, Bratislava</t>
  </si>
  <si>
    <t>20.2. a 25.2.2020</t>
  </si>
  <si>
    <t>Vytvorenie výtvarného konceptu  a scénografie k divadelnému predstaveniu Zimná cesta  MF Viva Musica!</t>
  </si>
  <si>
    <t xml:space="preserve">Primaciálny palác, Bratislava </t>
  </si>
  <si>
    <t>11.8.2020</t>
  </si>
  <si>
    <t>Dorko František</t>
  </si>
  <si>
    <t xml:space="preserve">Rekonštrukcia RD Dunajská Lužná, projekt pre stavebné povolenie </t>
  </si>
  <si>
    <t>november 2020</t>
  </si>
  <si>
    <t>Súťažný návrh na architektonickú súťaž:  Bytový dom/súbor s mestskými nájomnými a náhradnými bytmi v bratislavskej Trnávke</t>
  </si>
  <si>
    <t>Vybudovanie nového urgentného príjmu v Bojniciach</t>
  </si>
  <si>
    <t xml:space="preserve">Nemocnica s poliklinikou v Prievidzi, sídlo Bojnice </t>
  </si>
  <si>
    <t>jun-august 2020</t>
  </si>
  <si>
    <t>ZZY</t>
  </si>
  <si>
    <t>Ebringerová Paulína</t>
  </si>
  <si>
    <t>Výstava DAAD -  Emil Belluš: Stretnutie vo virtuálnom svete / kurátorstvo</t>
  </si>
  <si>
    <t>Dni architektúry a dizajnu, Bratislava</t>
  </si>
  <si>
    <t>28.10. - 1.11.2020</t>
  </si>
  <si>
    <t>Dizajn vizuálnej komunikácie výstavy: Emil Belluš: Stretnutie vo virtuálnom svete</t>
  </si>
  <si>
    <t>Koncept revitalizácie Patrónky v Bratislave</t>
  </si>
  <si>
    <t>Bratislavský samosprávny kraj, Bratislava</t>
  </si>
  <si>
    <t>Výtvarný návrh expozície výstavy Workshop Digital Belluš I</t>
  </si>
  <si>
    <t>26.10. - 1.11.2020</t>
  </si>
  <si>
    <t>Štúdie umelej inteligencie - Digital Belluš II</t>
  </si>
  <si>
    <t>YZY</t>
  </si>
  <si>
    <t xml:space="preserve">Emil Belluš: Stretnutie vo virtuálnom svete </t>
  </si>
  <si>
    <t>Virtuálna prehliadka Vily pre staviteľa, študentská práca</t>
  </si>
  <si>
    <t>Žiť s umením - autorská výstava / kurátorka  Jadwiga Lacková</t>
  </si>
  <si>
    <t>12.2. - 8.3.2020</t>
  </si>
  <si>
    <t>Dizajn barového obloženia - návrh a realizácia</t>
  </si>
  <si>
    <t>Súkromný investor - Bar Coffee Shopa, Limbach</t>
  </si>
  <si>
    <t>Hubinský Tomáš</t>
  </si>
  <si>
    <t>Sapiens Territory, premiéra - vypracovanie koncepcie scénografie a svetelného dizajnu</t>
  </si>
  <si>
    <t xml:space="preserve">Priestor súčasnej kultúry, Bratislava, </t>
  </si>
  <si>
    <t>9.10.2020</t>
  </si>
  <si>
    <t xml:space="preserve">Sapiens Territory, 1. repríza - vypracovanie dokumentácie pre adaptáciu konceptu scénografie a svetelného dizajnu s nový návrhom scény </t>
  </si>
  <si>
    <t>10.10.2020</t>
  </si>
  <si>
    <t>Prestavba interiéru a vonkajšej terasy  reštaurácie Sajado v OC Eurovea -  realizácia</t>
  </si>
  <si>
    <t>XXX</t>
  </si>
  <si>
    <t>Realizácia interiéru bytu, Viedeň</t>
  </si>
  <si>
    <t>Súkromný investor, Viedeň, Rakúsko</t>
  </si>
  <si>
    <t>XZX</t>
  </si>
  <si>
    <t>Realizácia interiéru VIP apartmánov - Medulin</t>
  </si>
  <si>
    <t>Súkromný investor, Medulin, Chorvátsko</t>
  </si>
  <si>
    <t>Aupark Tower Common Areas - architektonická štúdia</t>
  </si>
  <si>
    <t>Prístavba výrobnej haly – Ivanka pri Dunaji - architektonická štúdia</t>
  </si>
  <si>
    <t>Súkromný investor, Ivanka pri Dunaji</t>
  </si>
  <si>
    <t>Návrh parkovacieho domu a doplnenia areálu budovy Westend tower - architektonická šúdia</t>
  </si>
  <si>
    <t>december 2020</t>
  </si>
  <si>
    <t>YXY</t>
  </si>
  <si>
    <t>Ďurianová Andrea</t>
  </si>
  <si>
    <t xml:space="preserve">Výtvarno priestorové riešenie výstavy  - Ondrej Ďurian: Figúra </t>
  </si>
  <si>
    <t>10.9.-27.9.2020</t>
  </si>
  <si>
    <t>Bratislava Design Week - vystavené dielo Orto</t>
  </si>
  <si>
    <t>Múzeum mesta Bratislavy-Apponyiho palác, Bratislava</t>
  </si>
  <si>
    <t>3.12.-7.12.2020</t>
  </si>
  <si>
    <t>Súťažný návrh na jednokolovú kombinovanú  architektonickú súťaž pod názvom Polyfunkčný dom Nitra</t>
  </si>
  <si>
    <t>BELEVIS Construction, s.r.o., Nitra</t>
  </si>
  <si>
    <t>15.10.2020</t>
  </si>
  <si>
    <t>Architektonicko-výtvarná štúdia expozície Kniežacia hrobka z Popradu - dopracovanie víťazného architektonicko-výtvarného návrhu</t>
  </si>
  <si>
    <t>Kováč Bohumil</t>
  </si>
  <si>
    <t>Prestavba Námestia Matice Slovenskej, Dubnica nad Váhom, architektonická štúdia, variant A</t>
  </si>
  <si>
    <t>Prestavba Námestia Matice Slovenskej, Dubnica nad Váhom, architektonická štúdia, variant B</t>
  </si>
  <si>
    <t>Prestavba Námestia Matice Slovenskej, Dubnica nad Váhom, architektonická štúdia, variant C</t>
  </si>
  <si>
    <t>COLORPLAC (DE / EN mutácia) - leták pre výrobky firmy</t>
  </si>
  <si>
    <t>europlac, s.r.o., Topoľčany</t>
  </si>
  <si>
    <t>Daniel Peter</t>
  </si>
  <si>
    <t>Europlac FLYER (DE mutácia + EN mutácia + SK mutácia) - leták pre výrobky firmy</t>
  </si>
  <si>
    <t>február 2020</t>
  </si>
  <si>
    <t>Firemný kalendár na rok 2021</t>
  </si>
  <si>
    <t>FIREPLAC &amp; INOIS book (DE mutácia) - katalóg pre výrobky firmy</t>
  </si>
  <si>
    <t>Návrh výstavného stánku na odbornej výstave HOLZ-HANDWERK 2020</t>
  </si>
  <si>
    <t>europlac, s.r.o., Topoľčany/Norimberg, Nemecko</t>
  </si>
  <si>
    <t xml:space="preserve">marec 2020 </t>
  </si>
  <si>
    <t>Grafický dizajn inzercie v odborných domácich a zahraničných časopisoch pre firmu europlac</t>
  </si>
  <si>
    <t>január-november 2020</t>
  </si>
  <si>
    <t>PYTHAGORAS book (DE/EN mutácia) - katalóg pre výrobky firmy</t>
  </si>
  <si>
    <t>XVX</t>
  </si>
  <si>
    <t>ROLL UP - Téma požiarna ochrana /  Brandschutz - Veľký roll up banner pre výrobky firmy</t>
  </si>
  <si>
    <t xml:space="preserve">Interiér Penziónu Villa Karla -  realizácia </t>
  </si>
  <si>
    <t>Europlac Röhr GmbH, Tettnang, Nemecko</t>
  </si>
  <si>
    <t>Výstavný stánok fy EUROPLAC na Euroshop, Düsseldorf, Nemecko</t>
  </si>
  <si>
    <t>16.2.-20.2.2020</t>
  </si>
  <si>
    <t>Architektonicko-urbanistická, verejná, anonymná, projektová dvojetapová súťaž: Premena Prvého slovenského literárneho gymnázia Revúca / 2. miesto</t>
  </si>
  <si>
    <t>Banskobystrický samosprávny kraj, Banská Bystrica</t>
  </si>
  <si>
    <t>27.10.2020</t>
  </si>
  <si>
    <t>Kolimárová Simona</t>
  </si>
  <si>
    <t>Architektonicko - urbanistická, verejná, anonymná, projektová dvojetapová súťaž: Premena Prvého slovenského literárneho gymnázia Revúca / 2. miesto</t>
  </si>
  <si>
    <t>Filová Natália</t>
  </si>
  <si>
    <t>Štrbíková Dominika</t>
  </si>
  <si>
    <t xml:space="preserve">Lavica - redizajn tradičnej lavice </t>
  </si>
  <si>
    <t>BCDlab FA STU, Bratislava</t>
  </si>
  <si>
    <t>Zátky na víno - Objekty, slúžiace ako okrasné zátky na víno</t>
  </si>
  <si>
    <t>Vavrová Katarína</t>
  </si>
  <si>
    <t>Kolekcia odevov NEW RETRO - editoriál novej kolekcie</t>
  </si>
  <si>
    <t>Grand Hotel Praha, Tatranská Lomnica</t>
  </si>
  <si>
    <t>Návrh odevu pre udeľovanie cien Social AWARDS 2020 / online TV Markíza, Bratislava</t>
  </si>
  <si>
    <t>Fakt Media, s.r.o., Bratislava;</t>
  </si>
  <si>
    <t>29.9.2020</t>
  </si>
  <si>
    <t>Polyfunkčný dom Trstená, architektonická štúdia</t>
  </si>
  <si>
    <t>Súkromný investor, Trstená</t>
  </si>
  <si>
    <t>Úprava priestoru plavárne na spoločenskú sálu, Gymnázium Bilíkova</t>
  </si>
  <si>
    <t>Gymnázium Bilíková, Bratislava</t>
  </si>
  <si>
    <t>21.8.2020</t>
  </si>
  <si>
    <t>Viadomy Koliba - súťažný návrh/ 2. cena</t>
  </si>
  <si>
    <t>Koliba Invest, s.r.o., Bratislava</t>
  </si>
  <si>
    <t>Šíp Lukáš</t>
  </si>
  <si>
    <t>Polyfunkčná zóna „Prúdy“ I. a II. etapa – pozemné komunikácie a technická infraštruktúra - projekt</t>
  </si>
  <si>
    <t>Haus Land s.r.o., Sereď</t>
  </si>
  <si>
    <t>Prístavba penziónu v Modranke - projekt</t>
  </si>
  <si>
    <t>Súkromný investor, Trnava</t>
  </si>
  <si>
    <t>máj-december 2020</t>
  </si>
  <si>
    <t>Radové rodinné domy Prúdy – blok SO.01 - realizácia</t>
  </si>
  <si>
    <t>Hausland, s.r.o., Sereď</t>
  </si>
  <si>
    <t>Salcer Igor</t>
  </si>
  <si>
    <t>Radové rodinné domy Prúdy - prízemné - realizácia</t>
  </si>
  <si>
    <t xml:space="preserve">Rodinný dom, Nitra - Zobor - architektonická štúdia rodinného domu </t>
  </si>
  <si>
    <t>Súkromný investor, Nitra</t>
  </si>
  <si>
    <t>Polyfunkčný objekt, Šintava - realizácia</t>
  </si>
  <si>
    <t>ELDI Group, s.r.o. Sereď</t>
  </si>
  <si>
    <t>Liturgický mobiliár. Lavice, spovednice</t>
  </si>
  <si>
    <t>RK Farský úrad, Námestovo</t>
  </si>
  <si>
    <t>Krajinársko-urbanistická súťaž: Revitalizácia Mlynského náhonu v Košiciach / 1. cena</t>
  </si>
  <si>
    <t xml:space="preserve">Mesto Košice a OZ Mlynský náhon, Košice </t>
  </si>
  <si>
    <t>8.12.2020</t>
  </si>
  <si>
    <t>Rekonštrukcia  Bytu C10,   Drotárska cesta, BA realizácia</t>
  </si>
  <si>
    <t>Rodinný dom VTÁČNIK - realizácia</t>
  </si>
  <si>
    <t>Pauliny Pavol</t>
  </si>
  <si>
    <t>Rekonštrukcia strechy a krovu kaštieľa   Diviackovcov, Rudnayovcov, „QUITTNEROVHO KAŠTIEĽA“, NKP Č. ÚZPF 826/1 - projekt pre SP</t>
  </si>
  <si>
    <t>Investor: Mudr. Jana Quittnerová, Bratislava</t>
  </si>
  <si>
    <t>Rímskokatolícka fara a pastoračné centrum 2.etapa - rekonštrukcia a dostavba - realizácia</t>
  </si>
  <si>
    <t>Rímsko katolícka cirkev, Podunajské Biskupice, BA</t>
  </si>
  <si>
    <t xml:space="preserve">Novostavba lurdskej jaskyne s predpolím pred kostolom sv. Mikuláša v Podunajských Biskupiciach </t>
  </si>
  <si>
    <t>Rekonštrukcia dlažby a vykurovania v kostole sv., Mikuláša v Podunajských Biskupiciach,  č. ÚZPF 342/1</t>
  </si>
  <si>
    <t>Obnova južného balkóna Grassalkovichovho paláca v Bratislave - realizácia</t>
  </si>
  <si>
    <t>Kancelária prezidenta Slovenskej republiky, BA</t>
  </si>
  <si>
    <t>október  2020</t>
  </si>
  <si>
    <t>Rosina Roman</t>
  </si>
  <si>
    <t>Obnova severnej fasády divadla Jána Palárika v Trnave, NKP Č. ÚZPF 1066/1 - realizácia</t>
  </si>
  <si>
    <t>VÚC Trnavský kraj, Trnava</t>
  </si>
  <si>
    <t>Pamiatková obnova strechy ľudového domu s hospod. časťou v Blatnici č. 111, č. ÚZPF 11757/1 - realizácia</t>
  </si>
  <si>
    <t>Investor: Mudr. Matúš Pauliny, Bratislava</t>
  </si>
  <si>
    <t xml:space="preserve">Projektová verejná kombinovaná  urbanisticko-architektonická  jednoetapová súťaž: Bytový súbor Parková </t>
  </si>
  <si>
    <t>10.-11.12.2020</t>
  </si>
  <si>
    <t>Vybudovanie novej centrálnej sterilizácie - nový pavilón</t>
  </si>
  <si>
    <t>Verejná anonymná projektová dvojkolová architekt. súťaž návrhov : Obnova mestských kúpeľov Grössling</t>
  </si>
  <si>
    <t>Reštaurácia SOHO, Banská Bystrica - realizácia</t>
  </si>
  <si>
    <t>Súkromný investor,  Banská Bystrica</t>
  </si>
  <si>
    <t>Polakovič Štefan</t>
  </si>
  <si>
    <t>Interiér kancelárskych priestorov v Administratívnej budove Stráže vo Zvolene - realizácia</t>
  </si>
  <si>
    <t>Súkromný investor,  Zvolen</t>
  </si>
  <si>
    <t>Interiér obchodnej prevádzky Orange Bánovce nad Bebravou - realizácia</t>
  </si>
  <si>
    <t>Orange Slovensko, a.s., Bratislava</t>
  </si>
  <si>
    <t>Interiér obchodnej prevádzky Orange OC Galeria Tesco Bratislava - Petržalka - realizácia</t>
  </si>
  <si>
    <t>Interiér obchodnej prevádzky Orange Brezno - realizácia</t>
  </si>
  <si>
    <t>Interiér obchodnej prevádzky Orange Čadca - realizácia</t>
  </si>
  <si>
    <t>Interiér obchodnej prevádzky Orange Komárno - realizácia</t>
  </si>
  <si>
    <t>Interiér obchodnej prevádzky Orange Levice - realizácia</t>
  </si>
  <si>
    <t>Interiér obchodnej prevádzky Orange Myjava - realizácia</t>
  </si>
  <si>
    <t>máj  2020</t>
  </si>
  <si>
    <t>Interiér obchodnej prevádzky Orange OC MAX Poprad - realizácia</t>
  </si>
  <si>
    <t>Interiér obchodnej prevádzky Orange OC Korzo  Prievidza - realizácia</t>
  </si>
  <si>
    <t>Interiér obchodnej prevádzky Orange Trenčín OC Laugaricio  - realizácia</t>
  </si>
  <si>
    <t>Interiér obchodnej prevádzky Orange OC Aupark Žilina  - realizácia</t>
  </si>
  <si>
    <t>Interiér kancelárskych a spoločenských priestorov spoločnosti Pan-Net v Bratislave - realizácia</t>
  </si>
  <si>
    <t>Deutsche Telekom Pan-Net, s.r.o., Bratislava</t>
  </si>
  <si>
    <t>Rodinný dom, Korfu - štúdia</t>
  </si>
  <si>
    <t>Súkromný investor, Korfu, Grécko</t>
  </si>
  <si>
    <t xml:space="preserve">Novostavba RD - projekt pre SP </t>
  </si>
  <si>
    <t>Súkromný investor, Kalinovo</t>
  </si>
  <si>
    <t>Otiepková Soňa</t>
  </si>
  <si>
    <t>Bratislava Design Week - vystavené dielo: Autorská séria siedmich kusov ručne tkaných kobercov</t>
  </si>
  <si>
    <t>Zoya Gallery, Bratislava</t>
  </si>
  <si>
    <t>Pergerová Zuzana</t>
  </si>
  <si>
    <t>Bratislava Design Week 2020 Pandemic Edition - vystavené dielo: Holy Potato</t>
  </si>
  <si>
    <t>MMB - Apponyiho palác, Bratislava</t>
  </si>
  <si>
    <t>3.12.2020 – 15.1.2021</t>
  </si>
  <si>
    <t xml:space="preserve">Bratislava Design Week 2020 Pandemic Edition - Výstavný systém inštalácie UNSEEN </t>
  </si>
  <si>
    <t>3.12.2020 – 15.1.2022</t>
  </si>
  <si>
    <t>3.12.2020 – 15.1.2023</t>
  </si>
  <si>
    <t>Grafický dizajn (layout) katalógu k výstave INSK – (NE)ZABUDNUTÉ INTERIÉRY</t>
  </si>
  <si>
    <t>Vydavateľstvo Spektrum, Bratislava</t>
  </si>
  <si>
    <t>Novostavba RD - realizácia</t>
  </si>
  <si>
    <t>Súkromný investor, Východná</t>
  </si>
  <si>
    <t>22.12.2020</t>
  </si>
  <si>
    <t>Viera Polakovičová-Korecká: Moja rodina - dizajn vizuálnej komunikácie - ISBN 978-80-570-2621-1</t>
  </si>
  <si>
    <t>Vydané autorkou,  Bratislava</t>
  </si>
  <si>
    <t>10.-11.12.2021</t>
  </si>
  <si>
    <t>Kolektívna výstava obrazov a sôch SSV : Stretnutie nad Tiberom - kurátorka / Mária Horváthová</t>
  </si>
  <si>
    <t>Slovenský inštitút v Ríme, Taliansko</t>
  </si>
  <si>
    <t>2.12.2020-31.3.2021</t>
  </si>
  <si>
    <t>Varga Martin</t>
  </si>
  <si>
    <t>Hrad Uhrovec - rekonštrukcia hospodárskej  budovy</t>
  </si>
  <si>
    <t>OZ  Uhrovský Hrad, Uhrovské Podhradie</t>
  </si>
  <si>
    <t>21.9.2020</t>
  </si>
  <si>
    <t>Realizácia interiéru RD - Pernek</t>
  </si>
  <si>
    <t>Súkromný investor, Pernek</t>
  </si>
  <si>
    <t>Realizácia interiéru vstupných priestorov Paláca Opery</t>
  </si>
  <si>
    <t>Palác Opery, s.r.o., Bratislava</t>
  </si>
  <si>
    <t>Priestorová inštalácia „AJ KEĎ OD SEBA, TAK STÁLE SPOLU!“</t>
  </si>
  <si>
    <t>Fakulta architektúry a dizajnu, Bratislava</t>
  </si>
  <si>
    <t>19.7.-31.8.2020</t>
  </si>
  <si>
    <t>FAaD</t>
  </si>
  <si>
    <t>R ÚM</t>
  </si>
  <si>
    <t>Spolu v roku 2019</t>
  </si>
  <si>
    <t>Podiel v % 2019</t>
  </si>
  <si>
    <t>SVF</t>
  </si>
  <si>
    <t>Neodnímali sa.</t>
  </si>
  <si>
    <r>
      <t xml:space="preserve">z toho počet prác </t>
    </r>
    <r>
      <rPr>
        <sz val="12"/>
        <rFont val="Calibri"/>
        <family val="2"/>
        <charset val="238"/>
        <scheme val="minor"/>
      </rPr>
      <t>obhájených ženami</t>
    </r>
  </si>
  <si>
    <r>
      <t>Výskum nových konštrukčných a materiálových riešení káblov pre náročné prostredia s nebezpečenstvom požiaru, zaplavenia a pod.</t>
    </r>
    <r>
      <rPr>
        <b/>
        <sz val="10"/>
        <rFont val="Calibri"/>
        <family val="2"/>
        <charset val="238"/>
        <scheme val="minor"/>
      </rPr>
      <t xml:space="preserve"> </t>
    </r>
  </si>
  <si>
    <r>
      <t>5G_GaN2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Advanced RF Transceivers for 5G base stations based on GaN Technology</t>
    </r>
  </si>
  <si>
    <r>
      <rPr>
        <sz val="10"/>
        <rFont val="Calibri"/>
        <family val="2"/>
        <charset val="238"/>
        <scheme val="minor"/>
      </rPr>
      <t>HiPERFORM</t>
    </r>
    <r>
      <rPr>
        <b/>
        <sz val="10"/>
        <rFont val="Calibri"/>
        <family val="2"/>
        <charset val="238"/>
        <scheme val="minor"/>
      </rPr>
      <t xml:space="preserve"> - </t>
    </r>
    <r>
      <rPr>
        <sz val="10"/>
        <rFont val="Calibri"/>
        <family val="2"/>
        <charset val="238"/>
        <scheme val="minor"/>
      </rPr>
      <t>High performant Wide Band Gap Power Electronics for Reliable, energy eFficient drivetrains and Optimization thRough Multi-physics simulation</t>
    </r>
  </si>
  <si>
    <r>
      <rPr>
        <sz val="10"/>
        <rFont val="Calibri"/>
        <family val="2"/>
        <charset val="238"/>
        <scheme val="minor"/>
      </rPr>
      <t>REACTION</t>
    </r>
    <r>
      <rPr>
        <b/>
        <sz val="10"/>
        <rFont val="Calibri"/>
        <family val="2"/>
        <charset val="238"/>
        <scheme val="minor"/>
      </rPr>
      <t xml:space="preserve"> -</t>
    </r>
    <r>
      <rPr>
        <sz val="10"/>
        <rFont val="Calibri"/>
        <family val="2"/>
        <charset val="238"/>
        <scheme val="minor"/>
      </rPr>
      <t xml:space="preserve"> first and euRopEAn siC eigTh Inches pilOt liNe</t>
    </r>
  </si>
  <si>
    <r>
      <t>Vedeckovýskumné centrum excelentnosti SlovakION pre materiálový a interdisciplinárny výskum</t>
    </r>
    <r>
      <rPr>
        <b/>
        <sz val="10"/>
        <rFont val="Calibri"/>
        <family val="2"/>
        <charset val="238"/>
        <scheme val="minor"/>
      </rPr>
      <t xml:space="preserve"> </t>
    </r>
  </si>
  <si>
    <r>
      <t xml:space="preserve">Arnould Matthias Marcel Jean, Ing. </t>
    </r>
    <r>
      <rPr>
        <sz val="11"/>
        <rFont val="Calibri"/>
        <family val="2"/>
        <charset val="238"/>
        <scheme val="minor"/>
      </rPr>
      <t>(100%)</t>
    </r>
  </si>
  <si>
    <r>
      <t xml:space="preserve">Arnould Matthias Marcel Jean, Ing. </t>
    </r>
    <r>
      <rPr>
        <sz val="11"/>
        <rFont val="Calibri"/>
        <family val="2"/>
        <charset val="238"/>
        <scheme val="minor"/>
      </rPr>
      <t>(20%)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</si>
  <si>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(20%)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</si>
  <si>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</si>
  <si>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(25%)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</si>
  <si>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(33%)</t>
    </r>
  </si>
  <si>
    <r>
      <t xml:space="preserve">Bránický Filip, Ing. </t>
    </r>
    <r>
      <rPr>
        <sz val="11"/>
        <rFont val="Calibri"/>
        <family val="2"/>
        <charset val="238"/>
        <scheme val="minor"/>
      </rPr>
      <t>(50%)</t>
    </r>
  </si>
  <si>
    <r>
      <t>Bránický Filip, Ing.</t>
    </r>
    <r>
      <rPr>
        <sz val="11"/>
        <rFont val="Calibri"/>
        <family val="2"/>
        <charset val="238"/>
        <scheme val="minor"/>
      </rPr>
      <t xml:space="preserve"> (50%)</t>
    </r>
  </si>
  <si>
    <r>
      <t>Dlhý Dušan, Ing.</t>
    </r>
    <r>
      <rPr>
        <sz val="11"/>
        <rFont val="Calibri"/>
        <family val="2"/>
        <charset val="238"/>
        <scheme val="minor"/>
      </rPr>
      <t xml:space="preserve"> PhD. (30%)</t>
    </r>
  </si>
  <si>
    <r>
      <t xml:space="preserve">Gašpárek Jakub, Ing. </t>
    </r>
    <r>
      <rPr>
        <sz val="11"/>
        <rFont val="Calibri"/>
        <family val="2"/>
        <charset val="238"/>
        <scheme val="minor"/>
      </rPr>
      <t>(10%)</t>
    </r>
  </si>
  <si>
    <r>
      <t xml:space="preserve">Gregorová Jana, doc. Ing. arch. PhD. </t>
    </r>
    <r>
      <rPr>
        <sz val="11"/>
        <rFont val="Calibri"/>
        <family val="2"/>
        <charset val="238"/>
        <scheme val="minor"/>
      </rPr>
      <t>(100%)</t>
    </r>
  </si>
  <si>
    <r>
      <t xml:space="preserve">Gregorová Jana, doc. Ing. arch. PhD. </t>
    </r>
    <r>
      <rPr>
        <sz val="11"/>
        <rFont val="Calibri"/>
        <family val="2"/>
        <charset val="238"/>
        <scheme val="minor"/>
      </rPr>
      <t>(40%)</t>
    </r>
  </si>
  <si>
    <r>
      <t>Hanzl Jakub, Ing.</t>
    </r>
    <r>
      <rPr>
        <sz val="11"/>
        <rFont val="Calibri"/>
        <family val="2"/>
        <charset val="238"/>
        <scheme val="minor"/>
      </rPr>
      <t xml:space="preserve"> (100 %)</t>
    </r>
  </si>
  <si>
    <r>
      <t>Hanzl Jakub, Ing.</t>
    </r>
    <r>
      <rPr>
        <sz val="11"/>
        <rFont val="Calibri"/>
        <family val="2"/>
        <charset val="238"/>
        <scheme val="minor"/>
      </rPr>
      <t xml:space="preserve"> (50 %)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</si>
  <si>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(100%)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</si>
  <si>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(50%)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</si>
  <si>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(55%)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</si>
  <si>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(70%)</t>
    </r>
  </si>
  <si>
    <r>
      <t xml:space="preserve">Hlaváček Michal, prof. Ing. arch. </t>
    </r>
    <r>
      <rPr>
        <sz val="11"/>
        <rFont val="Calibri"/>
        <family val="2"/>
        <charset val="238"/>
        <scheme val="minor"/>
      </rPr>
      <t>(75%)</t>
    </r>
  </si>
  <si>
    <r>
      <t xml:space="preserve">Húdoková, Dominika, Ing. </t>
    </r>
    <r>
      <rPr>
        <sz val="11"/>
        <rFont val="Calibri"/>
        <family val="2"/>
        <charset val="238"/>
        <scheme val="minor"/>
      </rPr>
      <t>(20%)</t>
    </r>
  </si>
  <si>
    <r>
      <t xml:space="preserve">Kaššáková Magdaléna, Ing. </t>
    </r>
    <r>
      <rPr>
        <sz val="11"/>
        <rFont val="Calibri"/>
        <family val="2"/>
        <charset val="238"/>
        <scheme val="minor"/>
      </rPr>
      <t>(100%)</t>
    </r>
  </si>
  <si>
    <r>
      <t xml:space="preserve">Kotiv, Marína </t>
    </r>
    <r>
      <rPr>
        <sz val="11"/>
        <rFont val="Calibri"/>
        <family val="2"/>
        <charset val="238"/>
        <scheme val="minor"/>
      </rPr>
      <t>(20%)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</si>
  <si>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(100%)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</si>
  <si>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(25%)</t>
    </r>
  </si>
  <si>
    <r>
      <t xml:space="preserve">Kuráň Jozef, Ing. et Ing. arch. Mgr. art. PhD. </t>
    </r>
    <r>
      <rPr>
        <sz val="11"/>
        <rFont val="Calibri"/>
        <family val="2"/>
        <charset val="238"/>
        <scheme val="minor"/>
      </rPr>
      <t>(50%)</t>
    </r>
  </si>
  <si>
    <r>
      <t xml:space="preserve">Nádaská Zuzana, Ing. arch. PhD. </t>
    </r>
    <r>
      <rPr>
        <sz val="11"/>
        <rFont val="Calibri"/>
        <family val="2"/>
        <charset val="238"/>
        <scheme val="minor"/>
      </rPr>
      <t>(20%)</t>
    </r>
  </si>
  <si>
    <r>
      <t>Nádaská Zuzana, Ing. arch. PhD.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</si>
  <si>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Nádaská Zuzana, Ing. arch. PhD. </t>
    </r>
    <r>
      <rPr>
        <sz val="11"/>
        <rFont val="Calibri"/>
        <family val="2"/>
        <charset val="238"/>
        <scheme val="minor"/>
      </rPr>
      <t>(50%)</t>
    </r>
  </si>
  <si>
    <r>
      <t>Nádaská Zuzana, Ing. arch. PhD.</t>
    </r>
    <r>
      <rPr>
        <sz val="11"/>
        <rFont val="Calibri"/>
        <family val="2"/>
        <charset val="238"/>
        <scheme val="minor"/>
      </rPr>
      <t xml:space="preserve"> (50%)</t>
    </r>
  </si>
  <si>
    <r>
      <t xml:space="preserve">Naddourová Nora, Ing. </t>
    </r>
    <r>
      <rPr>
        <sz val="11"/>
        <rFont val="Calibri"/>
        <family val="2"/>
        <charset val="238"/>
        <scheme val="minor"/>
      </rPr>
      <t>(20%)</t>
    </r>
  </si>
  <si>
    <r>
      <t xml:space="preserve">Naddourová Nora, Ing. </t>
    </r>
    <r>
      <rPr>
        <sz val="11"/>
        <rFont val="Calibri"/>
        <family val="2"/>
        <charset val="238"/>
        <scheme val="minor"/>
      </rPr>
      <t>(25%)</t>
    </r>
  </si>
  <si>
    <r>
      <t xml:space="preserve">Paulík Peter, doc. Ing. PhD. </t>
    </r>
    <r>
      <rPr>
        <sz val="11"/>
        <rFont val="Calibri"/>
        <family val="2"/>
        <charset val="238"/>
        <scheme val="minor"/>
      </rPr>
      <t>(100%)</t>
    </r>
  </si>
  <si>
    <r>
      <t xml:space="preserve">Paulík Peter, doc. Ing. PhD. </t>
    </r>
    <r>
      <rPr>
        <sz val="11"/>
        <rFont val="Calibri"/>
        <family val="2"/>
        <charset val="238"/>
        <scheme val="minor"/>
      </rPr>
      <t>(90%)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</si>
  <si>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(100%)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</si>
  <si>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(20%)</t>
    </r>
  </si>
  <si>
    <r>
      <t xml:space="preserve">Pilař Pavol, Mgr. art. Ing. ArtD. </t>
    </r>
    <r>
      <rPr>
        <sz val="11"/>
        <rFont val="Calibri"/>
        <family val="2"/>
        <charset val="238"/>
        <scheme val="minor"/>
      </rPr>
      <t>(50%)</t>
    </r>
  </si>
  <si>
    <r>
      <t xml:space="preserve">Poliak Martin, Ing. </t>
    </r>
    <r>
      <rPr>
        <sz val="11"/>
        <rFont val="Calibri"/>
        <family val="2"/>
        <charset val="238"/>
        <scheme val="minor"/>
      </rPr>
      <t>(20%)</t>
    </r>
  </si>
  <si>
    <r>
      <t xml:space="preserve">Poliak Martin, Ing. </t>
    </r>
    <r>
      <rPr>
        <sz val="11"/>
        <rFont val="Calibri"/>
        <family val="2"/>
        <charset val="238"/>
        <scheme val="minor"/>
      </rPr>
      <t>(50%)</t>
    </r>
  </si>
  <si>
    <r>
      <t>Pribiš Miroslav, akad. soch.</t>
    </r>
    <r>
      <rPr>
        <sz val="11"/>
        <rFont val="Calibri"/>
        <family val="2"/>
        <charset val="238"/>
        <scheme val="minor"/>
      </rPr>
      <t xml:space="preserve"> (100%)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</si>
  <si>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(33%)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</si>
  <si>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(10%)</t>
    </r>
  </si>
  <si>
    <r>
      <t xml:space="preserve">Provazník Robert, Ing.  </t>
    </r>
    <r>
      <rPr>
        <sz val="11"/>
        <rFont val="Calibri"/>
        <family val="2"/>
        <charset val="238"/>
        <scheme val="minor"/>
      </rPr>
      <t>(25%)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</si>
  <si>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(20%)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</si>
  <si>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(25%)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</si>
  <si>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(30%)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</si>
  <si>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(34%)</t>
    </r>
  </si>
  <si>
    <r>
      <t xml:space="preserve">Ruhig Roman, Ing. </t>
    </r>
    <r>
      <rPr>
        <sz val="11"/>
        <rFont val="Calibri"/>
        <family val="2"/>
        <charset val="238"/>
        <scheme val="minor"/>
      </rPr>
      <t>(50%)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</si>
  <si>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(20%)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</si>
  <si>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(25%)</t>
    </r>
  </si>
  <si>
    <r>
      <t xml:space="preserve">Ruhigová Ema, Ing. </t>
    </r>
    <r>
      <rPr>
        <sz val="11"/>
        <rFont val="Calibri"/>
        <family val="2"/>
        <charset val="238"/>
        <scheme val="minor"/>
      </rPr>
      <t>(50%)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</si>
  <si>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(25%)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</si>
  <si>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(30%)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</si>
  <si>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(33%)</t>
    </r>
  </si>
  <si>
    <r>
      <t xml:space="preserve">Ruhigová Ema, Ing. arch. Ing. </t>
    </r>
    <r>
      <rPr>
        <sz val="11"/>
        <rFont val="Calibri"/>
        <family val="2"/>
        <charset val="238"/>
        <scheme val="minor"/>
      </rPr>
      <t>(50%)</t>
    </r>
  </si>
  <si>
    <r>
      <t xml:space="preserve">Řehák Ivan, akad. sochár </t>
    </r>
    <r>
      <rPr>
        <sz val="11"/>
        <rFont val="Calibri"/>
        <family val="2"/>
        <charset val="238"/>
        <scheme val="minor"/>
      </rPr>
      <t>(100%)</t>
    </r>
  </si>
  <si>
    <r>
      <t xml:space="preserve">Šimek Richard, Ing. </t>
    </r>
    <r>
      <rPr>
        <sz val="11"/>
        <rFont val="Calibri"/>
        <family val="2"/>
        <charset val="238"/>
        <scheme val="minor"/>
      </rPr>
      <t>(50%)</t>
    </r>
  </si>
  <si>
    <r>
      <t>Vargic Lukáš, Ing.</t>
    </r>
    <r>
      <rPr>
        <sz val="11"/>
        <rFont val="Calibri"/>
        <family val="2"/>
        <charset val="238"/>
        <scheme val="minor"/>
      </rPr>
      <t xml:space="preserve"> (20%)</t>
    </r>
  </si>
  <si>
    <r>
      <t xml:space="preserve">Vargic Lukáš, Ing. </t>
    </r>
    <r>
      <rPr>
        <sz val="11"/>
        <rFont val="Calibri"/>
        <family val="2"/>
        <charset val="238"/>
        <scheme val="minor"/>
      </rPr>
      <t>(50%)</t>
    </r>
  </si>
  <si>
    <t>SJF</t>
  </si>
  <si>
    <t>UVP</t>
  </si>
  <si>
    <t>Výskum a spolupráca pri použití prvkov UI a neurónových sietí pri identifikácií spektier chemických zlúčenín</t>
  </si>
  <si>
    <t>Zabezpečenie akademickej dátovej siete SANET pre vedu, výskum a vzdelávanie</t>
  </si>
  <si>
    <t xml:space="preserve">Výskum a vývoj softverových a informačných systémov </t>
  </si>
  <si>
    <t>Výskumná spolupráca v oblasti softvérových a informačných systémov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</si>
</sst>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#,##0\ &quot;€&quot;;[Red]\-#,##0\ &quot;€&quot;"/>
    <numFmt numFmtId="8" formatCode="#,##0.00\ &quot;€&quot;;[Red]\-#,##0.00\ &quot;€&quot;"/>
    <numFmt numFmtId="164" formatCode="0.0"/>
    <numFmt numFmtId="165" formatCode="d\.m\.yyyy"/>
    <numFmt numFmtId="166" formatCode="dd\.mm\.yyyy"/>
    <numFmt numFmtId="167" formatCode="0000"/>
    <numFmt numFmtId="168" formatCode="#,##0.00\ &quot;€&quot;"/>
  </numFmts>
  <fonts count="56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48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.5"/>
      <name val="Calibri"/>
      <family val="2"/>
      <charset val="238"/>
      <scheme val="minor"/>
    </font>
    <font>
      <sz val="11.5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u/>
      <sz val="12"/>
      <color rgb="FF00808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vertAlign val="superscript"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Times New Roman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mbria"/>
      <family val="2"/>
      <charset val="238"/>
      <scheme val="major"/>
    </font>
    <font>
      <sz val="1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66B5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theme="9" tint="0.79998168889431442"/>
        <bgColor rgb="FFFDE9D9"/>
      </patternFill>
    </fill>
    <fill>
      <patternFill patternType="solid">
        <fgColor theme="9" tint="0.79998168889431442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rgb="FFFBD4B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rgb="FFFBD4B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rgb="FFFBD4B4"/>
      </patternFill>
    </fill>
    <fill>
      <patternFill patternType="solid">
        <fgColor rgb="FFFFFFCC"/>
        <bgColor indexed="64"/>
      </patternFill>
    </fill>
    <fill>
      <patternFill patternType="solid">
        <fgColor rgb="FFF86D5E"/>
        <bgColor indexed="64"/>
      </patternFill>
    </fill>
    <fill>
      <patternFill patternType="solid">
        <fgColor rgb="FF9FEB9F"/>
        <bgColor rgb="FFFBD4B4"/>
      </patternFill>
    </fill>
    <fill>
      <patternFill patternType="solid">
        <fgColor rgb="FF9FEB9F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theme="5" tint="0.79998168889431442"/>
        <bgColor rgb="FFFBD4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ABF8F"/>
      </patternFill>
    </fill>
    <fill>
      <patternFill patternType="solid">
        <fgColor theme="9" tint="0.59999389629810485"/>
        <bgColor theme="0"/>
      </patternFill>
    </fill>
    <fill>
      <patternFill patternType="solid">
        <fgColor rgb="FF9FEB9F"/>
        <bgColor rgb="FFC4D79B"/>
      </patternFill>
    </fill>
    <fill>
      <patternFill patternType="solid">
        <fgColor rgb="FF9FEB9F"/>
        <bgColor rgb="FFFFFFFF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7">
    <xf numFmtId="0" fontId="0" fillId="0" borderId="0"/>
    <xf numFmtId="9" fontId="13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1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5" fillId="0" borderId="0"/>
    <xf numFmtId="0" fontId="2" fillId="0" borderId="0"/>
    <xf numFmtId="0" fontId="42" fillId="0" borderId="0"/>
    <xf numFmtId="0" fontId="38" fillId="0" borderId="0"/>
    <xf numFmtId="0" fontId="8" fillId="0" borderId="0"/>
  </cellStyleXfs>
  <cellXfs count="93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8" fillId="0" borderId="0" xfId="0" applyFont="1" applyFill="1"/>
    <xf numFmtId="0" fontId="15" fillId="0" borderId="0" xfId="0" applyFont="1" applyFill="1"/>
    <xf numFmtId="0" fontId="15" fillId="0" borderId="0" xfId="0" applyFont="1"/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6" fillId="0" borderId="0" xfId="0" applyFont="1"/>
    <xf numFmtId="0" fontId="16" fillId="0" borderId="0" xfId="0" applyFont="1" applyAlignment="1">
      <alignment vertical="top" wrapText="1"/>
    </xf>
    <xf numFmtId="3" fontId="17" fillId="0" borderId="0" xfId="0" applyNumberFormat="1" applyFont="1" applyFill="1" applyBorder="1" applyAlignment="1">
      <alignment vertical="top" wrapText="1"/>
    </xf>
    <xf numFmtId="0" fontId="16" fillId="0" borderId="0" xfId="0" applyFont="1" applyBorder="1" applyAlignment="1">
      <alignment vertical="top"/>
    </xf>
    <xf numFmtId="3" fontId="17" fillId="0" borderId="0" xfId="2" applyNumberFormat="1" applyFont="1" applyFill="1" applyBorder="1" applyAlignment="1">
      <alignment vertical="top" wrapText="1"/>
    </xf>
    <xf numFmtId="3" fontId="19" fillId="0" borderId="0" xfId="2" applyNumberFormat="1" applyFont="1" applyFill="1" applyBorder="1" applyAlignment="1">
      <alignment vertical="center" wrapText="1"/>
    </xf>
    <xf numFmtId="3" fontId="17" fillId="0" borderId="0" xfId="2" applyNumberFormat="1" applyFont="1" applyBorder="1" applyAlignment="1">
      <alignment vertical="top" wrapText="1"/>
    </xf>
    <xf numFmtId="3" fontId="17" fillId="0" borderId="0" xfId="2" applyNumberFormat="1" applyFont="1" applyBorder="1" applyAlignment="1">
      <alignment vertical="center" wrapText="1"/>
    </xf>
    <xf numFmtId="3" fontId="17" fillId="0" borderId="0" xfId="3" applyNumberFormat="1" applyFont="1" applyFill="1" applyBorder="1" applyAlignment="1">
      <alignment vertical="center" wrapText="1"/>
    </xf>
    <xf numFmtId="3" fontId="17" fillId="0" borderId="0" xfId="4" applyNumberFormat="1" applyFont="1" applyFill="1" applyBorder="1" applyAlignment="1">
      <alignment vertical="center" wrapText="1"/>
    </xf>
    <xf numFmtId="3" fontId="17" fillId="0" borderId="0" xfId="5" applyNumberFormat="1" applyFont="1" applyFill="1" applyBorder="1" applyAlignment="1">
      <alignment vertical="center" wrapText="1"/>
    </xf>
    <xf numFmtId="0" fontId="16" fillId="0" borderId="0" xfId="0" applyFont="1" applyBorder="1" applyAlignment="1"/>
    <xf numFmtId="0" fontId="9" fillId="0" borderId="0" xfId="0" applyFont="1" applyAlignment="1">
      <alignment vertical="center"/>
    </xf>
    <xf numFmtId="0" fontId="16" fillId="0" borderId="0" xfId="0" applyFont="1" applyBorder="1" applyAlignment="1">
      <alignment vertical="top" wrapText="1"/>
    </xf>
    <xf numFmtId="3" fontId="17" fillId="0" borderId="0" xfId="3" applyNumberFormat="1" applyFont="1" applyFill="1" applyBorder="1" applyAlignment="1">
      <alignment vertical="top" wrapText="1"/>
    </xf>
    <xf numFmtId="3" fontId="17" fillId="0" borderId="0" xfId="4" applyNumberFormat="1" applyFont="1" applyFill="1" applyBorder="1" applyAlignment="1">
      <alignment vertical="top" wrapText="1"/>
    </xf>
    <xf numFmtId="3" fontId="17" fillId="0" borderId="0" xfId="5" applyNumberFormat="1" applyFont="1" applyFill="1" applyBorder="1" applyAlignment="1">
      <alignment vertical="top" wrapText="1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top"/>
    </xf>
    <xf numFmtId="0" fontId="20" fillId="0" borderId="0" xfId="0" applyFont="1"/>
    <xf numFmtId="0" fontId="9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22" fillId="18" borderId="0" xfId="0" applyFont="1" applyFill="1" applyAlignment="1">
      <alignment vertical="top"/>
    </xf>
    <xf numFmtId="0" fontId="26" fillId="0" borderId="0" xfId="0" applyFont="1"/>
    <xf numFmtId="0" fontId="26" fillId="0" borderId="0" xfId="0" applyFont="1" applyBorder="1" applyAlignment="1"/>
    <xf numFmtId="0" fontId="26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4" xfId="0" applyFont="1" applyBorder="1" applyAlignment="1">
      <alignment horizontal="right"/>
    </xf>
    <xf numFmtId="164" fontId="28" fillId="2" borderId="4" xfId="0" applyNumberFormat="1" applyFont="1" applyFill="1" applyBorder="1"/>
    <xf numFmtId="0" fontId="28" fillId="0" borderId="1" xfId="0" applyFont="1" applyBorder="1" applyAlignment="1">
      <alignment horizontal="right"/>
    </xf>
    <xf numFmtId="164" fontId="28" fillId="2" borderId="1" xfId="0" applyNumberFormat="1" applyFont="1" applyFill="1" applyBorder="1"/>
    <xf numFmtId="0" fontId="28" fillId="0" borderId="1" xfId="0" applyFont="1" applyFill="1" applyBorder="1" applyAlignment="1">
      <alignment horizontal="right" wrapText="1"/>
    </xf>
    <xf numFmtId="0" fontId="28" fillId="0" borderId="1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Border="1"/>
    <xf numFmtId="0" fontId="26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4" xfId="0" applyFont="1" applyBorder="1"/>
    <xf numFmtId="0" fontId="26" fillId="0" borderId="14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 wrapText="1"/>
    </xf>
    <xf numFmtId="164" fontId="26" fillId="2" borderId="4" xfId="0" applyNumberFormat="1" applyFont="1" applyFill="1" applyBorder="1"/>
    <xf numFmtId="0" fontId="26" fillId="0" borderId="1" xfId="0" applyFont="1" applyBorder="1"/>
    <xf numFmtId="164" fontId="26" fillId="2" borderId="1" xfId="0" applyNumberFormat="1" applyFont="1" applyFill="1" applyBorder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Border="1"/>
    <xf numFmtId="0" fontId="30" fillId="0" borderId="13" xfId="0" applyFont="1" applyBorder="1" applyAlignment="1">
      <alignment vertical="center"/>
    </xf>
    <xf numFmtId="0" fontId="30" fillId="0" borderId="29" xfId="0" applyFont="1" applyBorder="1" applyAlignment="1">
      <alignment vertical="center"/>
    </xf>
    <xf numFmtId="0" fontId="26" fillId="0" borderId="40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6" fillId="2" borderId="4" xfId="0" applyFont="1" applyFill="1" applyBorder="1"/>
    <xf numFmtId="0" fontId="26" fillId="2" borderId="41" xfId="0" applyFont="1" applyFill="1" applyBorder="1"/>
    <xf numFmtId="0" fontId="26" fillId="0" borderId="3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2" borderId="1" xfId="0" applyFont="1" applyFill="1" applyBorder="1"/>
    <xf numFmtId="0" fontId="26" fillId="2" borderId="36" xfId="0" applyFont="1" applyFill="1" applyBorder="1"/>
    <xf numFmtId="0" fontId="26" fillId="2" borderId="3" xfId="0" applyFont="1" applyFill="1" applyBorder="1"/>
    <xf numFmtId="0" fontId="26" fillId="2" borderId="34" xfId="0" applyFont="1" applyFill="1" applyBorder="1"/>
    <xf numFmtId="0" fontId="26" fillId="2" borderId="11" xfId="0" applyFont="1" applyFill="1" applyBorder="1" applyAlignment="1">
      <alignment horizontal="center"/>
    </xf>
    <xf numFmtId="0" fontId="26" fillId="2" borderId="11" xfId="0" applyFont="1" applyFill="1" applyBorder="1"/>
    <xf numFmtId="0" fontId="26" fillId="2" borderId="35" xfId="0" applyFont="1" applyFill="1" applyBorder="1"/>
    <xf numFmtId="0" fontId="26" fillId="2" borderId="1" xfId="0" applyFont="1" applyFill="1" applyBorder="1" applyAlignment="1">
      <alignment horizontal="center"/>
    </xf>
    <xf numFmtId="0" fontId="26" fillId="2" borderId="13" xfId="0" applyFont="1" applyFill="1" applyBorder="1" applyAlignment="1">
      <alignment horizontal="center"/>
    </xf>
    <xf numFmtId="0" fontId="26" fillId="2" borderId="13" xfId="0" applyFont="1" applyFill="1" applyBorder="1"/>
    <xf numFmtId="0" fontId="26" fillId="2" borderId="29" xfId="0" applyFont="1" applyFill="1" applyBorder="1"/>
    <xf numFmtId="0" fontId="26" fillId="2" borderId="15" xfId="0" applyFont="1" applyFill="1" applyBorder="1"/>
    <xf numFmtId="0" fontId="26" fillId="2" borderId="16" xfId="0" applyFont="1" applyFill="1" applyBorder="1"/>
    <xf numFmtId="0" fontId="26" fillId="0" borderId="0" xfId="0" applyFont="1" applyFill="1" applyBorder="1" applyAlignment="1">
      <alignment horizontal="center"/>
    </xf>
    <xf numFmtId="0" fontId="26" fillId="0" borderId="0" xfId="0" applyFont="1" applyFill="1"/>
    <xf numFmtId="0" fontId="26" fillId="0" borderId="0" xfId="0" applyFont="1" applyFill="1" applyBorder="1"/>
    <xf numFmtId="0" fontId="26" fillId="0" borderId="14" xfId="0" applyFont="1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wrapText="1"/>
    </xf>
    <xf numFmtId="0" fontId="26" fillId="0" borderId="13" xfId="0" applyFont="1" applyFill="1" applyBorder="1" applyAlignment="1">
      <alignment horizontal="center" wrapText="1"/>
    </xf>
    <xf numFmtId="0" fontId="26" fillId="0" borderId="29" xfId="0" applyFont="1" applyBorder="1" applyAlignment="1">
      <alignment wrapText="1"/>
    </xf>
    <xf numFmtId="0" fontId="26" fillId="0" borderId="40" xfId="11" applyFont="1" applyBorder="1" applyAlignment="1">
      <alignment horizontal="center"/>
    </xf>
    <xf numFmtId="0" fontId="26" fillId="0" borderId="4" xfId="11" applyFont="1" applyBorder="1" applyAlignment="1">
      <alignment horizontal="center"/>
    </xf>
    <xf numFmtId="0" fontId="26" fillId="0" borderId="4" xfId="11" applyFont="1" applyBorder="1"/>
    <xf numFmtId="0" fontId="26" fillId="0" borderId="31" xfId="11" applyFont="1" applyBorder="1"/>
    <xf numFmtId="0" fontId="26" fillId="0" borderId="1" xfId="11" applyFont="1" applyBorder="1" applyAlignment="1">
      <alignment horizontal="center"/>
    </xf>
    <xf numFmtId="0" fontId="26" fillId="0" borderId="1" xfId="11" applyFont="1" applyBorder="1"/>
    <xf numFmtId="0" fontId="26" fillId="2" borderId="1" xfId="11" applyFont="1" applyFill="1" applyBorder="1"/>
    <xf numFmtId="0" fontId="26" fillId="0" borderId="31" xfId="11" applyFont="1" applyBorder="1" applyAlignment="1">
      <alignment horizontal="center"/>
    </xf>
    <xf numFmtId="0" fontId="26" fillId="2" borderId="3" xfId="11" applyFont="1" applyFill="1" applyBorder="1"/>
    <xf numFmtId="0" fontId="26" fillId="2" borderId="10" xfId="11" applyFont="1" applyFill="1" applyBorder="1" applyAlignment="1">
      <alignment vertical="center" wrapText="1"/>
    </xf>
    <xf numFmtId="0" fontId="26" fillId="2" borderId="11" xfId="11" applyFont="1" applyFill="1" applyBorder="1" applyAlignment="1">
      <alignment horizontal="center"/>
    </xf>
    <xf numFmtId="0" fontId="26" fillId="2" borderId="11" xfId="11" applyFont="1" applyFill="1" applyBorder="1"/>
    <xf numFmtId="0" fontId="26" fillId="2" borderId="35" xfId="11" applyFont="1" applyFill="1" applyBorder="1"/>
    <xf numFmtId="0" fontId="26" fillId="2" borderId="31" xfId="11" applyFont="1" applyFill="1" applyBorder="1" applyAlignment="1">
      <alignment vertical="center" wrapText="1"/>
    </xf>
    <xf numFmtId="0" fontId="26" fillId="2" borderId="1" xfId="11" applyFont="1" applyFill="1" applyBorder="1" applyAlignment="1">
      <alignment horizontal="center"/>
    </xf>
    <xf numFmtId="0" fontId="26" fillId="2" borderId="36" xfId="11" applyFont="1" applyFill="1" applyBorder="1"/>
    <xf numFmtId="0" fontId="26" fillId="2" borderId="32" xfId="11" applyFont="1" applyFill="1" applyBorder="1" applyAlignment="1">
      <alignment vertical="center" wrapText="1"/>
    </xf>
    <xf numFmtId="0" fontId="26" fillId="2" borderId="3" xfId="11" applyFont="1" applyFill="1" applyBorder="1" applyAlignment="1">
      <alignment horizontal="center"/>
    </xf>
    <xf numFmtId="0" fontId="26" fillId="2" borderId="13" xfId="11" applyFont="1" applyFill="1" applyBorder="1"/>
    <xf numFmtId="0" fontId="26" fillId="2" borderId="29" xfId="11" applyFont="1" applyFill="1" applyBorder="1"/>
    <xf numFmtId="0" fontId="26" fillId="2" borderId="15" xfId="11" applyFont="1" applyFill="1" applyBorder="1"/>
    <xf numFmtId="0" fontId="26" fillId="2" borderId="16" xfId="11" applyFont="1" applyFill="1" applyBorder="1"/>
    <xf numFmtId="0" fontId="28" fillId="0" borderId="0" xfId="0" applyFont="1" applyFill="1" applyBorder="1"/>
    <xf numFmtId="0" fontId="16" fillId="0" borderId="31" xfId="0" applyFont="1" applyBorder="1" applyAlignment="1">
      <alignment horizontal="center" vertical="top" wrapText="1"/>
    </xf>
    <xf numFmtId="164" fontId="28" fillId="2" borderId="41" xfId="0" applyNumberFormat="1" applyFont="1" applyFill="1" applyBorder="1"/>
    <xf numFmtId="0" fontId="28" fillId="0" borderId="31" xfId="0" applyFont="1" applyFill="1" applyBorder="1" applyAlignment="1">
      <alignment horizontal="center" vertical="center" wrapText="1"/>
    </xf>
    <xf numFmtId="164" fontId="28" fillId="2" borderId="36" xfId="0" applyNumberFormat="1" applyFont="1" applyFill="1" applyBorder="1"/>
    <xf numFmtId="0" fontId="26" fillId="2" borderId="12" xfId="0" applyFont="1" applyFill="1" applyBorder="1" applyAlignment="1">
      <alignment horizontal="center" vertical="center" wrapText="1"/>
    </xf>
    <xf numFmtId="0" fontId="28" fillId="2" borderId="13" xfId="0" applyFont="1" applyFill="1" applyBorder="1"/>
    <xf numFmtId="164" fontId="28" fillId="2" borderId="13" xfId="0" applyNumberFormat="1" applyFont="1" applyFill="1" applyBorder="1"/>
    <xf numFmtId="164" fontId="28" fillId="2" borderId="29" xfId="0" applyNumberFormat="1" applyFont="1" applyFill="1" applyBorder="1"/>
    <xf numFmtId="0" fontId="16" fillId="0" borderId="31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 wrapText="1"/>
    </xf>
    <xf numFmtId="164" fontId="26" fillId="2" borderId="41" xfId="0" applyNumberFormat="1" applyFont="1" applyFill="1" applyBorder="1"/>
    <xf numFmtId="164" fontId="26" fillId="2" borderId="36" xfId="0" applyNumberFormat="1" applyFont="1" applyFill="1" applyBorder="1"/>
    <xf numFmtId="164" fontId="26" fillId="2" borderId="13" xfId="0" applyNumberFormat="1" applyFont="1" applyFill="1" applyBorder="1"/>
    <xf numFmtId="164" fontId="26" fillId="2" borderId="29" xfId="0" applyNumberFormat="1" applyFont="1" applyFill="1" applyBorder="1"/>
    <xf numFmtId="0" fontId="29" fillId="0" borderId="33" xfId="0" applyFont="1" applyBorder="1" applyAlignment="1">
      <alignment horizontal="left"/>
    </xf>
    <xf numFmtId="0" fontId="26" fillId="0" borderId="33" xfId="0" applyFont="1" applyBorder="1" applyAlignment="1">
      <alignment horizontal="center"/>
    </xf>
    <xf numFmtId="0" fontId="26" fillId="0" borderId="1" xfId="0" applyFont="1" applyBorder="1" applyAlignment="1">
      <alignment horizontal="right"/>
    </xf>
    <xf numFmtId="0" fontId="26" fillId="0" borderId="1" xfId="0" applyFont="1" applyBorder="1" applyAlignment="1">
      <alignment horizontal="right" wrapText="1"/>
    </xf>
    <xf numFmtId="0" fontId="26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1" xfId="0" applyFont="1" applyFill="1" applyBorder="1"/>
    <xf numFmtId="0" fontId="26" fillId="0" borderId="0" xfId="0" applyFont="1" applyBorder="1" applyAlignment="1">
      <alignment horizontal="center" wrapText="1"/>
    </xf>
    <xf numFmtId="0" fontId="26" fillId="0" borderId="31" xfId="0" applyFont="1" applyBorder="1" applyAlignment="1">
      <alignment horizontal="left"/>
    </xf>
    <xf numFmtId="0" fontId="26" fillId="0" borderId="31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6" fillId="0" borderId="31" xfId="0" applyFont="1" applyFill="1" applyBorder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/>
    <xf numFmtId="0" fontId="26" fillId="2" borderId="12" xfId="0" applyFont="1" applyFill="1" applyBorder="1" applyAlignment="1">
      <alignment horizontal="center"/>
    </xf>
    <xf numFmtId="0" fontId="28" fillId="0" borderId="10" xfId="0" applyFont="1" applyBorder="1" applyAlignment="1">
      <alignment horizontal="left" wrapText="1"/>
    </xf>
    <xf numFmtId="0" fontId="26" fillId="0" borderId="11" xfId="0" applyFont="1" applyBorder="1"/>
    <xf numFmtId="164" fontId="28" fillId="2" borderId="11" xfId="0" applyNumberFormat="1" applyFont="1" applyFill="1" applyBorder="1"/>
    <xf numFmtId="164" fontId="28" fillId="2" borderId="35" xfId="0" applyNumberFormat="1" applyFont="1" applyFill="1" applyBorder="1"/>
    <xf numFmtId="0" fontId="26" fillId="0" borderId="4" xfId="0" applyFont="1" applyBorder="1" applyAlignment="1">
      <alignment horizontal="right"/>
    </xf>
    <xf numFmtId="0" fontId="26" fillId="0" borderId="23" xfId="0" applyFont="1" applyBorder="1" applyAlignment="1">
      <alignment vertical="center"/>
    </xf>
    <xf numFmtId="0" fontId="26" fillId="0" borderId="8" xfId="0" applyFont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6" fillId="0" borderId="9" xfId="0" applyFont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 wrapText="1"/>
    </xf>
    <xf numFmtId="0" fontId="17" fillId="0" borderId="3" xfId="12" applyFont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/>
    </xf>
    <xf numFmtId="0" fontId="26" fillId="0" borderId="0" xfId="11" applyFont="1"/>
    <xf numFmtId="0" fontId="32" fillId="0" borderId="0" xfId="0" applyFont="1" applyAlignment="1">
      <alignment horizontal="left" vertical="top" wrapText="1"/>
    </xf>
    <xf numFmtId="0" fontId="26" fillId="0" borderId="52" xfId="0" applyFont="1" applyBorder="1"/>
    <xf numFmtId="0" fontId="26" fillId="0" borderId="36" xfId="0" applyFont="1" applyBorder="1"/>
    <xf numFmtId="0" fontId="26" fillId="0" borderId="53" xfId="0" applyFont="1" applyBorder="1"/>
    <xf numFmtId="0" fontId="26" fillId="2" borderId="31" xfId="0" applyFont="1" applyFill="1" applyBorder="1"/>
    <xf numFmtId="0" fontId="26" fillId="2" borderId="32" xfId="0" applyFont="1" applyFill="1" applyBorder="1"/>
    <xf numFmtId="0" fontId="26" fillId="2" borderId="32" xfId="0" applyFont="1" applyFill="1" applyBorder="1" applyAlignment="1">
      <alignment vertical="center" wrapText="1"/>
    </xf>
    <xf numFmtId="0" fontId="26" fillId="2" borderId="54" xfId="0" applyFont="1" applyFill="1" applyBorder="1" applyAlignment="1">
      <alignment vertical="center" wrapText="1"/>
    </xf>
    <xf numFmtId="0" fontId="26" fillId="2" borderId="40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wrapText="1"/>
    </xf>
    <xf numFmtId="0" fontId="31" fillId="0" borderId="0" xfId="0" applyFont="1" applyAlignment="1">
      <alignment vertical="center" wrapText="1"/>
    </xf>
    <xf numFmtId="0" fontId="26" fillId="0" borderId="3" xfId="11" applyFont="1" applyBorder="1" applyAlignment="1">
      <alignment vertical="center"/>
    </xf>
    <xf numFmtId="0" fontId="26" fillId="0" borderId="3" xfId="11" applyFont="1" applyBorder="1" applyAlignment="1">
      <alignment horizontal="center" vertical="center"/>
    </xf>
    <xf numFmtId="0" fontId="26" fillId="0" borderId="0" xfId="0" applyFont="1" applyBorder="1" applyAlignment="1">
      <alignment vertical="center" wrapText="1"/>
    </xf>
    <xf numFmtId="0" fontId="26" fillId="0" borderId="20" xfId="11" applyFont="1" applyBorder="1" applyAlignment="1">
      <alignment horizontal="center" vertical="center" wrapText="1"/>
    </xf>
    <xf numFmtId="0" fontId="26" fillId="0" borderId="24" xfId="11" applyFont="1" applyBorder="1" applyAlignment="1">
      <alignment horizontal="center" vertical="center" wrapText="1"/>
    </xf>
    <xf numFmtId="0" fontId="26" fillId="0" borderId="1" xfId="11" applyFont="1" applyBorder="1" applyAlignment="1">
      <alignment horizontal="center" vertical="center"/>
    </xf>
    <xf numFmtId="164" fontId="26" fillId="0" borderId="1" xfId="11" applyNumberFormat="1" applyFont="1" applyBorder="1"/>
    <xf numFmtId="164" fontId="26" fillId="0" borderId="1" xfId="11" applyNumberFormat="1" applyFont="1" applyFill="1" applyBorder="1"/>
    <xf numFmtId="0" fontId="26" fillId="0" borderId="1" xfId="11" applyFont="1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33" fillId="0" borderId="0" xfId="0" applyFont="1"/>
    <xf numFmtId="0" fontId="29" fillId="0" borderId="0" xfId="0" applyFont="1"/>
    <xf numFmtId="0" fontId="26" fillId="0" borderId="14" xfId="9" applyFont="1" applyBorder="1" applyAlignment="1">
      <alignment horizontal="center" vertical="center" wrapText="1"/>
    </xf>
    <xf numFmtId="0" fontId="26" fillId="0" borderId="15" xfId="9" applyFont="1" applyBorder="1" applyAlignment="1">
      <alignment horizontal="center" vertical="center" wrapText="1"/>
    </xf>
    <xf numFmtId="0" fontId="26" fillId="0" borderId="15" xfId="9" applyFont="1" applyFill="1" applyBorder="1" applyAlignment="1">
      <alignment horizontal="center" vertical="center" wrapText="1"/>
    </xf>
    <xf numFmtId="0" fontId="26" fillId="0" borderId="16" xfId="9" applyFont="1" applyBorder="1" applyAlignment="1">
      <alignment horizontal="center" vertical="center" wrapText="1"/>
    </xf>
    <xf numFmtId="0" fontId="36" fillId="8" borderId="31" xfId="8" applyFont="1" applyFill="1" applyBorder="1" applyAlignment="1">
      <alignment horizontal="left" vertical="center" wrapText="1"/>
    </xf>
    <xf numFmtId="0" fontId="36" fillId="8" borderId="1" xfId="8" applyFont="1" applyFill="1" applyBorder="1" applyAlignment="1">
      <alignment horizontal="center" vertical="center" wrapText="1"/>
    </xf>
    <xf numFmtId="0" fontId="36" fillId="8" borderId="1" xfId="8" applyFont="1" applyFill="1" applyBorder="1" applyAlignment="1">
      <alignment horizontal="center" vertical="center"/>
    </xf>
    <xf numFmtId="0" fontId="36" fillId="8" borderId="36" xfId="8" applyFont="1" applyFill="1" applyBorder="1" applyAlignment="1">
      <alignment horizontal="center" vertical="center"/>
    </xf>
    <xf numFmtId="0" fontId="36" fillId="9" borderId="1" xfId="0" applyFont="1" applyFill="1" applyBorder="1" applyAlignment="1">
      <alignment horizontal="center" vertical="center" wrapText="1"/>
    </xf>
    <xf numFmtId="0" fontId="36" fillId="10" borderId="31" xfId="8" applyFont="1" applyFill="1" applyBorder="1" applyAlignment="1">
      <alignment horizontal="left" vertical="center" wrapText="1"/>
    </xf>
    <xf numFmtId="0" fontId="36" fillId="10" borderId="1" xfId="8" applyFont="1" applyFill="1" applyBorder="1" applyAlignment="1">
      <alignment horizontal="center" vertical="center" wrapText="1"/>
    </xf>
    <xf numFmtId="0" fontId="36" fillId="10" borderId="1" xfId="8" applyFont="1" applyFill="1" applyBorder="1" applyAlignment="1">
      <alignment horizontal="center" vertical="center"/>
    </xf>
    <xf numFmtId="0" fontId="36" fillId="10" borderId="36" xfId="8" applyFont="1" applyFill="1" applyBorder="1" applyAlignment="1">
      <alignment horizontal="center" vertical="center"/>
    </xf>
    <xf numFmtId="0" fontId="36" fillId="5" borderId="31" xfId="8" applyFont="1" applyFill="1" applyBorder="1" applyAlignment="1">
      <alignment horizontal="left" vertical="center" wrapText="1"/>
    </xf>
    <xf numFmtId="0" fontId="36" fillId="5" borderId="1" xfId="8" applyFont="1" applyFill="1" applyBorder="1" applyAlignment="1">
      <alignment horizontal="center" vertical="center" wrapText="1"/>
    </xf>
    <xf numFmtId="0" fontId="36" fillId="5" borderId="1" xfId="8" applyFont="1" applyFill="1" applyBorder="1" applyAlignment="1">
      <alignment horizontal="center" vertical="center"/>
    </xf>
    <xf numFmtId="0" fontId="36" fillId="5" borderId="36" xfId="8" applyFont="1" applyFill="1" applyBorder="1" applyAlignment="1">
      <alignment horizontal="center" vertical="center"/>
    </xf>
    <xf numFmtId="0" fontId="36" fillId="11" borderId="31" xfId="9" applyFont="1" applyFill="1" applyBorder="1" applyAlignment="1">
      <alignment horizontal="left" vertical="center" wrapText="1"/>
    </xf>
    <xf numFmtId="0" fontId="36" fillId="11" borderId="1" xfId="8" applyFont="1" applyFill="1" applyBorder="1" applyAlignment="1">
      <alignment horizontal="center" vertical="center" wrapText="1"/>
    </xf>
    <xf numFmtId="0" fontId="36" fillId="11" borderId="1" xfId="8" applyFont="1" applyFill="1" applyBorder="1" applyAlignment="1">
      <alignment horizontal="center" vertical="center"/>
    </xf>
    <xf numFmtId="0" fontId="36" fillId="11" borderId="36" xfId="8" applyFont="1" applyFill="1" applyBorder="1" applyAlignment="1">
      <alignment horizontal="center" vertical="center"/>
    </xf>
    <xf numFmtId="0" fontId="36" fillId="12" borderId="1" xfId="0" applyFont="1" applyFill="1" applyBorder="1" applyAlignment="1">
      <alignment horizontal="center" vertical="center"/>
    </xf>
    <xf numFmtId="0" fontId="36" fillId="13" borderId="31" xfId="8" applyFont="1" applyFill="1" applyBorder="1" applyAlignment="1">
      <alignment horizontal="left" vertical="center" wrapText="1"/>
    </xf>
    <xf numFmtId="0" fontId="36" fillId="13" borderId="1" xfId="8" applyFont="1" applyFill="1" applyBorder="1" applyAlignment="1">
      <alignment horizontal="center" vertical="center" wrapText="1"/>
    </xf>
    <xf numFmtId="0" fontId="36" fillId="13" borderId="1" xfId="8" applyFont="1" applyFill="1" applyBorder="1" applyAlignment="1">
      <alignment horizontal="center" vertical="center"/>
    </xf>
    <xf numFmtId="0" fontId="36" fillId="13" borderId="36" xfId="8" applyFont="1" applyFill="1" applyBorder="1" applyAlignment="1">
      <alignment horizontal="center" vertical="center"/>
    </xf>
    <xf numFmtId="0" fontId="36" fillId="14" borderId="31" xfId="9" applyFont="1" applyFill="1" applyBorder="1" applyAlignment="1">
      <alignment horizontal="left" vertical="center" wrapText="1"/>
    </xf>
    <xf numFmtId="0" fontId="36" fillId="14" borderId="2" xfId="9" applyFont="1" applyFill="1" applyBorder="1" applyAlignment="1">
      <alignment horizontal="center" vertical="center" wrapText="1"/>
    </xf>
    <xf numFmtId="0" fontId="36" fillId="14" borderId="2" xfId="9" applyFont="1" applyFill="1" applyBorder="1" applyAlignment="1">
      <alignment horizontal="center" vertical="center"/>
    </xf>
    <xf numFmtId="0" fontId="36" fillId="14" borderId="45" xfId="9" applyFont="1" applyFill="1" applyBorder="1" applyAlignment="1">
      <alignment horizontal="center" vertical="center" wrapText="1"/>
    </xf>
    <xf numFmtId="0" fontId="36" fillId="14" borderId="30" xfId="9" applyFont="1" applyFill="1" applyBorder="1" applyAlignment="1">
      <alignment horizontal="center" vertical="center" wrapText="1"/>
    </xf>
    <xf numFmtId="0" fontId="36" fillId="14" borderId="30" xfId="9" applyFont="1" applyFill="1" applyBorder="1" applyAlignment="1">
      <alignment horizontal="center" vertical="center"/>
    </xf>
    <xf numFmtId="0" fontId="36" fillId="14" borderId="48" xfId="9" applyFont="1" applyFill="1" applyBorder="1" applyAlignment="1">
      <alignment horizontal="center" vertical="center" wrapText="1"/>
    </xf>
    <xf numFmtId="0" fontId="36" fillId="15" borderId="31" xfId="8" applyFont="1" applyFill="1" applyBorder="1" applyAlignment="1">
      <alignment horizontal="left" vertical="center" wrapText="1"/>
    </xf>
    <xf numFmtId="0" fontId="36" fillId="15" borderId="1" xfId="8" applyFont="1" applyFill="1" applyBorder="1" applyAlignment="1">
      <alignment horizontal="center" vertical="center" wrapText="1"/>
    </xf>
    <xf numFmtId="0" fontId="36" fillId="15" borderId="1" xfId="9" applyFont="1" applyFill="1" applyBorder="1" applyAlignment="1">
      <alignment horizontal="center" vertical="center" wrapText="1"/>
    </xf>
    <xf numFmtId="0" fontId="36" fillId="15" borderId="1" xfId="8" applyFont="1" applyFill="1" applyBorder="1" applyAlignment="1">
      <alignment horizontal="center" vertical="center"/>
    </xf>
    <xf numFmtId="0" fontId="37" fillId="15" borderId="1" xfId="8" applyFont="1" applyFill="1" applyBorder="1" applyAlignment="1">
      <alignment horizontal="center" vertical="center" wrapText="1"/>
    </xf>
    <xf numFmtId="0" fontId="36" fillId="15" borderId="36" xfId="8" applyFont="1" applyFill="1" applyBorder="1" applyAlignment="1">
      <alignment horizontal="center" vertical="center" wrapText="1"/>
    </xf>
    <xf numFmtId="0" fontId="36" fillId="3" borderId="31" xfId="8" applyFont="1" applyFill="1" applyBorder="1" applyAlignment="1">
      <alignment horizontal="left" vertical="center" wrapText="1"/>
    </xf>
    <xf numFmtId="0" fontId="36" fillId="3" borderId="1" xfId="8" applyFont="1" applyFill="1" applyBorder="1" applyAlignment="1">
      <alignment horizontal="center" vertical="center" wrapText="1"/>
    </xf>
    <xf numFmtId="0" fontId="36" fillId="3" borderId="36" xfId="8" applyFont="1" applyFill="1" applyBorder="1" applyAlignment="1">
      <alignment horizontal="center" vertical="center" wrapText="1"/>
    </xf>
    <xf numFmtId="0" fontId="36" fillId="3" borderId="12" xfId="8" applyFont="1" applyFill="1" applyBorder="1" applyAlignment="1">
      <alignment horizontal="left" vertical="center" wrapText="1"/>
    </xf>
    <xf numFmtId="0" fontId="36" fillId="3" borderId="13" xfId="8" applyFont="1" applyFill="1" applyBorder="1" applyAlignment="1">
      <alignment horizontal="center" vertical="center" wrapText="1"/>
    </xf>
    <xf numFmtId="0" fontId="36" fillId="3" borderId="13" xfId="8" applyFont="1" applyFill="1" applyBorder="1" applyAlignment="1">
      <alignment horizontal="center" vertical="center"/>
    </xf>
    <xf numFmtId="0" fontId="36" fillId="16" borderId="13" xfId="9" applyFont="1" applyFill="1" applyBorder="1" applyAlignment="1">
      <alignment horizontal="center" vertical="center" wrapText="1"/>
    </xf>
    <xf numFmtId="0" fontId="36" fillId="3" borderId="29" xfId="8" applyFont="1" applyFill="1" applyBorder="1" applyAlignment="1">
      <alignment horizontal="center" vertical="center" wrapText="1"/>
    </xf>
    <xf numFmtId="0" fontId="33" fillId="0" borderId="0" xfId="9" applyFont="1" applyAlignment="1">
      <alignment vertical="center"/>
    </xf>
    <xf numFmtId="0" fontId="29" fillId="0" borderId="0" xfId="9" applyFont="1" applyAlignment="1">
      <alignment vertical="center"/>
    </xf>
    <xf numFmtId="0" fontId="26" fillId="0" borderId="15" xfId="10" applyFont="1" applyBorder="1" applyAlignment="1">
      <alignment horizontal="center" vertical="center" wrapText="1"/>
    </xf>
    <xf numFmtId="0" fontId="34" fillId="0" borderId="0" xfId="0" applyFont="1"/>
    <xf numFmtId="0" fontId="36" fillId="14" borderId="48" xfId="9" applyFont="1" applyFill="1" applyBorder="1" applyAlignment="1">
      <alignment horizontal="center" vertical="center"/>
    </xf>
    <xf numFmtId="14" fontId="36" fillId="14" borderId="30" xfId="9" applyNumberFormat="1" applyFont="1" applyFill="1" applyBorder="1" applyAlignment="1">
      <alignment horizontal="center" vertical="center" wrapText="1"/>
    </xf>
    <xf numFmtId="0" fontId="36" fillId="17" borderId="31" xfId="8" applyFont="1" applyFill="1" applyBorder="1" applyAlignment="1">
      <alignment horizontal="left" vertical="center" wrapText="1"/>
    </xf>
    <xf numFmtId="0" fontId="36" fillId="17" borderId="1" xfId="8" applyFont="1" applyFill="1" applyBorder="1" applyAlignment="1">
      <alignment horizontal="center" vertical="center" wrapText="1"/>
    </xf>
    <xf numFmtId="0" fontId="36" fillId="17" borderId="1" xfId="8" applyFont="1" applyFill="1" applyBorder="1" applyAlignment="1">
      <alignment horizontal="center" vertical="center"/>
    </xf>
    <xf numFmtId="0" fontId="36" fillId="17" borderId="36" xfId="8" applyFont="1" applyFill="1" applyBorder="1" applyAlignment="1">
      <alignment horizontal="center" vertical="center"/>
    </xf>
    <xf numFmtId="0" fontId="36" fillId="3" borderId="1" xfId="8" applyFont="1" applyFill="1" applyBorder="1" applyAlignment="1">
      <alignment horizontal="center" vertical="center"/>
    </xf>
    <xf numFmtId="0" fontId="36" fillId="3" borderId="27" xfId="8" applyFont="1" applyFill="1" applyBorder="1" applyAlignment="1">
      <alignment horizontal="left" vertical="center" wrapText="1"/>
    </xf>
    <xf numFmtId="0" fontId="36" fillId="3" borderId="28" xfId="8" applyFont="1" applyFill="1" applyBorder="1" applyAlignment="1">
      <alignment horizontal="center" vertical="center" wrapText="1"/>
    </xf>
    <xf numFmtId="0" fontId="36" fillId="3" borderId="28" xfId="8" applyFont="1" applyFill="1" applyBorder="1" applyAlignment="1">
      <alignment horizontal="center" vertical="center"/>
    </xf>
    <xf numFmtId="0" fontId="36" fillId="3" borderId="49" xfId="8" applyFont="1" applyFill="1" applyBorder="1" applyAlignment="1">
      <alignment horizontal="center" vertical="center" wrapText="1"/>
    </xf>
    <xf numFmtId="0" fontId="26" fillId="0" borderId="0" xfId="9" applyFont="1" applyAlignment="1">
      <alignment vertical="center"/>
    </xf>
    <xf numFmtId="0" fontId="36" fillId="11" borderId="1" xfId="9" applyFont="1" applyFill="1" applyBorder="1" applyAlignment="1">
      <alignment horizontal="center" vertical="center" wrapText="1"/>
    </xf>
    <xf numFmtId="0" fontId="36" fillId="11" borderId="1" xfId="9" applyFont="1" applyFill="1" applyBorder="1" applyAlignment="1">
      <alignment horizontal="center" vertical="center"/>
    </xf>
    <xf numFmtId="0" fontId="36" fillId="11" borderId="36" xfId="9" applyFont="1" applyFill="1" applyBorder="1" applyAlignment="1">
      <alignment horizontal="center" vertical="center"/>
    </xf>
    <xf numFmtId="49" fontId="36" fillId="14" borderId="2" xfId="9" applyNumberFormat="1" applyFont="1" applyFill="1" applyBorder="1" applyAlignment="1">
      <alignment horizontal="center" vertical="center" wrapText="1"/>
    </xf>
    <xf numFmtId="0" fontId="36" fillId="14" borderId="45" xfId="9" applyFont="1" applyFill="1" applyBorder="1" applyAlignment="1">
      <alignment horizontal="center" vertical="center"/>
    </xf>
    <xf numFmtId="49" fontId="36" fillId="14" borderId="30" xfId="9" applyNumberFormat="1" applyFont="1" applyFill="1" applyBorder="1" applyAlignment="1">
      <alignment horizontal="center" vertical="center" wrapText="1"/>
    </xf>
    <xf numFmtId="0" fontId="36" fillId="3" borderId="36" xfId="8" applyFont="1" applyFill="1" applyBorder="1" applyAlignment="1">
      <alignment horizontal="center" vertical="center"/>
    </xf>
    <xf numFmtId="0" fontId="36" fillId="3" borderId="49" xfId="8" applyFont="1" applyFill="1" applyBorder="1" applyAlignment="1">
      <alignment horizontal="center" vertical="center"/>
    </xf>
    <xf numFmtId="0" fontId="26" fillId="0" borderId="0" xfId="10" applyFont="1"/>
    <xf numFmtId="0" fontId="37" fillId="0" borderId="0" xfId="10" applyFont="1" applyAlignment="1">
      <alignment horizontal="left"/>
    </xf>
    <xf numFmtId="0" fontId="37" fillId="0" borderId="0" xfId="10" applyFont="1" applyAlignment="1">
      <alignment horizontal="left" wrapText="1"/>
    </xf>
    <xf numFmtId="0" fontId="25" fillId="0" borderId="0" xfId="0" applyFont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left" vertical="center" wrapText="1"/>
    </xf>
    <xf numFmtId="0" fontId="26" fillId="6" borderId="4" xfId="0" applyFont="1" applyFill="1" applyBorder="1" applyAlignment="1">
      <alignment horizontal="center" vertical="center" wrapText="1"/>
    </xf>
    <xf numFmtId="14" fontId="26" fillId="6" borderId="4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left" vertical="center" wrapText="1"/>
    </xf>
    <xf numFmtId="0" fontId="26" fillId="5" borderId="1" xfId="0" applyFont="1" applyFill="1" applyBorder="1" applyAlignment="1">
      <alignment horizontal="center" vertical="center" wrapText="1"/>
    </xf>
    <xf numFmtId="14" fontId="26" fillId="5" borderId="4" xfId="0" applyNumberFormat="1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wrapText="1"/>
    </xf>
    <xf numFmtId="0" fontId="26" fillId="7" borderId="1" xfId="0" applyFont="1" applyFill="1" applyBorder="1" applyAlignment="1">
      <alignment horizontal="center" vertical="center" wrapText="1"/>
    </xf>
    <xf numFmtId="0" fontId="26" fillId="7" borderId="1" xfId="0" applyFont="1" applyFill="1" applyBorder="1" applyAlignment="1">
      <alignment horizontal="center" vertical="center"/>
    </xf>
    <xf numFmtId="14" fontId="26" fillId="7" borderId="1" xfId="0" applyNumberFormat="1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center" vertical="center" wrapText="1"/>
    </xf>
    <xf numFmtId="14" fontId="26" fillId="4" borderId="4" xfId="0" applyNumberFormat="1" applyFont="1" applyFill="1" applyBorder="1" applyAlignment="1">
      <alignment horizontal="center" vertical="center" wrapText="1"/>
    </xf>
    <xf numFmtId="0" fontId="39" fillId="0" borderId="70" xfId="0" applyFont="1" applyBorder="1" applyAlignment="1">
      <alignment horizontal="center" vertical="center" wrapText="1"/>
    </xf>
    <xf numFmtId="0" fontId="39" fillId="0" borderId="70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top" wrapText="1"/>
    </xf>
    <xf numFmtId="0" fontId="40" fillId="20" borderId="70" xfId="0" applyFont="1" applyFill="1" applyBorder="1" applyAlignment="1">
      <alignment horizontal="center" vertical="center"/>
    </xf>
    <xf numFmtId="0" fontId="40" fillId="20" borderId="70" xfId="0" applyFont="1" applyFill="1" applyBorder="1" applyAlignment="1">
      <alignment horizontal="left" vertical="center"/>
    </xf>
    <xf numFmtId="0" fontId="40" fillId="20" borderId="70" xfId="0" applyFont="1" applyFill="1" applyBorder="1" applyAlignment="1">
      <alignment horizontal="left" vertical="center" wrapText="1"/>
    </xf>
    <xf numFmtId="0" fontId="40" fillId="20" borderId="70" xfId="0" applyFont="1" applyFill="1" applyBorder="1" applyAlignment="1">
      <alignment vertical="center" wrapText="1"/>
    </xf>
    <xf numFmtId="0" fontId="40" fillId="20" borderId="70" xfId="0" applyFont="1" applyFill="1" applyBorder="1" applyAlignment="1">
      <alignment horizontal="center" vertical="center" wrapText="1"/>
    </xf>
    <xf numFmtId="4" fontId="40" fillId="20" borderId="70" xfId="0" applyNumberFormat="1" applyFont="1" applyFill="1" applyBorder="1" applyAlignment="1">
      <alignment horizontal="center" vertical="center"/>
    </xf>
    <xf numFmtId="0" fontId="40" fillId="21" borderId="70" xfId="0" applyFont="1" applyFill="1" applyBorder="1" applyAlignment="1">
      <alignment horizontal="center" vertical="center"/>
    </xf>
    <xf numFmtId="0" fontId="40" fillId="21" borderId="70" xfId="0" applyFont="1" applyFill="1" applyBorder="1" applyAlignment="1">
      <alignment horizontal="left" vertical="center" wrapText="1"/>
    </xf>
    <xf numFmtId="0" fontId="40" fillId="21" borderId="70" xfId="0" applyFont="1" applyFill="1" applyBorder="1" applyAlignment="1">
      <alignment horizontal="left" vertical="center"/>
    </xf>
    <xf numFmtId="0" fontId="40" fillId="21" borderId="70" xfId="0" applyFont="1" applyFill="1" applyBorder="1" applyAlignment="1">
      <alignment vertical="center" wrapText="1"/>
    </xf>
    <xf numFmtId="0" fontId="40" fillId="21" borderId="70" xfId="0" applyFont="1" applyFill="1" applyBorder="1" applyAlignment="1">
      <alignment horizontal="center" vertical="center" wrapText="1"/>
    </xf>
    <xf numFmtId="4" fontId="40" fillId="21" borderId="70" xfId="0" applyNumberFormat="1" applyFont="1" applyFill="1" applyBorder="1" applyAlignment="1">
      <alignment horizontal="center" vertical="center"/>
    </xf>
    <xf numFmtId="4" fontId="40" fillId="21" borderId="70" xfId="0" applyNumberFormat="1" applyFont="1" applyFill="1" applyBorder="1" applyAlignment="1">
      <alignment horizontal="center" vertical="center" wrapText="1"/>
    </xf>
    <xf numFmtId="0" fontId="40" fillId="22" borderId="70" xfId="0" applyFont="1" applyFill="1" applyBorder="1" applyAlignment="1">
      <alignment horizontal="left" vertical="center" wrapText="1"/>
    </xf>
    <xf numFmtId="0" fontId="40" fillId="22" borderId="70" xfId="0" applyFont="1" applyFill="1" applyBorder="1" applyAlignment="1">
      <alignment horizontal="center" vertical="center"/>
    </xf>
    <xf numFmtId="0" fontId="40" fillId="22" borderId="70" xfId="0" applyFont="1" applyFill="1" applyBorder="1" applyAlignment="1">
      <alignment horizontal="left" vertical="center"/>
    </xf>
    <xf numFmtId="0" fontId="40" fillId="22" borderId="70" xfId="0" applyFont="1" applyFill="1" applyBorder="1" applyAlignment="1">
      <alignment vertical="center" wrapText="1"/>
    </xf>
    <xf numFmtId="14" fontId="40" fillId="22" borderId="70" xfId="0" applyNumberFormat="1" applyFont="1" applyFill="1" applyBorder="1" applyAlignment="1">
      <alignment horizontal="center" vertical="center" wrapText="1"/>
    </xf>
    <xf numFmtId="4" fontId="40" fillId="22" borderId="70" xfId="0" applyNumberFormat="1" applyFont="1" applyFill="1" applyBorder="1" applyAlignment="1">
      <alignment horizontal="center" vertical="center"/>
    </xf>
    <xf numFmtId="165" fontId="37" fillId="22" borderId="70" xfId="0" applyNumberFormat="1" applyFont="1" applyFill="1" applyBorder="1" applyAlignment="1">
      <alignment horizontal="center" vertical="center" wrapText="1"/>
    </xf>
    <xf numFmtId="0" fontId="40" fillId="22" borderId="97" xfId="0" applyFont="1" applyFill="1" applyBorder="1" applyAlignment="1">
      <alignment horizontal="left" vertical="center" wrapText="1"/>
    </xf>
    <xf numFmtId="0" fontId="40" fillId="22" borderId="76" xfId="0" applyFont="1" applyFill="1" applyBorder="1" applyAlignment="1">
      <alignment horizontal="center" vertical="center"/>
    </xf>
    <xf numFmtId="0" fontId="40" fillId="22" borderId="97" xfId="0" applyFont="1" applyFill="1" applyBorder="1" applyAlignment="1">
      <alignment horizontal="left" vertical="center"/>
    </xf>
    <xf numFmtId="0" fontId="40" fillId="22" borderId="97" xfId="0" applyFont="1" applyFill="1" applyBorder="1" applyAlignment="1">
      <alignment vertical="center" wrapText="1"/>
    </xf>
    <xf numFmtId="14" fontId="40" fillId="22" borderId="97" xfId="0" applyNumberFormat="1" applyFont="1" applyFill="1" applyBorder="1" applyAlignment="1">
      <alignment horizontal="center" vertical="center" wrapText="1"/>
    </xf>
    <xf numFmtId="4" fontId="40" fillId="22" borderId="97" xfId="0" applyNumberFormat="1" applyFont="1" applyFill="1" applyBorder="1" applyAlignment="1">
      <alignment horizontal="center" vertical="center"/>
    </xf>
    <xf numFmtId="0" fontId="40" fillId="21" borderId="98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left" vertical="center" wrapText="1"/>
    </xf>
    <xf numFmtId="0" fontId="40" fillId="22" borderId="98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left" vertical="center"/>
    </xf>
    <xf numFmtId="0" fontId="40" fillId="22" borderId="1" xfId="0" applyFont="1" applyFill="1" applyBorder="1" applyAlignment="1">
      <alignment vertical="center" wrapText="1"/>
    </xf>
    <xf numFmtId="14" fontId="40" fillId="22" borderId="1" xfId="0" applyNumberFormat="1" applyFont="1" applyFill="1" applyBorder="1" applyAlignment="1">
      <alignment horizontal="center" vertical="center" wrapText="1"/>
    </xf>
    <xf numFmtId="4" fontId="40" fillId="22" borderId="1" xfId="0" applyNumberFormat="1" applyFont="1" applyFill="1" applyBorder="1" applyAlignment="1">
      <alignment horizontal="center" vertical="center"/>
    </xf>
    <xf numFmtId="0" fontId="40" fillId="22" borderId="98" xfId="0" applyFont="1" applyFill="1" applyBorder="1" applyAlignment="1">
      <alignment horizontal="left" vertical="center"/>
    </xf>
    <xf numFmtId="0" fontId="40" fillId="23" borderId="70" xfId="0" applyFont="1" applyFill="1" applyBorder="1" applyAlignment="1">
      <alignment horizontal="center" vertical="center"/>
    </xf>
    <xf numFmtId="0" fontId="37" fillId="24" borderId="1" xfId="10" applyFont="1" applyFill="1" applyBorder="1" applyAlignment="1">
      <alignment horizontal="left" vertical="center" wrapText="1"/>
    </xf>
    <xf numFmtId="0" fontId="37" fillId="24" borderId="1" xfId="10" applyFont="1" applyFill="1" applyBorder="1" applyAlignment="1">
      <alignment horizontal="center" vertical="center" wrapText="1"/>
    </xf>
    <xf numFmtId="0" fontId="37" fillId="24" borderId="1" xfId="10" applyFont="1" applyFill="1" applyBorder="1" applyAlignment="1">
      <alignment vertical="center" wrapText="1"/>
    </xf>
    <xf numFmtId="14" fontId="37" fillId="24" borderId="1" xfId="10" applyNumberFormat="1" applyFont="1" applyFill="1" applyBorder="1" applyAlignment="1">
      <alignment horizontal="center" vertical="center" wrapText="1"/>
    </xf>
    <xf numFmtId="0" fontId="37" fillId="24" borderId="1" xfId="10" applyFont="1" applyFill="1" applyBorder="1" applyAlignment="1">
      <alignment horizontal="center" vertical="center"/>
    </xf>
    <xf numFmtId="0" fontId="37" fillId="24" borderId="1" xfId="10" applyFont="1" applyFill="1" applyBorder="1" applyAlignment="1">
      <alignment horizontal="left" vertical="center"/>
    </xf>
    <xf numFmtId="0" fontId="40" fillId="23" borderId="98" xfId="0" applyFont="1" applyFill="1" applyBorder="1" applyAlignment="1">
      <alignment horizontal="center" vertical="center"/>
    </xf>
    <xf numFmtId="0" fontId="40" fillId="25" borderId="98" xfId="0" applyFont="1" applyFill="1" applyBorder="1" applyAlignment="1">
      <alignment horizontal="center" vertical="center"/>
    </xf>
    <xf numFmtId="0" fontId="41" fillId="26" borderId="1" xfId="0" applyFont="1" applyFill="1" applyBorder="1" applyAlignment="1">
      <alignment horizontal="left" vertical="center"/>
    </xf>
    <xf numFmtId="0" fontId="37" fillId="26" borderId="4" xfId="0" applyFont="1" applyFill="1" applyBorder="1" applyAlignment="1">
      <alignment horizontal="left" vertical="center" wrapText="1"/>
    </xf>
    <xf numFmtId="0" fontId="37" fillId="26" borderId="4" xfId="0" applyFont="1" applyFill="1" applyBorder="1" applyAlignment="1">
      <alignment horizontal="center" vertical="center" wrapText="1"/>
    </xf>
    <xf numFmtId="0" fontId="37" fillId="26" borderId="1" xfId="0" applyFont="1" applyFill="1" applyBorder="1" applyAlignment="1">
      <alignment horizontal="left" vertical="center" wrapText="1"/>
    </xf>
    <xf numFmtId="0" fontId="37" fillId="26" borderId="1" xfId="0" applyFont="1" applyFill="1" applyBorder="1" applyAlignment="1">
      <alignment vertical="center" wrapText="1"/>
    </xf>
    <xf numFmtId="0" fontId="37" fillId="26" borderId="1" xfId="0" applyFont="1" applyFill="1" applyBorder="1" applyAlignment="1">
      <alignment horizontal="center" vertical="center" wrapText="1"/>
    </xf>
    <xf numFmtId="4" fontId="37" fillId="26" borderId="4" xfId="0" applyNumberFormat="1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center" vertical="center"/>
    </xf>
    <xf numFmtId="0" fontId="37" fillId="26" borderId="4" xfId="0" applyFont="1" applyFill="1" applyBorder="1" applyAlignment="1">
      <alignment horizontal="left" vertical="center"/>
    </xf>
    <xf numFmtId="0" fontId="40" fillId="25" borderId="70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vertical="center" wrapText="1"/>
    </xf>
    <xf numFmtId="4" fontId="37" fillId="26" borderId="1" xfId="0" applyNumberFormat="1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center" vertical="center"/>
    </xf>
    <xf numFmtId="0" fontId="37" fillId="26" borderId="1" xfId="0" applyFont="1" applyFill="1" applyBorder="1" applyAlignment="1">
      <alignment horizontal="left" vertical="center"/>
    </xf>
    <xf numFmtId="0" fontId="37" fillId="26" borderId="4" xfId="0" applyFont="1" applyFill="1" applyBorder="1" applyAlignment="1">
      <alignment vertical="center" wrapText="1"/>
    </xf>
    <xf numFmtId="0" fontId="37" fillId="26" borderId="1" xfId="14" applyFont="1" applyFill="1" applyBorder="1" applyAlignment="1">
      <alignment horizontal="left" vertical="center" wrapText="1"/>
    </xf>
    <xf numFmtId="0" fontId="37" fillId="26" borderId="1" xfId="15" applyFont="1" applyFill="1" applyBorder="1" applyAlignment="1">
      <alignment horizontal="left" vertical="center"/>
    </xf>
    <xf numFmtId="0" fontId="37" fillId="26" borderId="1" xfId="15" applyFont="1" applyFill="1" applyBorder="1" applyAlignment="1">
      <alignment vertical="center" wrapText="1"/>
    </xf>
    <xf numFmtId="166" fontId="37" fillId="26" borderId="1" xfId="14" applyNumberFormat="1" applyFont="1" applyFill="1" applyBorder="1" applyAlignment="1">
      <alignment horizontal="center" vertical="center" wrapText="1"/>
    </xf>
    <xf numFmtId="4" fontId="37" fillId="26" borderId="1" xfId="14" applyNumberFormat="1" applyFont="1" applyFill="1" applyBorder="1" applyAlignment="1">
      <alignment horizontal="center" vertical="center"/>
    </xf>
    <xf numFmtId="0" fontId="37" fillId="26" borderId="1" xfId="16" applyFont="1" applyFill="1" applyBorder="1" applyAlignment="1">
      <alignment horizontal="left" vertical="center" wrapText="1"/>
    </xf>
    <xf numFmtId="0" fontId="43" fillId="26" borderId="1" xfId="0" applyFont="1" applyFill="1" applyBorder="1" applyAlignment="1">
      <alignment horizontal="center" vertical="center"/>
    </xf>
    <xf numFmtId="0" fontId="43" fillId="26" borderId="1" xfId="0" applyFont="1" applyFill="1" applyBorder="1" applyAlignment="1">
      <alignment horizontal="left" vertical="center"/>
    </xf>
    <xf numFmtId="14" fontId="37" fillId="26" borderId="1" xfId="0" applyNumberFormat="1" applyFont="1" applyFill="1" applyBorder="1" applyAlignment="1">
      <alignment horizontal="left" vertical="center"/>
    </xf>
    <xf numFmtId="0" fontId="37" fillId="26" borderId="1" xfId="17" applyFont="1" applyFill="1" applyBorder="1" applyAlignment="1">
      <alignment horizontal="left" vertical="center" wrapText="1"/>
    </xf>
    <xf numFmtId="0" fontId="37" fillId="26" borderId="1" xfId="18" applyFont="1" applyFill="1" applyBorder="1" applyAlignment="1">
      <alignment horizontal="left" vertical="center"/>
    </xf>
    <xf numFmtId="166" fontId="37" fillId="26" borderId="1" xfId="17" applyNumberFormat="1" applyFont="1" applyFill="1" applyBorder="1" applyAlignment="1">
      <alignment horizontal="center" vertical="center" wrapText="1"/>
    </xf>
    <xf numFmtId="4" fontId="37" fillId="26" borderId="1" xfId="18" applyNumberFormat="1" applyFont="1" applyFill="1" applyBorder="1" applyAlignment="1">
      <alignment horizontal="center" vertical="center"/>
    </xf>
    <xf numFmtId="4" fontId="37" fillId="26" borderId="1" xfId="16" applyNumberFormat="1" applyFont="1" applyFill="1" applyBorder="1" applyAlignment="1">
      <alignment horizontal="center" vertical="center"/>
    </xf>
    <xf numFmtId="0" fontId="37" fillId="26" borderId="1" xfId="16" applyFont="1" applyFill="1" applyBorder="1" applyAlignment="1">
      <alignment horizontal="left" vertical="center"/>
    </xf>
    <xf numFmtId="0" fontId="37" fillId="26" borderId="1" xfId="19" applyFont="1" applyFill="1" applyBorder="1" applyAlignment="1">
      <alignment horizontal="left" vertical="center" wrapText="1"/>
    </xf>
    <xf numFmtId="0" fontId="37" fillId="26" borderId="1" xfId="20" applyFont="1" applyFill="1" applyBorder="1" applyAlignment="1">
      <alignment horizontal="left" vertical="center" wrapText="1"/>
    </xf>
    <xf numFmtId="166" fontId="37" fillId="26" borderId="1" xfId="20" applyNumberFormat="1" applyFont="1" applyFill="1" applyBorder="1" applyAlignment="1">
      <alignment horizontal="center" vertical="center" wrapText="1"/>
    </xf>
    <xf numFmtId="4" fontId="37" fillId="26" borderId="1" xfId="20" applyNumberFormat="1" applyFont="1" applyFill="1" applyBorder="1" applyAlignment="1">
      <alignment horizontal="center" vertical="center"/>
    </xf>
    <xf numFmtId="4" fontId="37" fillId="26" borderId="1" xfId="0" applyNumberFormat="1" applyFont="1" applyFill="1" applyBorder="1" applyAlignment="1">
      <alignment horizontal="center" vertical="center" wrapText="1"/>
    </xf>
    <xf numFmtId="0" fontId="40" fillId="27" borderId="98" xfId="0" applyFont="1" applyFill="1" applyBorder="1" applyAlignment="1">
      <alignment horizontal="center" vertical="center"/>
    </xf>
    <xf numFmtId="0" fontId="37" fillId="28" borderId="4" xfId="0" applyFont="1" applyFill="1" applyBorder="1" applyAlignment="1">
      <alignment horizontal="left" vertical="center"/>
    </xf>
    <xf numFmtId="0" fontId="37" fillId="28" borderId="1" xfId="0" applyFont="1" applyFill="1" applyBorder="1" applyAlignment="1">
      <alignment horizontal="left" vertical="center" wrapText="1"/>
    </xf>
    <xf numFmtId="0" fontId="37" fillId="28" borderId="4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left" vertical="center"/>
    </xf>
    <xf numFmtId="0" fontId="43" fillId="28" borderId="1" xfId="0" applyFont="1" applyFill="1" applyBorder="1" applyAlignment="1">
      <alignment vertical="center" wrapText="1"/>
    </xf>
    <xf numFmtId="0" fontId="43" fillId="28" borderId="1" xfId="0" applyFont="1" applyFill="1" applyBorder="1" applyAlignment="1">
      <alignment horizontal="left" vertical="center" wrapText="1"/>
    </xf>
    <xf numFmtId="0" fontId="37" fillId="28" borderId="1" xfId="0" applyFont="1" applyFill="1" applyBorder="1" applyAlignment="1">
      <alignment horizontal="center" vertical="center" wrapText="1"/>
    </xf>
    <xf numFmtId="2" fontId="43" fillId="28" borderId="1" xfId="0" applyNumberFormat="1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/>
    </xf>
    <xf numFmtId="0" fontId="40" fillId="27" borderId="70" xfId="0" applyFont="1" applyFill="1" applyBorder="1" applyAlignment="1">
      <alignment horizontal="center" vertical="center"/>
    </xf>
    <xf numFmtId="0" fontId="43" fillId="28" borderId="4" xfId="0" applyFont="1" applyFill="1" applyBorder="1" applyAlignment="1">
      <alignment horizontal="center" vertical="center"/>
    </xf>
    <xf numFmtId="0" fontId="37" fillId="28" borderId="1" xfId="0" applyFont="1" applyFill="1" applyBorder="1" applyAlignment="1">
      <alignment vertical="center" wrapText="1"/>
    </xf>
    <xf numFmtId="2" fontId="43" fillId="28" borderId="1" xfId="0" applyNumberFormat="1" applyFont="1" applyFill="1" applyBorder="1" applyAlignment="1">
      <alignment horizontal="left" vertical="center" wrapText="1"/>
    </xf>
    <xf numFmtId="0" fontId="43" fillId="28" borderId="1" xfId="0" applyFont="1" applyFill="1" applyBorder="1" applyAlignment="1">
      <alignment horizontal="center" vertical="center" wrapText="1"/>
    </xf>
    <xf numFmtId="0" fontId="40" fillId="29" borderId="98" xfId="0" applyFont="1" applyFill="1" applyBorder="1" applyAlignment="1">
      <alignment horizontal="center" vertical="center"/>
    </xf>
    <xf numFmtId="0" fontId="41" fillId="29" borderId="4" xfId="0" applyFont="1" applyFill="1" applyBorder="1" applyAlignment="1">
      <alignment horizontal="left" vertical="center" wrapText="1"/>
    </xf>
    <xf numFmtId="0" fontId="37" fillId="29" borderId="4" xfId="0" applyFont="1" applyFill="1" applyBorder="1" applyAlignment="1">
      <alignment horizontal="left" vertical="center" wrapText="1"/>
    </xf>
    <xf numFmtId="0" fontId="37" fillId="29" borderId="4" xfId="0" applyFont="1" applyFill="1" applyBorder="1" applyAlignment="1">
      <alignment horizontal="center" vertical="center" wrapText="1"/>
    </xf>
    <xf numFmtId="0" fontId="37" fillId="29" borderId="4" xfId="0" applyFont="1" applyFill="1" applyBorder="1" applyAlignment="1">
      <alignment vertical="center" wrapText="1"/>
    </xf>
    <xf numFmtId="2" fontId="37" fillId="29" borderId="4" xfId="0" applyNumberFormat="1" applyFont="1" applyFill="1" applyBorder="1" applyAlignment="1">
      <alignment horizontal="center" vertical="center" wrapText="1"/>
    </xf>
    <xf numFmtId="0" fontId="40" fillId="29" borderId="70" xfId="0" applyFont="1" applyFill="1" applyBorder="1" applyAlignment="1">
      <alignment horizontal="center" vertical="center"/>
    </xf>
    <xf numFmtId="0" fontId="37" fillId="29" borderId="1" xfId="0" applyFont="1" applyFill="1" applyBorder="1" applyAlignment="1">
      <alignment horizontal="left" vertical="center" wrapText="1"/>
    </xf>
    <xf numFmtId="0" fontId="37" fillId="29" borderId="1" xfId="0" applyFont="1" applyFill="1" applyBorder="1" applyAlignment="1">
      <alignment horizontal="center" vertical="center" wrapText="1"/>
    </xf>
    <xf numFmtId="0" fontId="37" fillId="29" borderId="1" xfId="0" applyFont="1" applyFill="1" applyBorder="1" applyAlignment="1">
      <alignment vertical="center" wrapText="1"/>
    </xf>
    <xf numFmtId="2" fontId="37" fillId="29" borderId="1" xfId="0" applyNumberFormat="1" applyFont="1" applyFill="1" applyBorder="1" applyAlignment="1">
      <alignment horizontal="center" vertical="center" wrapText="1"/>
    </xf>
    <xf numFmtId="0" fontId="37" fillId="29" borderId="1" xfId="10" applyFont="1" applyFill="1" applyBorder="1" applyAlignment="1">
      <alignment horizontal="left" vertical="center" wrapText="1"/>
    </xf>
    <xf numFmtId="0" fontId="37" fillId="29" borderId="4" xfId="10" applyFont="1" applyFill="1" applyBorder="1" applyAlignment="1">
      <alignment horizontal="center" vertical="center"/>
    </xf>
    <xf numFmtId="49" fontId="37" fillId="29" borderId="1" xfId="10" applyNumberFormat="1" applyFont="1" applyFill="1" applyBorder="1" applyAlignment="1">
      <alignment horizontal="left" vertical="center" wrapText="1"/>
    </xf>
    <xf numFmtId="0" fontId="37" fillId="29" borderId="1" xfId="10" applyFont="1" applyFill="1" applyBorder="1" applyAlignment="1">
      <alignment vertical="center" wrapText="1"/>
    </xf>
    <xf numFmtId="0" fontId="37" fillId="29" borderId="4" xfId="10" applyFont="1" applyFill="1" applyBorder="1" applyAlignment="1">
      <alignment horizontal="center" vertical="center" wrapText="1"/>
    </xf>
    <xf numFmtId="2" fontId="40" fillId="29" borderId="1" xfId="10" applyNumberFormat="1" applyFont="1" applyFill="1" applyBorder="1" applyAlignment="1">
      <alignment horizontal="center" vertical="center"/>
    </xf>
    <xf numFmtId="0" fontId="37" fillId="29" borderId="1" xfId="10" applyFont="1" applyFill="1" applyBorder="1" applyAlignment="1">
      <alignment horizontal="center" vertical="center"/>
    </xf>
    <xf numFmtId="0" fontId="37" fillId="29" borderId="1" xfId="10" applyFont="1" applyFill="1" applyBorder="1" applyAlignment="1">
      <alignment horizontal="center" vertical="center" wrapText="1"/>
    </xf>
    <xf numFmtId="0" fontId="37" fillId="29" borderId="1" xfId="10" applyFont="1" applyFill="1" applyBorder="1" applyAlignment="1">
      <alignment horizontal="left" vertical="center"/>
    </xf>
    <xf numFmtId="2" fontId="37" fillId="29" borderId="1" xfId="10" applyNumberFormat="1" applyFont="1" applyFill="1" applyBorder="1" applyAlignment="1">
      <alignment horizontal="center" vertical="center"/>
    </xf>
    <xf numFmtId="49" fontId="37" fillId="29" borderId="1" xfId="10" applyNumberFormat="1" applyFont="1" applyFill="1" applyBorder="1" applyAlignment="1">
      <alignment horizontal="left" vertical="center"/>
    </xf>
    <xf numFmtId="0" fontId="37" fillId="29" borderId="4" xfId="10" applyFont="1" applyFill="1" applyBorder="1" applyAlignment="1">
      <alignment vertical="center" wrapText="1"/>
    </xf>
    <xf numFmtId="0" fontId="37" fillId="29" borderId="4" xfId="10" applyFont="1" applyFill="1" applyBorder="1" applyAlignment="1">
      <alignment horizontal="left" vertical="center" wrapText="1"/>
    </xf>
    <xf numFmtId="2" fontId="37" fillId="29" borderId="4" xfId="10" applyNumberFormat="1" applyFont="1" applyFill="1" applyBorder="1" applyAlignment="1">
      <alignment horizontal="center" vertical="center" wrapText="1"/>
    </xf>
    <xf numFmtId="2" fontId="37" fillId="29" borderId="1" xfId="10" applyNumberFormat="1" applyFont="1" applyFill="1" applyBorder="1" applyAlignment="1">
      <alignment horizontal="center" vertical="center" wrapText="1"/>
    </xf>
    <xf numFmtId="0" fontId="40" fillId="30" borderId="98" xfId="0" applyFont="1" applyFill="1" applyBorder="1" applyAlignment="1">
      <alignment horizontal="center" vertical="center"/>
    </xf>
    <xf numFmtId="0" fontId="41" fillId="31" borderId="4" xfId="13" applyFont="1" applyFill="1" applyBorder="1" applyAlignment="1">
      <alignment horizontal="left" vertical="center"/>
    </xf>
    <xf numFmtId="0" fontId="37" fillId="31" borderId="4" xfId="13" applyFont="1" applyFill="1" applyBorder="1" applyAlignment="1">
      <alignment horizontal="left" vertical="center" wrapText="1"/>
    </xf>
    <xf numFmtId="0" fontId="37" fillId="31" borderId="4" xfId="13" applyFont="1" applyFill="1" applyBorder="1" applyAlignment="1">
      <alignment horizontal="center" vertical="center"/>
    </xf>
    <xf numFmtId="0" fontId="37" fillId="31" borderId="4" xfId="13" applyFont="1" applyFill="1" applyBorder="1" applyAlignment="1">
      <alignment horizontal="left" vertical="center"/>
    </xf>
    <xf numFmtId="0" fontId="37" fillId="31" borderId="4" xfId="13" applyFont="1" applyFill="1" applyBorder="1" applyAlignment="1">
      <alignment vertical="center" wrapText="1"/>
    </xf>
    <xf numFmtId="0" fontId="37" fillId="31" borderId="4" xfId="13" applyFont="1" applyFill="1" applyBorder="1" applyAlignment="1">
      <alignment horizontal="center" vertical="center" wrapText="1"/>
    </xf>
    <xf numFmtId="3" fontId="37" fillId="31" borderId="4" xfId="13" applyNumberFormat="1" applyFont="1" applyFill="1" applyBorder="1" applyAlignment="1">
      <alignment horizontal="center" vertical="center"/>
    </xf>
    <xf numFmtId="0" fontId="40" fillId="30" borderId="70" xfId="0" applyFont="1" applyFill="1" applyBorder="1" applyAlignment="1">
      <alignment horizontal="center" vertical="center"/>
    </xf>
    <xf numFmtId="0" fontId="37" fillId="31" borderId="1" xfId="13" applyFont="1" applyFill="1" applyBorder="1" applyAlignment="1">
      <alignment horizontal="left" vertical="center"/>
    </xf>
    <xf numFmtId="0" fontId="37" fillId="31" borderId="1" xfId="13" applyFont="1" applyFill="1" applyBorder="1" applyAlignment="1">
      <alignment horizontal="center" vertical="center"/>
    </xf>
    <xf numFmtId="0" fontId="37" fillId="31" borderId="1" xfId="13" applyFont="1" applyFill="1" applyBorder="1" applyAlignment="1">
      <alignment horizontal="left" vertical="center" wrapText="1"/>
    </xf>
    <xf numFmtId="0" fontId="37" fillId="31" borderId="1" xfId="13" applyFont="1" applyFill="1" applyBorder="1" applyAlignment="1">
      <alignment vertical="center" wrapText="1"/>
    </xf>
    <xf numFmtId="0" fontId="37" fillId="31" borderId="1" xfId="13" applyFont="1" applyFill="1" applyBorder="1" applyAlignment="1">
      <alignment horizontal="center" vertical="center" wrapText="1"/>
    </xf>
    <xf numFmtId="3" fontId="37" fillId="31" borderId="1" xfId="13" applyNumberFormat="1" applyFont="1" applyFill="1" applyBorder="1" applyAlignment="1">
      <alignment horizontal="center" vertical="center"/>
    </xf>
    <xf numFmtId="16" fontId="37" fillId="32" borderId="1" xfId="0" applyNumberFormat="1" applyFont="1" applyFill="1" applyBorder="1" applyAlignment="1">
      <alignment horizontal="left" vertical="center" wrapText="1"/>
    </xf>
    <xf numFmtId="0" fontId="40" fillId="33" borderId="70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left" vertical="center" wrapText="1"/>
    </xf>
    <xf numFmtId="0" fontId="37" fillId="34" borderId="1" xfId="0" applyFont="1" applyFill="1" applyBorder="1" applyAlignment="1">
      <alignment horizontal="center" vertical="center"/>
    </xf>
    <xf numFmtId="0" fontId="37" fillId="34" borderId="4" xfId="0" applyFont="1" applyFill="1" applyBorder="1" applyAlignment="1">
      <alignment horizontal="center" vertical="center"/>
    </xf>
    <xf numFmtId="0" fontId="37" fillId="34" borderId="2" xfId="0" applyFont="1" applyFill="1" applyBorder="1" applyAlignment="1">
      <alignment vertical="center" wrapText="1"/>
    </xf>
    <xf numFmtId="0" fontId="37" fillId="34" borderId="1" xfId="0" applyFont="1" applyFill="1" applyBorder="1" applyAlignment="1">
      <alignment horizontal="center" vertical="center" wrapText="1"/>
    </xf>
    <xf numFmtId="3" fontId="37" fillId="34" borderId="1" xfId="0" applyNumberFormat="1" applyFont="1" applyFill="1" applyBorder="1" applyAlignment="1">
      <alignment horizontal="center" vertical="center" wrapText="1"/>
    </xf>
    <xf numFmtId="0" fontId="40" fillId="33" borderId="98" xfId="0" applyFont="1" applyFill="1" applyBorder="1" applyAlignment="1">
      <alignment horizontal="center" vertical="center"/>
    </xf>
    <xf numFmtId="0" fontId="37" fillId="34" borderId="1" xfId="0" applyFont="1" applyFill="1" applyBorder="1" applyAlignment="1">
      <alignment horizontal="left" vertical="center"/>
    </xf>
    <xf numFmtId="0" fontId="37" fillId="34" borderId="1" xfId="0" applyFont="1" applyFill="1" applyBorder="1" applyAlignment="1">
      <alignment vertical="center" wrapText="1"/>
    </xf>
    <xf numFmtId="0" fontId="40" fillId="0" borderId="70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left" vertical="center"/>
    </xf>
    <xf numFmtId="0" fontId="37" fillId="0" borderId="4" xfId="0" applyFont="1" applyFill="1" applyBorder="1" applyAlignment="1">
      <alignment horizontal="left" vertical="center" wrapText="1"/>
    </xf>
    <xf numFmtId="0" fontId="37" fillId="0" borderId="4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vertical="center" wrapText="1"/>
    </xf>
    <xf numFmtId="14" fontId="37" fillId="0" borderId="4" xfId="0" applyNumberFormat="1" applyFont="1" applyFill="1" applyBorder="1" applyAlignment="1">
      <alignment horizontal="center" vertical="center" wrapText="1"/>
    </xf>
    <xf numFmtId="6" fontId="37" fillId="0" borderId="4" xfId="0" applyNumberFormat="1" applyFont="1" applyFill="1" applyBorder="1" applyAlignment="1">
      <alignment horizontal="center" vertical="center"/>
    </xf>
    <xf numFmtId="0" fontId="40" fillId="0" borderId="98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 wrapText="1"/>
    </xf>
    <xf numFmtId="6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47" fillId="0" borderId="0" xfId="0" applyFont="1"/>
    <xf numFmtId="0" fontId="48" fillId="0" borderId="0" xfId="0" applyFont="1" applyAlignment="1">
      <alignment wrapText="1"/>
    </xf>
    <xf numFmtId="0" fontId="48" fillId="0" borderId="64" xfId="0" applyFont="1" applyBorder="1" applyAlignment="1">
      <alignment horizontal="center" vertical="center" wrapText="1"/>
    </xf>
    <xf numFmtId="0" fontId="48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wrapText="1"/>
    </xf>
    <xf numFmtId="0" fontId="48" fillId="0" borderId="67" xfId="0" applyFont="1" applyBorder="1"/>
    <xf numFmtId="0" fontId="48" fillId="0" borderId="68" xfId="0" applyFont="1" applyBorder="1" applyAlignment="1">
      <alignment wrapText="1"/>
    </xf>
    <xf numFmtId="2" fontId="48" fillId="0" borderId="68" xfId="0" applyNumberFormat="1" applyFont="1" applyBorder="1" applyAlignment="1">
      <alignment wrapText="1"/>
    </xf>
    <xf numFmtId="2" fontId="48" fillId="0" borderId="69" xfId="0" applyNumberFormat="1" applyFont="1" applyBorder="1" applyAlignment="1">
      <alignment wrapText="1"/>
    </xf>
    <xf numFmtId="0" fontId="48" fillId="0" borderId="70" xfId="0" applyFont="1" applyBorder="1" applyAlignment="1">
      <alignment wrapText="1"/>
    </xf>
    <xf numFmtId="2" fontId="48" fillId="0" borderId="70" xfId="0" applyNumberFormat="1" applyFont="1" applyBorder="1" applyAlignment="1">
      <alignment wrapText="1"/>
    </xf>
    <xf numFmtId="2" fontId="48" fillId="0" borderId="71" xfId="0" applyNumberFormat="1" applyFont="1" applyBorder="1" applyAlignment="1">
      <alignment wrapText="1"/>
    </xf>
    <xf numFmtId="0" fontId="26" fillId="0" borderId="72" xfId="0" applyFont="1" applyBorder="1" applyAlignment="1">
      <alignment wrapText="1"/>
    </xf>
    <xf numFmtId="0" fontId="48" fillId="0" borderId="70" xfId="0" applyFont="1" applyBorder="1" applyAlignment="1">
      <alignment horizontal="right" wrapText="1"/>
    </xf>
    <xf numFmtId="2" fontId="48" fillId="0" borderId="70" xfId="0" applyNumberFormat="1" applyFont="1" applyBorder="1" applyAlignment="1">
      <alignment horizontal="right" wrapText="1"/>
    </xf>
    <xf numFmtId="2" fontId="48" fillId="0" borderId="70" xfId="0" applyNumberFormat="1" applyFont="1" applyBorder="1" applyAlignment="1"/>
    <xf numFmtId="0" fontId="26" fillId="0" borderId="72" xfId="0" applyFont="1" applyBorder="1"/>
    <xf numFmtId="0" fontId="48" fillId="0" borderId="73" xfId="0" applyFont="1" applyBorder="1"/>
    <xf numFmtId="0" fontId="48" fillId="0" borderId="70" xfId="0" applyFont="1" applyBorder="1"/>
    <xf numFmtId="2" fontId="48" fillId="0" borderId="70" xfId="0" applyNumberFormat="1" applyFont="1" applyBorder="1"/>
    <xf numFmtId="2" fontId="48" fillId="0" borderId="71" xfId="0" applyNumberFormat="1" applyFont="1" applyBorder="1"/>
    <xf numFmtId="0" fontId="26" fillId="0" borderId="74" xfId="0" applyFont="1" applyBorder="1"/>
    <xf numFmtId="0" fontId="48" fillId="0" borderId="75" xfId="0" applyFont="1" applyBorder="1"/>
    <xf numFmtId="0" fontId="48" fillId="0" borderId="76" xfId="0" applyFont="1" applyBorder="1"/>
    <xf numFmtId="2" fontId="48" fillId="0" borderId="76" xfId="0" applyNumberFormat="1" applyFont="1" applyBorder="1"/>
    <xf numFmtId="2" fontId="48" fillId="0" borderId="77" xfId="0" applyNumberFormat="1" applyFont="1" applyBorder="1"/>
    <xf numFmtId="0" fontId="48" fillId="19" borderId="78" xfId="0" applyFont="1" applyFill="1" applyBorder="1"/>
    <xf numFmtId="0" fontId="48" fillId="19" borderId="79" xfId="0" applyFont="1" applyFill="1" applyBorder="1"/>
    <xf numFmtId="0" fontId="48" fillId="19" borderId="80" xfId="0" applyFont="1" applyFill="1" applyBorder="1"/>
    <xf numFmtId="2" fontId="48" fillId="19" borderId="80" xfId="0" applyNumberFormat="1" applyFont="1" applyFill="1" applyBorder="1"/>
    <xf numFmtId="2" fontId="48" fillId="19" borderId="81" xfId="0" applyNumberFormat="1" applyFont="1" applyFill="1" applyBorder="1"/>
    <xf numFmtId="0" fontId="48" fillId="0" borderId="0" xfId="0" applyFont="1"/>
    <xf numFmtId="0" fontId="48" fillId="0" borderId="68" xfId="0" applyFont="1" applyBorder="1"/>
    <xf numFmtId="2" fontId="48" fillId="0" borderId="68" xfId="0" applyNumberFormat="1" applyFont="1" applyBorder="1"/>
    <xf numFmtId="164" fontId="48" fillId="0" borderId="68" xfId="0" applyNumberFormat="1" applyFont="1" applyBorder="1"/>
    <xf numFmtId="2" fontId="48" fillId="0" borderId="69" xfId="0" applyNumberFormat="1" applyFont="1" applyBorder="1"/>
    <xf numFmtId="164" fontId="48" fillId="0" borderId="70" xfId="0" applyNumberFormat="1" applyFont="1" applyBorder="1"/>
    <xf numFmtId="164" fontId="48" fillId="0" borderId="76" xfId="0" applyNumberFormat="1" applyFont="1" applyBorder="1"/>
    <xf numFmtId="164" fontId="48" fillId="19" borderId="80" xfId="0" applyNumberFormat="1" applyFont="1" applyFill="1" applyBorder="1"/>
    <xf numFmtId="0" fontId="48" fillId="19" borderId="82" xfId="0" applyFont="1" applyFill="1" applyBorder="1"/>
    <xf numFmtId="0" fontId="48" fillId="19" borderId="83" xfId="0" applyFont="1" applyFill="1" applyBorder="1"/>
    <xf numFmtId="0" fontId="48" fillId="19" borderId="84" xfId="0" applyFont="1" applyFill="1" applyBorder="1"/>
    <xf numFmtId="2" fontId="48" fillId="19" borderId="84" xfId="0" applyNumberFormat="1" applyFont="1" applyFill="1" applyBorder="1"/>
    <xf numFmtId="2" fontId="48" fillId="19" borderId="85" xfId="0" applyNumberFormat="1" applyFont="1" applyFill="1" applyBorder="1"/>
    <xf numFmtId="0" fontId="48" fillId="19" borderId="86" xfId="0" applyFont="1" applyFill="1" applyBorder="1"/>
    <xf numFmtId="164" fontId="48" fillId="19" borderId="87" xfId="0" applyNumberFormat="1" applyFont="1" applyFill="1" applyBorder="1"/>
    <xf numFmtId="164" fontId="48" fillId="19" borderId="64" xfId="0" applyNumberFormat="1" applyFont="1" applyFill="1" applyBorder="1"/>
    <xf numFmtId="164" fontId="48" fillId="19" borderId="65" xfId="0" applyNumberFormat="1" applyFont="1" applyFill="1" applyBorder="1"/>
    <xf numFmtId="0" fontId="26" fillId="0" borderId="14" xfId="0" applyFont="1" applyBorder="1"/>
    <xf numFmtId="0" fontId="26" fillId="0" borderId="4" xfId="0" applyFont="1" applyFill="1" applyBorder="1"/>
    <xf numFmtId="14" fontId="26" fillId="0" borderId="4" xfId="0" applyNumberFormat="1" applyFont="1" applyBorder="1"/>
    <xf numFmtId="0" fontId="26" fillId="0" borderId="4" xfId="0" applyFont="1" applyBorder="1" applyAlignment="1"/>
    <xf numFmtId="14" fontId="26" fillId="0" borderId="1" xfId="0" applyNumberFormat="1" applyFont="1" applyBorder="1"/>
    <xf numFmtId="0" fontId="26" fillId="0" borderId="1" xfId="0" applyFont="1" applyBorder="1" applyAlignment="1"/>
    <xf numFmtId="0" fontId="26" fillId="0" borderId="14" xfId="0" applyFont="1" applyBorder="1" applyAlignment="1">
      <alignment horizontal="center" vertical="center"/>
    </xf>
    <xf numFmtId="0" fontId="26" fillId="0" borderId="7" xfId="0" applyFont="1" applyBorder="1"/>
    <xf numFmtId="0" fontId="26" fillId="0" borderId="8" xfId="0" applyFont="1" applyBorder="1"/>
    <xf numFmtId="0" fontId="26" fillId="0" borderId="16" xfId="0" applyFont="1" applyBorder="1"/>
    <xf numFmtId="0" fontId="26" fillId="0" borderId="4" xfId="0" applyFont="1" applyBorder="1" applyAlignment="1">
      <alignment vertical="center" wrapText="1"/>
    </xf>
    <xf numFmtId="0" fontId="26" fillId="0" borderId="14" xfId="13" applyFont="1" applyBorder="1"/>
    <xf numFmtId="0" fontId="26" fillId="0" borderId="15" xfId="13" applyFont="1" applyBorder="1" applyAlignment="1">
      <alignment horizontal="center" vertical="center" wrapText="1"/>
    </xf>
    <xf numFmtId="0" fontId="26" fillId="0" borderId="16" xfId="13" applyFont="1" applyBorder="1" applyAlignment="1">
      <alignment horizontal="center" vertical="center" wrapText="1"/>
    </xf>
    <xf numFmtId="0" fontId="26" fillId="0" borderId="4" xfId="13" applyFont="1" applyBorder="1"/>
    <xf numFmtId="14" fontId="26" fillId="0" borderId="4" xfId="13" applyNumberFormat="1" applyFont="1" applyBorder="1"/>
    <xf numFmtId="0" fontId="26" fillId="0" borderId="4" xfId="13" applyFont="1" applyBorder="1" applyAlignment="1"/>
    <xf numFmtId="0" fontId="26" fillId="0" borderId="1" xfId="13" applyFont="1" applyBorder="1"/>
    <xf numFmtId="14" fontId="26" fillId="0" borderId="1" xfId="13" applyNumberFormat="1" applyFont="1" applyBorder="1"/>
    <xf numFmtId="0" fontId="26" fillId="0" borderId="1" xfId="13" applyFont="1" applyBorder="1" applyAlignment="1"/>
    <xf numFmtId="0" fontId="26" fillId="0" borderId="0" xfId="13" applyFont="1" applyBorder="1"/>
    <xf numFmtId="0" fontId="26" fillId="0" borderId="0" xfId="13" applyFont="1" applyBorder="1" applyAlignment="1"/>
    <xf numFmtId="0" fontId="26" fillId="0" borderId="0" xfId="13" applyFont="1"/>
    <xf numFmtId="0" fontId="26" fillId="0" borderId="14" xfId="13" applyFont="1" applyBorder="1" applyAlignment="1">
      <alignment horizontal="center" vertical="center"/>
    </xf>
    <xf numFmtId="0" fontId="26" fillId="0" borderId="15" xfId="13" applyFont="1" applyBorder="1"/>
    <xf numFmtId="0" fontId="26" fillId="0" borderId="16" xfId="13" applyFont="1" applyBorder="1" applyAlignment="1">
      <alignment wrapText="1"/>
    </xf>
    <xf numFmtId="0" fontId="26" fillId="0" borderId="7" xfId="13" applyFont="1" applyBorder="1"/>
    <xf numFmtId="0" fontId="26" fillId="0" borderId="8" xfId="13" applyFont="1" applyBorder="1"/>
    <xf numFmtId="0" fontId="26" fillId="0" borderId="16" xfId="13" applyFont="1" applyBorder="1"/>
    <xf numFmtId="0" fontId="26" fillId="0" borderId="4" xfId="13" applyFont="1" applyBorder="1" applyAlignment="1">
      <alignment vertical="center" wrapText="1"/>
    </xf>
    <xf numFmtId="0" fontId="26" fillId="2" borderId="1" xfId="0" applyFont="1" applyFill="1" applyBorder="1" applyAlignment="1"/>
    <xf numFmtId="164" fontId="26" fillId="2" borderId="1" xfId="0" applyNumberFormat="1" applyFont="1" applyFill="1" applyBorder="1" applyAlignment="1"/>
    <xf numFmtId="0" fontId="29" fillId="0" borderId="33" xfId="0" applyFont="1" applyBorder="1" applyAlignment="1">
      <alignment horizontal="left" wrapText="1"/>
    </xf>
    <xf numFmtId="0" fontId="26" fillId="0" borderId="0" xfId="0" applyFont="1" applyAlignment="1">
      <alignment horizontal="center"/>
    </xf>
    <xf numFmtId="0" fontId="26" fillId="0" borderId="30" xfId="0" applyFont="1" applyBorder="1"/>
    <xf numFmtId="0" fontId="26" fillId="0" borderId="2" xfId="0" applyFont="1" applyBorder="1"/>
    <xf numFmtId="0" fontId="29" fillId="0" borderId="0" xfId="0" applyFont="1" applyBorder="1" applyAlignment="1">
      <alignment horizontal="left" wrapText="1"/>
    </xf>
    <xf numFmtId="0" fontId="17" fillId="0" borderId="0" xfId="0" applyFont="1"/>
    <xf numFmtId="0" fontId="17" fillId="0" borderId="0" xfId="0" applyFont="1" applyAlignment="1">
      <alignment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2" borderId="42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2" borderId="31" xfId="0" applyFont="1" applyFill="1" applyBorder="1" applyAlignment="1">
      <alignment horizontal="left"/>
    </xf>
    <xf numFmtId="0" fontId="17" fillId="2" borderId="1" xfId="0" applyFont="1" applyFill="1" applyBorder="1"/>
    <xf numFmtId="0" fontId="17" fillId="2" borderId="8" xfId="0" applyFont="1" applyFill="1" applyBorder="1"/>
    <xf numFmtId="0" fontId="17" fillId="2" borderId="47" xfId="0" applyFont="1" applyFill="1" applyBorder="1"/>
    <xf numFmtId="0" fontId="17" fillId="2" borderId="45" xfId="0" applyFont="1" applyFill="1" applyBorder="1"/>
    <xf numFmtId="0" fontId="17" fillId="2" borderId="1" xfId="1" applyNumberFormat="1" applyFont="1" applyFill="1" applyBorder="1"/>
    <xf numFmtId="164" fontId="17" fillId="2" borderId="1" xfId="0" applyNumberFormat="1" applyFont="1" applyFill="1" applyBorder="1"/>
    <xf numFmtId="164" fontId="17" fillId="2" borderId="8" xfId="0" applyNumberFormat="1" applyFont="1" applyFill="1" applyBorder="1"/>
    <xf numFmtId="164" fontId="17" fillId="2" borderId="38" xfId="0" applyNumberFormat="1" applyFont="1" applyFill="1" applyBorder="1"/>
    <xf numFmtId="164" fontId="17" fillId="2" borderId="47" xfId="0" applyNumberFormat="1" applyFont="1" applyFill="1" applyBorder="1"/>
    <xf numFmtId="164" fontId="17" fillId="2" borderId="45" xfId="0" applyNumberFormat="1" applyFont="1" applyFill="1" applyBorder="1"/>
    <xf numFmtId="0" fontId="17" fillId="0" borderId="31" xfId="0" applyFont="1" applyFill="1" applyBorder="1" applyAlignment="1">
      <alignment horizontal="left" wrapText="1"/>
    </xf>
    <xf numFmtId="0" fontId="17" fillId="0" borderId="1" xfId="1" applyNumberFormat="1" applyFont="1" applyFill="1" applyBorder="1"/>
    <xf numFmtId="164" fontId="17" fillId="0" borderId="1" xfId="0" applyNumberFormat="1" applyFont="1" applyFill="1" applyBorder="1"/>
    <xf numFmtId="164" fontId="17" fillId="0" borderId="8" xfId="0" applyNumberFormat="1" applyFont="1" applyFill="1" applyBorder="1"/>
    <xf numFmtId="164" fontId="17" fillId="0" borderId="38" xfId="0" applyNumberFormat="1" applyFont="1" applyFill="1" applyBorder="1"/>
    <xf numFmtId="164" fontId="17" fillId="0" borderId="31" xfId="0" applyNumberFormat="1" applyFont="1" applyFill="1" applyBorder="1"/>
    <xf numFmtId="164" fontId="17" fillId="0" borderId="36" xfId="0" applyNumberFormat="1" applyFont="1" applyFill="1" applyBorder="1"/>
    <xf numFmtId="0" fontId="17" fillId="0" borderId="31" xfId="0" applyFont="1" applyBorder="1" applyAlignment="1">
      <alignment horizontal="left" wrapText="1"/>
    </xf>
    <xf numFmtId="0" fontId="17" fillId="0" borderId="1" xfId="0" applyFont="1" applyBorder="1"/>
    <xf numFmtId="0" fontId="17" fillId="0" borderId="8" xfId="0" applyFont="1" applyBorder="1"/>
    <xf numFmtId="0" fontId="17" fillId="0" borderId="38" xfId="0" applyFont="1" applyBorder="1"/>
    <xf numFmtId="0" fontId="17" fillId="0" borderId="31" xfId="0" applyFont="1" applyBorder="1"/>
    <xf numFmtId="0" fontId="17" fillId="0" borderId="36" xfId="0" applyFont="1" applyBorder="1"/>
    <xf numFmtId="0" fontId="17" fillId="2" borderId="31" xfId="0" applyFont="1" applyFill="1" applyBorder="1" applyAlignment="1">
      <alignment horizontal="left" wrapText="1"/>
    </xf>
    <xf numFmtId="0" fontId="17" fillId="2" borderId="3" xfId="0" applyFont="1" applyFill="1" applyBorder="1"/>
    <xf numFmtId="0" fontId="17" fillId="2" borderId="17" xfId="0" applyFont="1" applyFill="1" applyBorder="1"/>
    <xf numFmtId="0" fontId="17" fillId="2" borderId="43" xfId="0" applyFont="1" applyFill="1" applyBorder="1"/>
    <xf numFmtId="0" fontId="17" fillId="2" borderId="32" xfId="0" applyFont="1" applyFill="1" applyBorder="1"/>
    <xf numFmtId="0" fontId="17" fillId="2" borderId="34" xfId="0" applyFont="1" applyFill="1" applyBorder="1"/>
    <xf numFmtId="0" fontId="17" fillId="2" borderId="27" xfId="0" applyFont="1" applyFill="1" applyBorder="1" applyAlignment="1">
      <alignment horizontal="left" wrapText="1"/>
    </xf>
    <xf numFmtId="164" fontId="17" fillId="2" borderId="13" xfId="1" applyNumberFormat="1" applyFont="1" applyFill="1" applyBorder="1"/>
    <xf numFmtId="164" fontId="17" fillId="2" borderId="46" xfId="1" applyNumberFormat="1" applyFont="1" applyFill="1" applyBorder="1"/>
    <xf numFmtId="164" fontId="17" fillId="2" borderId="39" xfId="1" applyNumberFormat="1" applyFont="1" applyFill="1" applyBorder="1"/>
    <xf numFmtId="164" fontId="17" fillId="2" borderId="44" xfId="1" applyNumberFormat="1" applyFont="1" applyFill="1" applyBorder="1"/>
    <xf numFmtId="164" fontId="17" fillId="2" borderId="29" xfId="1" applyNumberFormat="1" applyFont="1" applyFill="1" applyBorder="1"/>
    <xf numFmtId="0" fontId="17" fillId="0" borderId="0" xfId="0" applyFont="1" applyAlignment="1">
      <alignment horizontal="left"/>
    </xf>
    <xf numFmtId="0" fontId="26" fillId="0" borderId="67" xfId="0" applyFont="1" applyBorder="1" applyAlignment="1">
      <alignment wrapText="1"/>
    </xf>
    <xf numFmtId="0" fontId="26" fillId="0" borderId="68" xfId="0" applyFont="1" applyBorder="1" applyAlignment="1">
      <alignment wrapText="1"/>
    </xf>
    <xf numFmtId="0" fontId="26" fillId="0" borderId="69" xfId="0" applyFont="1" applyBorder="1" applyAlignment="1">
      <alignment wrapText="1"/>
    </xf>
    <xf numFmtId="0" fontId="26" fillId="0" borderId="73" xfId="0" applyFont="1" applyBorder="1" applyAlignment="1">
      <alignment wrapText="1"/>
    </xf>
    <xf numFmtId="0" fontId="26" fillId="0" borderId="70" xfId="0" applyFont="1" applyBorder="1" applyAlignment="1">
      <alignment wrapText="1"/>
    </xf>
    <xf numFmtId="0" fontId="26" fillId="0" borderId="71" xfId="0" applyFont="1" applyBorder="1" applyAlignment="1">
      <alignment wrapText="1"/>
    </xf>
    <xf numFmtId="0" fontId="48" fillId="0" borderId="70" xfId="0" applyFont="1" applyBorder="1" applyAlignment="1"/>
    <xf numFmtId="0" fontId="26" fillId="0" borderId="73" xfId="0" applyFont="1" applyBorder="1"/>
    <xf numFmtId="0" fontId="26" fillId="0" borderId="70" xfId="0" applyFont="1" applyBorder="1"/>
    <xf numFmtId="0" fontId="26" fillId="0" borderId="71" xfId="0" applyFont="1" applyBorder="1"/>
    <xf numFmtId="0" fontId="26" fillId="0" borderId="75" xfId="0" applyFont="1" applyBorder="1"/>
    <xf numFmtId="0" fontId="26" fillId="0" borderId="76" xfId="0" applyFont="1" applyBorder="1"/>
    <xf numFmtId="0" fontId="26" fillId="0" borderId="77" xfId="0" applyFont="1" applyBorder="1"/>
    <xf numFmtId="0" fontId="26" fillId="0" borderId="87" xfId="0" applyFont="1" applyBorder="1"/>
    <xf numFmtId="0" fontId="26" fillId="0" borderId="64" xfId="0" applyFont="1" applyBorder="1"/>
    <xf numFmtId="0" fontId="26" fillId="0" borderId="65" xfId="0" applyFont="1" applyBorder="1"/>
    <xf numFmtId="0" fontId="26" fillId="19" borderId="78" xfId="0" applyFont="1" applyFill="1" applyBorder="1" applyAlignment="1">
      <alignment horizontal="center"/>
    </xf>
    <xf numFmtId="0" fontId="26" fillId="19" borderId="79" xfId="0" applyFont="1" applyFill="1" applyBorder="1"/>
    <xf numFmtId="0" fontId="26" fillId="19" borderId="81" xfId="0" applyFont="1" applyFill="1" applyBorder="1"/>
    <xf numFmtId="0" fontId="26" fillId="19" borderId="88" xfId="0" applyFont="1" applyFill="1" applyBorder="1"/>
    <xf numFmtId="0" fontId="26" fillId="19" borderId="80" xfId="0" applyFont="1" applyFill="1" applyBorder="1"/>
    <xf numFmtId="0" fontId="47" fillId="0" borderId="0" xfId="0" applyFont="1" applyAlignment="1">
      <alignment horizontal="left"/>
    </xf>
    <xf numFmtId="0" fontId="26" fillId="0" borderId="67" xfId="0" applyFont="1" applyBorder="1" applyAlignment="1">
      <alignment horizontal="center" wrapText="1"/>
    </xf>
    <xf numFmtId="0" fontId="26" fillId="0" borderId="91" xfId="0" applyFont="1" applyBorder="1" applyAlignment="1">
      <alignment horizontal="center" wrapText="1"/>
    </xf>
    <xf numFmtId="0" fontId="26" fillId="0" borderId="68" xfId="0" applyFont="1" applyBorder="1" applyAlignment="1">
      <alignment horizontal="center" vertical="center" wrapText="1"/>
    </xf>
    <xf numFmtId="0" fontId="26" fillId="0" borderId="69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wrapText="1"/>
    </xf>
    <xf numFmtId="0" fontId="26" fillId="0" borderId="73" xfId="0" applyFont="1" applyBorder="1" applyAlignment="1">
      <alignment horizontal="center" wrapText="1"/>
    </xf>
    <xf numFmtId="0" fontId="26" fillId="0" borderId="92" xfId="0" applyFont="1" applyBorder="1" applyAlignment="1">
      <alignment horizontal="center" wrapText="1"/>
    </xf>
    <xf numFmtId="0" fontId="26" fillId="0" borderId="70" xfId="0" applyFont="1" applyBorder="1" applyAlignment="1">
      <alignment horizontal="center" wrapText="1"/>
    </xf>
    <xf numFmtId="0" fontId="26" fillId="0" borderId="71" xfId="0" applyFont="1" applyBorder="1" applyAlignment="1">
      <alignment horizontal="center" wrapText="1"/>
    </xf>
    <xf numFmtId="0" fontId="26" fillId="0" borderId="73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71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0" fontId="26" fillId="0" borderId="76" xfId="0" applyFont="1" applyBorder="1" applyAlignment="1">
      <alignment horizontal="center"/>
    </xf>
    <xf numFmtId="0" fontId="26" fillId="0" borderId="77" xfId="0" applyFont="1" applyBorder="1" applyAlignment="1">
      <alignment horizontal="center"/>
    </xf>
    <xf numFmtId="0" fontId="48" fillId="19" borderId="78" xfId="0" applyFont="1" applyFill="1" applyBorder="1" applyAlignment="1">
      <alignment horizontal="center"/>
    </xf>
    <xf numFmtId="0" fontId="48" fillId="19" borderId="81" xfId="0" applyFont="1" applyFill="1" applyBorder="1"/>
    <xf numFmtId="0" fontId="48" fillId="19" borderId="93" xfId="0" applyFont="1" applyFill="1" applyBorder="1"/>
    <xf numFmtId="0" fontId="48" fillId="19" borderId="85" xfId="0" applyFont="1" applyFill="1" applyBorder="1"/>
    <xf numFmtId="0" fontId="48" fillId="19" borderId="94" xfId="0" applyFont="1" applyFill="1" applyBorder="1" applyAlignment="1">
      <alignment horizontal="left" vertical="center"/>
    </xf>
    <xf numFmtId="0" fontId="29" fillId="0" borderId="0" xfId="0" applyFont="1" applyFill="1" applyBorder="1"/>
    <xf numFmtId="0" fontId="29" fillId="0" borderId="0" xfId="0" applyFont="1" applyFill="1" applyAlignment="1">
      <alignment horizontal="center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164" fontId="26" fillId="2" borderId="1" xfId="0" applyNumberFormat="1" applyFont="1" applyFill="1" applyBorder="1" applyAlignment="1">
      <alignment horizontal="center" vertical="top"/>
    </xf>
    <xf numFmtId="0" fontId="29" fillId="0" borderId="0" xfId="0" applyFont="1" applyBorder="1"/>
    <xf numFmtId="0" fontId="50" fillId="0" borderId="0" xfId="0" applyFont="1" applyAlignment="1">
      <alignment horizontal="center"/>
    </xf>
    <xf numFmtId="0" fontId="26" fillId="0" borderId="16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 wrapText="1"/>
    </xf>
    <xf numFmtId="0" fontId="51" fillId="0" borderId="4" xfId="0" applyFont="1" applyBorder="1"/>
    <xf numFmtId="0" fontId="51" fillId="0" borderId="1" xfId="0" applyFont="1" applyBorder="1"/>
    <xf numFmtId="0" fontId="39" fillId="0" borderId="79" xfId="0" applyFont="1" applyBorder="1" applyAlignment="1">
      <alignment horizontal="center" vertical="center" wrapText="1"/>
    </xf>
    <xf numFmtId="0" fontId="39" fillId="0" borderId="80" xfId="0" applyFont="1" applyBorder="1" applyAlignment="1">
      <alignment horizontal="left" vertical="center" wrapText="1"/>
    </xf>
    <xf numFmtId="0" fontId="39" fillId="0" borderId="80" xfId="0" applyFont="1" applyBorder="1" applyAlignment="1">
      <alignment horizontal="center" vertical="center" wrapText="1"/>
    </xf>
    <xf numFmtId="0" fontId="39" fillId="0" borderId="81" xfId="0" applyFont="1" applyBorder="1" applyAlignment="1">
      <alignment horizontal="center" vertical="center" wrapText="1"/>
    </xf>
    <xf numFmtId="0" fontId="40" fillId="20" borderId="68" xfId="0" applyFont="1" applyFill="1" applyBorder="1" applyAlignment="1">
      <alignment horizontal="center" vertical="center"/>
    </xf>
    <xf numFmtId="0" fontId="40" fillId="20" borderId="68" xfId="0" applyFont="1" applyFill="1" applyBorder="1" applyAlignment="1">
      <alignment horizontal="left" vertical="center"/>
    </xf>
    <xf numFmtId="0" fontId="40" fillId="20" borderId="68" xfId="0" applyFont="1" applyFill="1" applyBorder="1" applyAlignment="1">
      <alignment horizontal="left" vertical="center" wrapText="1"/>
    </xf>
    <xf numFmtId="0" fontId="40" fillId="20" borderId="68" xfId="0" applyFont="1" applyFill="1" applyBorder="1" applyAlignment="1">
      <alignment horizontal="center" vertical="center" wrapText="1"/>
    </xf>
    <xf numFmtId="4" fontId="40" fillId="20" borderId="68" xfId="0" applyNumberFormat="1" applyFont="1" applyFill="1" applyBorder="1" applyAlignment="1">
      <alignment horizontal="center" vertical="center"/>
    </xf>
    <xf numFmtId="0" fontId="40" fillId="21" borderId="0" xfId="0" applyFont="1" applyFill="1" applyBorder="1" applyAlignment="1">
      <alignment horizontal="left" vertical="center" wrapText="1"/>
    </xf>
    <xf numFmtId="0" fontId="40" fillId="21" borderId="76" xfId="0" applyFont="1" applyFill="1" applyBorder="1" applyAlignment="1">
      <alignment horizontal="center" vertical="center"/>
    </xf>
    <xf numFmtId="0" fontId="40" fillId="21" borderId="76" xfId="0" applyFont="1" applyFill="1" applyBorder="1" applyAlignment="1">
      <alignment horizontal="center" vertical="center" wrapText="1"/>
    </xf>
    <xf numFmtId="0" fontId="40" fillId="21" borderId="76" xfId="0" applyFont="1" applyFill="1" applyBorder="1" applyAlignment="1">
      <alignment horizontal="left" vertical="center" wrapText="1"/>
    </xf>
    <xf numFmtId="4" fontId="40" fillId="21" borderId="76" xfId="0" applyNumberFormat="1" applyFont="1" applyFill="1" applyBorder="1" applyAlignment="1">
      <alignment horizontal="center" vertical="center"/>
    </xf>
    <xf numFmtId="0" fontId="40" fillId="21" borderId="76" xfId="0" applyFont="1" applyFill="1" applyBorder="1" applyAlignment="1">
      <alignment horizontal="left" vertical="center"/>
    </xf>
    <xf numFmtId="0" fontId="40" fillId="21" borderId="95" xfId="0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left" vertical="center" wrapText="1"/>
    </xf>
    <xf numFmtId="0" fontId="40" fillId="21" borderId="1" xfId="0" applyFont="1" applyFill="1" applyBorder="1" applyAlignment="1">
      <alignment horizontal="center" vertical="center" wrapText="1"/>
    </xf>
    <xf numFmtId="4" fontId="40" fillId="21" borderId="1" xfId="0" applyNumberFormat="1" applyFont="1" applyFill="1" applyBorder="1" applyAlignment="1">
      <alignment horizontal="center" vertical="center"/>
    </xf>
    <xf numFmtId="0" fontId="40" fillId="21" borderId="1" xfId="0" applyFont="1" applyFill="1" applyBorder="1" applyAlignment="1">
      <alignment horizontal="left" vertical="center"/>
    </xf>
    <xf numFmtId="0" fontId="40" fillId="35" borderId="76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left" vertical="center" wrapText="1"/>
    </xf>
    <xf numFmtId="0" fontId="40" fillId="35" borderId="70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center" vertical="center" wrapText="1"/>
    </xf>
    <xf numFmtId="0" fontId="40" fillId="35" borderId="68" xfId="0" applyFont="1" applyFill="1" applyBorder="1" applyAlignment="1">
      <alignment horizontal="left" vertical="center" wrapText="1"/>
    </xf>
    <xf numFmtId="0" fontId="43" fillId="35" borderId="68" xfId="0" applyFont="1" applyFill="1" applyBorder="1" applyAlignment="1">
      <alignment horizontal="left" vertical="center" wrapText="1"/>
    </xf>
    <xf numFmtId="0" fontId="43" fillId="35" borderId="68" xfId="0" applyFont="1" applyFill="1" applyBorder="1" applyAlignment="1">
      <alignment horizontal="center" vertical="center" wrapText="1"/>
    </xf>
    <xf numFmtId="0" fontId="43" fillId="35" borderId="0" xfId="0" applyFont="1" applyFill="1" applyBorder="1" applyAlignment="1">
      <alignment horizontal="center" vertical="center"/>
    </xf>
    <xf numFmtId="0" fontId="40" fillId="35" borderId="68" xfId="0" applyFont="1" applyFill="1" applyBorder="1" applyAlignment="1">
      <alignment horizontal="left" vertical="center"/>
    </xf>
    <xf numFmtId="0" fontId="43" fillId="22" borderId="1" xfId="0" applyFont="1" applyFill="1" applyBorder="1" applyAlignment="1">
      <alignment horizontal="center" vertical="center"/>
    </xf>
    <xf numFmtId="0" fontId="40" fillId="22" borderId="76" xfId="0" applyFont="1" applyFill="1" applyBorder="1" applyAlignment="1">
      <alignment horizontal="left" vertical="center" wrapText="1"/>
    </xf>
    <xf numFmtId="14" fontId="40" fillId="22" borderId="76" xfId="0" applyNumberFormat="1" applyFont="1" applyFill="1" applyBorder="1" applyAlignment="1">
      <alignment horizontal="center" vertical="center" wrapText="1"/>
    </xf>
    <xf numFmtId="4" fontId="40" fillId="22" borderId="76" xfId="0" applyNumberFormat="1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/>
    </xf>
    <xf numFmtId="0" fontId="40" fillId="22" borderId="1" xfId="0" applyFont="1" applyFill="1" applyBorder="1" applyAlignment="1">
      <alignment horizontal="center" vertical="center" wrapText="1"/>
    </xf>
    <xf numFmtId="0" fontId="43" fillId="24" borderId="1" xfId="0" applyFont="1" applyFill="1" applyBorder="1" applyAlignment="1">
      <alignment horizontal="center" vertical="center"/>
    </xf>
    <xf numFmtId="0" fontId="37" fillId="24" borderId="4" xfId="10" applyFont="1" applyFill="1" applyBorder="1" applyAlignment="1">
      <alignment horizontal="left" vertical="center" wrapText="1"/>
    </xf>
    <xf numFmtId="0" fontId="37" fillId="24" borderId="4" xfId="10" applyFont="1" applyFill="1" applyBorder="1" applyAlignment="1">
      <alignment horizontal="center" vertical="center" wrapText="1"/>
    </xf>
    <xf numFmtId="0" fontId="37" fillId="24" borderId="4" xfId="10" applyFont="1" applyFill="1" applyBorder="1" applyAlignment="1">
      <alignment horizontal="center" vertical="center"/>
    </xf>
    <xf numFmtId="0" fontId="52" fillId="24" borderId="1" xfId="10" applyFont="1" applyFill="1" applyBorder="1" applyAlignment="1">
      <alignment horizontal="left" vertical="center" wrapText="1"/>
    </xf>
    <xf numFmtId="0" fontId="40" fillId="26" borderId="1" xfId="0" applyFont="1" applyFill="1" applyBorder="1" applyAlignment="1">
      <alignment horizontal="center" vertical="center"/>
    </xf>
    <xf numFmtId="0" fontId="40" fillId="26" borderId="1" xfId="0" applyFont="1" applyFill="1" applyBorder="1" applyAlignment="1">
      <alignment horizontal="center" vertical="center" wrapText="1"/>
    </xf>
    <xf numFmtId="0" fontId="37" fillId="26" borderId="1" xfId="21" applyFont="1" applyFill="1" applyBorder="1" applyAlignment="1">
      <alignment horizontal="center" vertical="center" wrapText="1"/>
    </xf>
    <xf numFmtId="4" fontId="37" fillId="26" borderId="4" xfId="0" applyNumberFormat="1" applyFont="1" applyFill="1" applyBorder="1" applyAlignment="1">
      <alignment horizontal="center" vertical="center" wrapText="1"/>
    </xf>
    <xf numFmtId="0" fontId="37" fillId="26" borderId="0" xfId="0" applyFont="1" applyFill="1" applyAlignment="1">
      <alignment horizontal="left" vertical="center" wrapText="1"/>
    </xf>
    <xf numFmtId="0" fontId="40" fillId="26" borderId="4" xfId="0" applyFont="1" applyFill="1" applyBorder="1" applyAlignment="1">
      <alignment horizontal="center" vertical="center" wrapText="1"/>
    </xf>
    <xf numFmtId="0" fontId="40" fillId="26" borderId="4" xfId="0" applyFont="1" applyFill="1" applyBorder="1" applyAlignment="1">
      <alignment horizontal="left" vertical="center" wrapText="1"/>
    </xf>
    <xf numFmtId="4" fontId="40" fillId="26" borderId="1" xfId="0" applyNumberFormat="1" applyFont="1" applyFill="1" applyBorder="1" applyAlignment="1">
      <alignment horizontal="center" vertical="center"/>
    </xf>
    <xf numFmtId="0" fontId="43" fillId="26" borderId="1" xfId="0" applyFont="1" applyFill="1" applyBorder="1" applyAlignment="1">
      <alignment horizontal="center" vertical="center" wrapText="1"/>
    </xf>
    <xf numFmtId="0" fontId="37" fillId="26" borderId="1" xfId="17" applyFont="1" applyFill="1" applyBorder="1" applyAlignment="1">
      <alignment horizontal="center" vertical="center"/>
    </xf>
    <xf numFmtId="166" fontId="37" fillId="26" borderId="1" xfId="17" applyNumberFormat="1" applyFont="1" applyFill="1" applyBorder="1" applyAlignment="1">
      <alignment horizontal="left" vertical="center" wrapText="1"/>
    </xf>
    <xf numFmtId="167" fontId="37" fillId="26" borderId="1" xfId="14" applyNumberFormat="1" applyFont="1" applyFill="1" applyBorder="1" applyAlignment="1">
      <alignment horizontal="center" vertical="center"/>
    </xf>
    <xf numFmtId="0" fontId="37" fillId="26" borderId="1" xfId="15" applyFont="1" applyFill="1" applyBorder="1" applyAlignment="1">
      <alignment horizontal="left" vertical="center" wrapText="1"/>
    </xf>
    <xf numFmtId="0" fontId="30" fillId="26" borderId="1" xfId="0" applyFont="1" applyFill="1" applyBorder="1" applyAlignment="1">
      <alignment horizontal="left" vertical="center" wrapText="1"/>
    </xf>
    <xf numFmtId="0" fontId="43" fillId="26" borderId="1" xfId="0" applyFont="1" applyFill="1" applyBorder="1" applyAlignment="1">
      <alignment horizontal="left" vertical="center" wrapText="1"/>
    </xf>
    <xf numFmtId="0" fontId="43" fillId="28" borderId="4" xfId="0" applyFont="1" applyFill="1" applyBorder="1" applyAlignment="1">
      <alignment horizontal="left" vertical="center" wrapText="1"/>
    </xf>
    <xf numFmtId="14" fontId="43" fillId="28" borderId="1" xfId="0" applyNumberFormat="1" applyFont="1" applyFill="1" applyBorder="1" applyAlignment="1">
      <alignment horizontal="center" vertical="center" wrapText="1"/>
    </xf>
    <xf numFmtId="0" fontId="40" fillId="28" borderId="1" xfId="0" applyFont="1" applyFill="1" applyBorder="1" applyAlignment="1">
      <alignment horizontal="left" vertical="center"/>
    </xf>
    <xf numFmtId="0" fontId="37" fillId="28" borderId="1" xfId="0" applyFont="1" applyFill="1" applyBorder="1" applyAlignment="1">
      <alignment horizontal="center" vertical="center"/>
    </xf>
    <xf numFmtId="0" fontId="37" fillId="28" borderId="4" xfId="0" applyFont="1" applyFill="1" applyBorder="1" applyAlignment="1">
      <alignment horizontal="left" vertical="center" wrapText="1"/>
    </xf>
    <xf numFmtId="0" fontId="43" fillId="29" borderId="1" xfId="0" applyFont="1" applyFill="1" applyBorder="1" applyAlignment="1">
      <alignment horizontal="center" vertical="center"/>
    </xf>
    <xf numFmtId="0" fontId="53" fillId="29" borderId="1" xfId="7" applyFont="1" applyFill="1" applyBorder="1" applyAlignment="1">
      <alignment horizontal="center" vertical="center" wrapText="1"/>
    </xf>
    <xf numFmtId="4" fontId="37" fillId="29" borderId="8" xfId="0" applyNumberFormat="1" applyFont="1" applyFill="1" applyBorder="1" applyAlignment="1">
      <alignment horizontal="center" vertical="center" wrapText="1"/>
    </xf>
    <xf numFmtId="4" fontId="37" fillId="29" borderId="4" xfId="0" applyNumberFormat="1" applyFont="1" applyFill="1" applyBorder="1" applyAlignment="1">
      <alignment horizontal="center" vertical="center" wrapText="1"/>
    </xf>
    <xf numFmtId="4" fontId="37" fillId="29" borderId="7" xfId="0" applyNumberFormat="1" applyFont="1" applyFill="1" applyBorder="1" applyAlignment="1">
      <alignment horizontal="center" vertical="center" wrapText="1"/>
    </xf>
    <xf numFmtId="0" fontId="37" fillId="29" borderId="0" xfId="0" applyFont="1" applyFill="1" applyAlignment="1">
      <alignment horizontal="center" vertical="center" wrapText="1"/>
    </xf>
    <xf numFmtId="0" fontId="37" fillId="29" borderId="1" xfId="22" applyFont="1" applyFill="1" applyBorder="1" applyAlignment="1">
      <alignment horizontal="left" vertical="center" wrapText="1"/>
    </xf>
    <xf numFmtId="4" fontId="37" fillId="29" borderId="17" xfId="0" applyNumberFormat="1" applyFont="1" applyFill="1" applyBorder="1" applyAlignment="1">
      <alignment horizontal="center" vertical="center" wrapText="1"/>
    </xf>
    <xf numFmtId="4" fontId="37" fillId="29" borderId="1" xfId="0" applyNumberFormat="1" applyFont="1" applyFill="1" applyBorder="1" applyAlignment="1">
      <alignment horizontal="center" vertical="center" wrapText="1"/>
    </xf>
    <xf numFmtId="0" fontId="53" fillId="29" borderId="1" xfId="22" applyFont="1" applyFill="1" applyBorder="1" applyAlignment="1">
      <alignment horizontal="center" vertical="center" wrapText="1"/>
    </xf>
    <xf numFmtId="0" fontId="53" fillId="29" borderId="1" xfId="22" applyFont="1" applyFill="1" applyBorder="1" applyAlignment="1">
      <alignment horizontal="left" vertical="center" wrapText="1"/>
    </xf>
    <xf numFmtId="0" fontId="37" fillId="29" borderId="1" xfId="22" applyFont="1" applyFill="1" applyBorder="1" applyAlignment="1">
      <alignment horizontal="center" vertical="center" wrapText="1"/>
    </xf>
    <xf numFmtId="0" fontId="37" fillId="29" borderId="1" xfId="0" applyFont="1" applyFill="1" applyBorder="1" applyAlignment="1">
      <alignment horizontal="center" vertical="center"/>
    </xf>
    <xf numFmtId="0" fontId="40" fillId="29" borderId="1" xfId="0" applyFont="1" applyFill="1" applyBorder="1" applyAlignment="1">
      <alignment horizontal="center" vertical="center" wrapText="1"/>
    </xf>
    <xf numFmtId="0" fontId="40" fillId="29" borderId="1" xfId="0" applyFont="1" applyFill="1" applyBorder="1" applyAlignment="1">
      <alignment horizontal="left" vertical="center" wrapText="1"/>
    </xf>
    <xf numFmtId="4" fontId="37" fillId="29" borderId="1" xfId="0" applyNumberFormat="1" applyFont="1" applyFill="1" applyBorder="1" applyAlignment="1">
      <alignment horizontal="center" vertical="center"/>
    </xf>
    <xf numFmtId="0" fontId="37" fillId="29" borderId="1" xfId="0" applyFont="1" applyFill="1" applyBorder="1" applyAlignment="1">
      <alignment horizontal="left" vertical="center"/>
    </xf>
    <xf numFmtId="0" fontId="37" fillId="29" borderId="1" xfId="23" applyFont="1" applyFill="1" applyBorder="1" applyAlignment="1">
      <alignment horizontal="center" vertical="center" wrapText="1"/>
    </xf>
    <xf numFmtId="0" fontId="37" fillId="29" borderId="1" xfId="24" applyFont="1" applyFill="1" applyBorder="1" applyAlignment="1">
      <alignment horizontal="left" vertical="center" wrapText="1"/>
    </xf>
    <xf numFmtId="2" fontId="37" fillId="29" borderId="1" xfId="0" applyNumberFormat="1" applyFont="1" applyFill="1" applyBorder="1" applyAlignment="1">
      <alignment horizontal="center" vertical="center"/>
    </xf>
    <xf numFmtId="0" fontId="40" fillId="29" borderId="1" xfId="23" applyFont="1" applyFill="1" applyBorder="1" applyAlignment="1">
      <alignment horizontal="center" vertical="center"/>
    </xf>
    <xf numFmtId="0" fontId="40" fillId="29" borderId="1" xfId="23" applyFont="1" applyFill="1" applyBorder="1" applyAlignment="1">
      <alignment horizontal="left" vertical="center" wrapText="1"/>
    </xf>
    <xf numFmtId="0" fontId="37" fillId="29" borderId="3" xfId="24" applyFont="1" applyFill="1" applyBorder="1" applyAlignment="1">
      <alignment horizontal="center" vertical="center"/>
    </xf>
    <xf numFmtId="0" fontId="37" fillId="29" borderId="3" xfId="24" applyFont="1" applyFill="1" applyBorder="1" applyAlignment="1">
      <alignment horizontal="left" vertical="center" wrapText="1"/>
    </xf>
    <xf numFmtId="49" fontId="37" fillId="29" borderId="1" xfId="10" applyNumberFormat="1" applyFont="1" applyFill="1" applyBorder="1" applyAlignment="1">
      <alignment horizontal="center" vertical="center" wrapText="1"/>
    </xf>
    <xf numFmtId="2" fontId="40" fillId="29" borderId="1" xfId="10" applyNumberFormat="1" applyFont="1" applyFill="1" applyBorder="1" applyAlignment="1">
      <alignment horizontal="center" vertical="center" wrapText="1"/>
    </xf>
    <xf numFmtId="0" fontId="43" fillId="29" borderId="1" xfId="0" applyFont="1" applyFill="1" applyBorder="1" applyAlignment="1">
      <alignment horizontal="left" vertical="center"/>
    </xf>
    <xf numFmtId="0" fontId="37" fillId="29" borderId="5" xfId="10" applyFont="1" applyFill="1" applyBorder="1" applyAlignment="1">
      <alignment horizontal="left" vertical="center" wrapText="1"/>
    </xf>
    <xf numFmtId="0" fontId="40" fillId="29" borderId="0" xfId="10" applyFont="1" applyFill="1" applyAlignment="1">
      <alignment horizontal="left" vertical="center" wrapText="1"/>
    </xf>
    <xf numFmtId="0" fontId="40" fillId="29" borderId="2" xfId="10" applyFont="1" applyFill="1" applyBorder="1" applyAlignment="1">
      <alignment horizontal="left" vertical="center" wrapText="1"/>
    </xf>
    <xf numFmtId="14" fontId="37" fillId="29" borderId="1" xfId="10" applyNumberFormat="1" applyFont="1" applyFill="1" applyBorder="1" applyAlignment="1">
      <alignment horizontal="center" vertical="center" wrapText="1"/>
    </xf>
    <xf numFmtId="0" fontId="43" fillId="31" borderId="1" xfId="0" applyFont="1" applyFill="1" applyBorder="1" applyAlignment="1">
      <alignment horizontal="center" vertical="center"/>
    </xf>
    <xf numFmtId="0" fontId="43" fillId="31" borderId="1" xfId="0" applyFont="1" applyFill="1" applyBorder="1" applyAlignment="1">
      <alignment horizontal="left" vertical="center"/>
    </xf>
    <xf numFmtId="0" fontId="37" fillId="0" borderId="1" xfId="25" applyFont="1" applyBorder="1"/>
    <xf numFmtId="0" fontId="43" fillId="32" borderId="1" xfId="0" applyFont="1" applyFill="1" applyBorder="1" applyAlignment="1">
      <alignment horizontal="center" vertical="center"/>
    </xf>
    <xf numFmtId="16" fontId="37" fillId="32" borderId="1" xfId="0" applyNumberFormat="1" applyFont="1" applyFill="1" applyBorder="1" applyAlignment="1">
      <alignment horizontal="center" vertical="center" wrapText="1"/>
    </xf>
    <xf numFmtId="0" fontId="37" fillId="32" borderId="1" xfId="0" applyFont="1" applyFill="1" applyBorder="1" applyAlignment="1">
      <alignment horizontal="center" vertical="center"/>
    </xf>
    <xf numFmtId="0" fontId="37" fillId="32" borderId="1" xfId="0" applyFont="1" applyFill="1" applyBorder="1" applyAlignment="1">
      <alignment horizontal="left" vertical="center" wrapText="1"/>
    </xf>
    <xf numFmtId="4" fontId="37" fillId="32" borderId="1" xfId="0" applyNumberFormat="1" applyFont="1" applyFill="1" applyBorder="1" applyAlignment="1">
      <alignment horizontal="center" vertical="center"/>
    </xf>
    <xf numFmtId="0" fontId="43" fillId="32" borderId="1" xfId="0" applyFont="1" applyFill="1" applyBorder="1" applyAlignment="1">
      <alignment horizontal="left" vertical="center"/>
    </xf>
    <xf numFmtId="0" fontId="37" fillId="32" borderId="1" xfId="0" applyFont="1" applyFill="1" applyBorder="1" applyAlignment="1">
      <alignment horizontal="left" vertical="center"/>
    </xf>
    <xf numFmtId="0" fontId="37" fillId="32" borderId="1" xfId="0" applyFont="1" applyFill="1" applyBorder="1" applyAlignment="1">
      <alignment horizontal="center" vertical="center" wrapText="1"/>
    </xf>
    <xf numFmtId="49" fontId="37" fillId="32" borderId="1" xfId="0" applyNumberFormat="1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/>
    </xf>
    <xf numFmtId="0" fontId="43" fillId="34" borderId="1" xfId="0" applyFont="1" applyFill="1" applyBorder="1" applyAlignment="1">
      <alignment horizontal="center" vertical="center" wrapText="1"/>
    </xf>
    <xf numFmtId="168" fontId="37" fillId="34" borderId="1" xfId="0" applyNumberFormat="1" applyFont="1" applyFill="1" applyBorder="1" applyAlignment="1">
      <alignment horizontal="center" vertical="center" wrapText="1"/>
    </xf>
    <xf numFmtId="0" fontId="37" fillId="34" borderId="0" xfId="0" applyFont="1" applyFill="1" applyBorder="1" applyAlignment="1">
      <alignment horizontal="left" vertical="center" wrapText="1"/>
    </xf>
    <xf numFmtId="0" fontId="43" fillId="34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left" vertical="center"/>
    </xf>
    <xf numFmtId="0" fontId="43" fillId="0" borderId="4" xfId="0" applyFont="1" applyFill="1" applyBorder="1" applyAlignment="1">
      <alignment horizontal="left" vertical="center" wrapText="1"/>
    </xf>
    <xf numFmtId="0" fontId="43" fillId="0" borderId="4" xfId="0" applyFont="1" applyFill="1" applyBorder="1" applyAlignment="1">
      <alignment horizontal="center" vertical="center" wrapText="1"/>
    </xf>
    <xf numFmtId="0" fontId="43" fillId="0" borderId="4" xfId="0" applyFont="1" applyFill="1" applyBorder="1" applyAlignment="1">
      <alignment horizontal="center" vertical="center"/>
    </xf>
    <xf numFmtId="8" fontId="43" fillId="0" borderId="4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left" vertical="center"/>
    </xf>
    <xf numFmtId="0" fontId="48" fillId="0" borderId="79" xfId="0" applyFont="1" applyBorder="1" applyAlignment="1">
      <alignment horizontal="center" wrapText="1"/>
    </xf>
    <xf numFmtId="0" fontId="48" fillId="0" borderId="80" xfId="0" applyFont="1" applyBorder="1" applyAlignment="1">
      <alignment horizontal="center" wrapText="1"/>
    </xf>
    <xf numFmtId="0" fontId="48" fillId="0" borderId="81" xfId="0" applyFont="1" applyBorder="1" applyAlignment="1">
      <alignment horizontal="center" wrapText="1"/>
    </xf>
    <xf numFmtId="0" fontId="48" fillId="36" borderId="68" xfId="0" applyFont="1" applyFill="1" applyBorder="1" applyAlignment="1">
      <alignment horizontal="left" vertical="center" wrapText="1"/>
    </xf>
    <xf numFmtId="0" fontId="1" fillId="36" borderId="68" xfId="0" applyFont="1" applyFill="1" applyBorder="1" applyAlignment="1">
      <alignment horizontal="left" vertical="center" wrapText="1"/>
    </xf>
    <xf numFmtId="49" fontId="1" fillId="36" borderId="68" xfId="0" applyNumberFormat="1" applyFont="1" applyFill="1" applyBorder="1" applyAlignment="1">
      <alignment horizontal="left" vertical="center"/>
    </xf>
    <xf numFmtId="0" fontId="1" fillId="36" borderId="70" xfId="0" applyFont="1" applyFill="1" applyBorder="1" applyAlignment="1">
      <alignment horizontal="left" vertical="center" wrapText="1"/>
    </xf>
    <xf numFmtId="0" fontId="48" fillId="36" borderId="70" xfId="0" applyFont="1" applyFill="1" applyBorder="1" applyAlignment="1">
      <alignment horizontal="left" vertical="center" wrapText="1"/>
    </xf>
    <xf numFmtId="49" fontId="1" fillId="36" borderId="68" xfId="0" applyNumberFormat="1" applyFont="1" applyFill="1" applyBorder="1" applyAlignment="1">
      <alignment horizontal="left" vertical="center" wrapText="1"/>
    </xf>
    <xf numFmtId="49" fontId="1" fillId="36" borderId="70" xfId="0" applyNumberFormat="1" applyFont="1" applyFill="1" applyBorder="1" applyAlignment="1">
      <alignment horizontal="left" vertical="center" wrapText="1"/>
    </xf>
    <xf numFmtId="49" fontId="1" fillId="36" borderId="70" xfId="0" applyNumberFormat="1" applyFont="1" applyFill="1" applyBorder="1" applyAlignment="1">
      <alignment horizontal="left" vertical="center"/>
    </xf>
    <xf numFmtId="0" fontId="1" fillId="8" borderId="70" xfId="0" applyFont="1" applyFill="1" applyBorder="1" applyAlignment="1">
      <alignment horizontal="left" vertical="center" wrapText="1"/>
    </xf>
    <xf numFmtId="0" fontId="55" fillId="37" borderId="68" xfId="26" applyFont="1" applyFill="1" applyBorder="1" applyAlignment="1">
      <alignment horizontal="center" wrapText="1"/>
    </xf>
    <xf numFmtId="0" fontId="55" fillId="37" borderId="68" xfId="26" applyFont="1" applyFill="1" applyBorder="1" applyAlignment="1">
      <alignment wrapText="1"/>
    </xf>
    <xf numFmtId="0" fontId="55" fillId="37" borderId="99" xfId="26" applyFont="1" applyFill="1" applyBorder="1" applyAlignment="1">
      <alignment horizontal="left" wrapText="1"/>
    </xf>
    <xf numFmtId="49" fontId="55" fillId="37" borderId="68" xfId="26" applyNumberFormat="1" applyFont="1" applyFill="1" applyBorder="1" applyAlignment="1">
      <alignment horizontal="center" wrapText="1"/>
    </xf>
    <xf numFmtId="0" fontId="55" fillId="37" borderId="70" xfId="26" applyFont="1" applyFill="1" applyBorder="1" applyAlignment="1">
      <alignment horizontal="center" wrapText="1"/>
    </xf>
    <xf numFmtId="0" fontId="55" fillId="37" borderId="70" xfId="26" applyFont="1" applyFill="1" applyBorder="1" applyAlignment="1">
      <alignment horizontal="left" wrapText="1"/>
    </xf>
    <xf numFmtId="0" fontId="55" fillId="37" borderId="70" xfId="26" applyFont="1" applyFill="1" applyBorder="1" applyAlignment="1">
      <alignment wrapText="1"/>
    </xf>
    <xf numFmtId="0" fontId="55" fillId="37" borderId="95" xfId="26" applyFont="1" applyFill="1" applyBorder="1" applyAlignment="1">
      <alignment horizontal="left" wrapText="1"/>
    </xf>
    <xf numFmtId="49" fontId="55" fillId="37" borderId="70" xfId="26" applyNumberFormat="1" applyFont="1" applyFill="1" applyBorder="1" applyAlignment="1">
      <alignment horizontal="center" wrapText="1"/>
    </xf>
    <xf numFmtId="0" fontId="17" fillId="37" borderId="70" xfId="26" applyFont="1" applyFill="1" applyBorder="1" applyAlignment="1">
      <alignment horizontal="left" wrapText="1"/>
    </xf>
    <xf numFmtId="0" fontId="17" fillId="37" borderId="70" xfId="26" applyFont="1" applyFill="1" applyBorder="1" applyAlignment="1">
      <alignment horizontal="center" wrapText="1"/>
    </xf>
    <xf numFmtId="0" fontId="17" fillId="37" borderId="70" xfId="26" applyFont="1" applyFill="1" applyBorder="1" applyAlignment="1">
      <alignment wrapText="1"/>
    </xf>
    <xf numFmtId="0" fontId="17" fillId="37" borderId="95" xfId="26" applyFont="1" applyFill="1" applyBorder="1" applyAlignment="1">
      <alignment horizontal="left" wrapText="1"/>
    </xf>
    <xf numFmtId="49" fontId="17" fillId="37" borderId="70" xfId="26" applyNumberFormat="1" applyFont="1" applyFill="1" applyBorder="1" applyAlignment="1">
      <alignment horizontal="center" wrapText="1"/>
    </xf>
    <xf numFmtId="0" fontId="1" fillId="37" borderId="70" xfId="26" applyFont="1" applyFill="1" applyBorder="1" applyAlignment="1">
      <alignment wrapText="1"/>
    </xf>
    <xf numFmtId="0" fontId="1" fillId="37" borderId="95" xfId="26" applyFont="1" applyFill="1" applyBorder="1" applyAlignment="1">
      <alignment horizontal="left" wrapText="1"/>
    </xf>
    <xf numFmtId="49" fontId="1" fillId="37" borderId="70" xfId="26" applyNumberFormat="1" applyFont="1" applyFill="1" applyBorder="1" applyAlignment="1">
      <alignment horizontal="center" wrapText="1"/>
    </xf>
    <xf numFmtId="0" fontId="55" fillId="37" borderId="95" xfId="26" applyFont="1" applyFill="1" applyBorder="1" applyAlignment="1">
      <alignment horizontal="left" vertical="top" wrapText="1"/>
    </xf>
    <xf numFmtId="0" fontId="1" fillId="37" borderId="70" xfId="26" applyFont="1" applyFill="1" applyBorder="1" applyAlignment="1">
      <alignment horizontal="center" wrapText="1"/>
    </xf>
    <xf numFmtId="0" fontId="1" fillId="37" borderId="70" xfId="26" applyFont="1" applyFill="1" applyBorder="1" applyAlignment="1">
      <alignment horizontal="left" wrapText="1"/>
    </xf>
    <xf numFmtId="49" fontId="55" fillId="37" borderId="70" xfId="26" applyNumberFormat="1" applyFont="1" applyFill="1" applyBorder="1" applyAlignment="1">
      <alignment horizontal="center"/>
    </xf>
    <xf numFmtId="49" fontId="17" fillId="37" borderId="70" xfId="26" applyNumberFormat="1" applyFont="1" applyFill="1" applyBorder="1" applyAlignment="1">
      <alignment horizontal="center"/>
    </xf>
    <xf numFmtId="0" fontId="55" fillId="31" borderId="70" xfId="26" applyFont="1" applyFill="1" applyBorder="1" applyAlignment="1">
      <alignment horizontal="center" wrapText="1"/>
    </xf>
    <xf numFmtId="0" fontId="55" fillId="31" borderId="70" xfId="26" applyFont="1" applyFill="1" applyBorder="1" applyAlignment="1">
      <alignment horizontal="left" wrapText="1"/>
    </xf>
    <xf numFmtId="49" fontId="55" fillId="31" borderId="70" xfId="26" applyNumberFormat="1" applyFont="1" applyFill="1" applyBorder="1" applyAlignment="1">
      <alignment horizontal="center" wrapText="1"/>
    </xf>
    <xf numFmtId="0" fontId="55" fillId="38" borderId="70" xfId="26" applyFont="1" applyFill="1" applyBorder="1" applyAlignment="1">
      <alignment horizontal="center" wrapText="1"/>
    </xf>
    <xf numFmtId="0" fontId="55" fillId="38" borderId="70" xfId="26" applyFont="1" applyFill="1" applyBorder="1" applyAlignment="1">
      <alignment horizontal="left" wrapText="1"/>
    </xf>
    <xf numFmtId="0" fontId="55" fillId="37" borderId="100" xfId="26" applyFont="1" applyFill="1" applyBorder="1" applyAlignment="1">
      <alignment horizontal="left" wrapText="1"/>
    </xf>
    <xf numFmtId="0" fontId="55" fillId="38" borderId="95" xfId="26" applyFont="1" applyFill="1" applyBorder="1" applyAlignment="1">
      <alignment horizontal="left" wrapText="1"/>
    </xf>
    <xf numFmtId="49" fontId="55" fillId="38" borderId="70" xfId="26" applyNumberFormat="1" applyFont="1" applyFill="1" applyBorder="1" applyAlignment="1">
      <alignment horizontal="center" wrapText="1"/>
    </xf>
    <xf numFmtId="0" fontId="17" fillId="38" borderId="70" xfId="26" applyFont="1" applyFill="1" applyBorder="1" applyAlignment="1">
      <alignment horizontal="center" wrapText="1"/>
    </xf>
    <xf numFmtId="0" fontId="55" fillId="31" borderId="95" xfId="26" applyFont="1" applyFill="1" applyBorder="1" applyAlignment="1">
      <alignment horizontal="left" wrapText="1"/>
    </xf>
    <xf numFmtId="0" fontId="55" fillId="38" borderId="70" xfId="26" applyFont="1" applyFill="1" applyBorder="1" applyAlignment="1">
      <alignment wrapText="1"/>
    </xf>
    <xf numFmtId="0" fontId="55" fillId="31" borderId="70" xfId="26" applyFont="1" applyFill="1" applyBorder="1" applyAlignment="1">
      <alignment wrapText="1"/>
    </xf>
    <xf numFmtId="49" fontId="55" fillId="31" borderId="70" xfId="26" applyNumberFormat="1" applyFont="1" applyFill="1" applyBorder="1" applyAlignment="1">
      <alignment horizontal="center"/>
    </xf>
    <xf numFmtId="0" fontId="55" fillId="38" borderId="68" xfId="26" applyFont="1" applyFill="1" applyBorder="1" applyAlignment="1">
      <alignment wrapText="1"/>
    </xf>
    <xf numFmtId="0" fontId="55" fillId="37" borderId="70" xfId="26" applyFont="1" applyFill="1" applyBorder="1" applyAlignment="1">
      <alignment horizontal="justify" wrapText="1"/>
    </xf>
    <xf numFmtId="0" fontId="55" fillId="37" borderId="68" xfId="26" applyFont="1" applyFill="1" applyBorder="1" applyAlignment="1">
      <alignment horizontal="left" wrapText="1"/>
    </xf>
    <xf numFmtId="0" fontId="55" fillId="37" borderId="95" xfId="26" applyFont="1" applyFill="1" applyBorder="1" applyAlignment="1">
      <alignment wrapText="1"/>
    </xf>
    <xf numFmtId="0" fontId="55" fillId="31" borderId="1" xfId="26" applyFont="1" applyFill="1" applyBorder="1"/>
    <xf numFmtId="0" fontId="55" fillId="37" borderId="96" xfId="26" applyFont="1" applyFill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2" fillId="0" borderId="0" xfId="0" applyFont="1" applyBorder="1" applyAlignment="1">
      <alignment vertical="top"/>
    </xf>
    <xf numFmtId="3" fontId="23" fillId="0" borderId="0" xfId="5" applyNumberFormat="1" applyFont="1" applyFill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2" fillId="0" borderId="0" xfId="0" applyFont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3" fontId="23" fillId="0" borderId="0" xfId="2" applyNumberFormat="1" applyFont="1" applyFill="1" applyBorder="1" applyAlignment="1">
      <alignment vertical="top" wrapText="1"/>
    </xf>
    <xf numFmtId="3" fontId="23" fillId="0" borderId="0" xfId="3" applyNumberFormat="1" applyFont="1" applyFill="1" applyBorder="1" applyAlignment="1">
      <alignment vertical="top" wrapText="1"/>
    </xf>
    <xf numFmtId="0" fontId="23" fillId="0" borderId="0" xfId="0" applyFont="1" applyAlignment="1">
      <alignment horizontal="left" vertical="top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3" fontId="23" fillId="0" borderId="0" xfId="2" applyNumberFormat="1" applyFont="1" applyBorder="1" applyAlignment="1">
      <alignment vertical="top" wrapText="1"/>
    </xf>
    <xf numFmtId="3" fontId="23" fillId="0" borderId="0" xfId="4" applyNumberFormat="1" applyFont="1" applyFill="1" applyBorder="1" applyAlignment="1">
      <alignment vertical="top" wrapText="1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10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vertical="center" wrapText="1"/>
    </xf>
    <xf numFmtId="0" fontId="26" fillId="2" borderId="12" xfId="0" applyFont="1" applyFill="1" applyBorder="1" applyAlignment="1">
      <alignment vertical="center" wrapText="1"/>
    </xf>
    <xf numFmtId="0" fontId="26" fillId="2" borderId="31" xfId="0" applyFont="1" applyFill="1" applyBorder="1" applyAlignment="1">
      <alignment horizontal="center"/>
    </xf>
    <xf numFmtId="0" fontId="26" fillId="2" borderId="1" xfId="0" applyFont="1" applyFill="1" applyBorder="1" applyAlignment="1">
      <alignment horizontal="center"/>
    </xf>
    <xf numFmtId="0" fontId="26" fillId="2" borderId="32" xfId="0" applyFont="1" applyFill="1" applyBorder="1" applyAlignment="1">
      <alignment horizontal="center"/>
    </xf>
    <xf numFmtId="0" fontId="26" fillId="2" borderId="3" xfId="0" applyFont="1" applyFill="1" applyBorder="1" applyAlignment="1">
      <alignment horizontal="center"/>
    </xf>
    <xf numFmtId="0" fontId="26" fillId="2" borderId="47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30" fillId="0" borderId="11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6" fillId="2" borderId="32" xfId="11" applyFont="1" applyFill="1" applyBorder="1" applyAlignment="1">
      <alignment horizontal="center"/>
    </xf>
    <xf numFmtId="0" fontId="26" fillId="2" borderId="3" xfId="11" applyFont="1" applyFill="1" applyBorder="1" applyAlignment="1">
      <alignment horizontal="center"/>
    </xf>
    <xf numFmtId="0" fontId="26" fillId="2" borderId="14" xfId="11" applyFont="1" applyFill="1" applyBorder="1" applyAlignment="1">
      <alignment horizontal="center"/>
    </xf>
    <xf numFmtId="0" fontId="26" fillId="2" borderId="15" xfId="11" applyFont="1" applyFill="1" applyBorder="1" applyAlignment="1">
      <alignment horizontal="center"/>
    </xf>
    <xf numFmtId="0" fontId="26" fillId="2" borderId="31" xfId="11" applyFont="1" applyFill="1" applyBorder="1" applyAlignment="1">
      <alignment horizontal="center"/>
    </xf>
    <xf numFmtId="0" fontId="26" fillId="2" borderId="1" xfId="11" applyFont="1" applyFill="1" applyBorder="1" applyAlignment="1">
      <alignment horizontal="center"/>
    </xf>
    <xf numFmtId="0" fontId="25" fillId="0" borderId="33" xfId="0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/>
    </xf>
    <xf numFmtId="0" fontId="27" fillId="0" borderId="28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28" xfId="0" applyFont="1" applyBorder="1" applyAlignment="1"/>
    <xf numFmtId="0" fontId="29" fillId="0" borderId="51" xfId="0" applyFont="1" applyBorder="1" applyAlignment="1"/>
    <xf numFmtId="0" fontId="25" fillId="0" borderId="0" xfId="0" applyFont="1" applyAlignment="1">
      <alignment horizontal="center" wrapText="1"/>
    </xf>
    <xf numFmtId="0" fontId="29" fillId="0" borderId="33" xfId="0" applyFont="1" applyBorder="1" applyAlignment="1">
      <alignment horizontal="left"/>
    </xf>
    <xf numFmtId="0" fontId="29" fillId="0" borderId="28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5" fillId="0" borderId="0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31" fillId="0" borderId="0" xfId="0" applyFont="1" applyAlignment="1">
      <alignment horizont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17" xfId="11" applyFont="1" applyBorder="1" applyAlignment="1">
      <alignment horizontal="center" vertical="center"/>
    </xf>
    <xf numFmtId="0" fontId="26" fillId="0" borderId="18" xfId="11" applyFont="1" applyBorder="1" applyAlignment="1">
      <alignment horizontal="center" vertical="center"/>
    </xf>
    <xf numFmtId="0" fontId="26" fillId="0" borderId="19" xfId="11" applyFont="1" applyBorder="1" applyAlignment="1">
      <alignment horizontal="center" vertical="center"/>
    </xf>
    <xf numFmtId="0" fontId="25" fillId="0" borderId="6" xfId="11" applyFont="1" applyBorder="1" applyAlignment="1">
      <alignment horizontal="center" vertical="center" wrapText="1"/>
    </xf>
    <xf numFmtId="0" fontId="48" fillId="0" borderId="56" xfId="0" applyFont="1" applyBorder="1" applyAlignment="1">
      <alignment horizontal="center" vertical="center" wrapText="1"/>
    </xf>
    <xf numFmtId="0" fontId="26" fillId="0" borderId="62" xfId="0" applyFont="1" applyBorder="1"/>
    <xf numFmtId="0" fontId="46" fillId="0" borderId="0" xfId="0" applyFont="1" applyAlignment="1">
      <alignment horizontal="center" vertical="center" wrapText="1"/>
    </xf>
    <xf numFmtId="0" fontId="26" fillId="0" borderId="0" xfId="0" applyFont="1" applyAlignment="1"/>
    <xf numFmtId="0" fontId="48" fillId="0" borderId="58" xfId="0" applyFont="1" applyBorder="1" applyAlignment="1">
      <alignment horizontal="center" vertical="center" wrapText="1"/>
    </xf>
    <xf numFmtId="0" fontId="26" fillId="0" borderId="59" xfId="0" applyFont="1" applyBorder="1"/>
    <xf numFmtId="0" fontId="26" fillId="0" borderId="60" xfId="0" applyFont="1" applyBorder="1"/>
    <xf numFmtId="0" fontId="48" fillId="0" borderId="55" xfId="0" applyFont="1" applyBorder="1" applyAlignment="1">
      <alignment horizontal="center" vertical="center" wrapText="1"/>
    </xf>
    <xf numFmtId="0" fontId="26" fillId="0" borderId="61" xfId="0" applyFont="1" applyBorder="1"/>
    <xf numFmtId="0" fontId="48" fillId="0" borderId="57" xfId="0" applyFont="1" applyBorder="1" applyAlignment="1">
      <alignment horizontal="center" vertical="center" wrapText="1"/>
    </xf>
    <xf numFmtId="0" fontId="26" fillId="0" borderId="63" xfId="0" applyFont="1" applyBorder="1"/>
    <xf numFmtId="0" fontId="25" fillId="0" borderId="33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48" fillId="0" borderId="58" xfId="0" applyFont="1" applyBorder="1" applyAlignment="1">
      <alignment horizontal="center" wrapText="1"/>
    </xf>
    <xf numFmtId="0" fontId="48" fillId="0" borderId="56" xfId="0" applyFont="1" applyBorder="1" applyAlignment="1">
      <alignment horizontal="center" wrapText="1"/>
    </xf>
    <xf numFmtId="0" fontId="48" fillId="0" borderId="57" xfId="0" applyFont="1" applyBorder="1" applyAlignment="1">
      <alignment horizontal="center" wrapText="1"/>
    </xf>
    <xf numFmtId="0" fontId="48" fillId="0" borderId="89" xfId="0" applyFont="1" applyBorder="1" applyAlignment="1">
      <alignment horizontal="center" wrapText="1"/>
    </xf>
    <xf numFmtId="0" fontId="26" fillId="0" borderId="90" xfId="0" applyFont="1" applyBorder="1"/>
    <xf numFmtId="0" fontId="25" fillId="0" borderId="6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wrapText="1"/>
    </xf>
    <xf numFmtId="0" fontId="37" fillId="0" borderId="0" xfId="10" applyFont="1" applyAlignment="1">
      <alignment horizontal="left" wrapText="1"/>
    </xf>
    <xf numFmtId="0" fontId="37" fillId="0" borderId="0" xfId="9" applyFont="1" applyAlignment="1">
      <alignment horizontal="left" vertical="center" wrapText="1"/>
    </xf>
    <xf numFmtId="0" fontId="37" fillId="0" borderId="0" xfId="10" applyFont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43" fillId="0" borderId="0" xfId="0" applyFont="1" applyAlignment="1"/>
    <xf numFmtId="0" fontId="39" fillId="0" borderId="95" xfId="0" applyFont="1" applyBorder="1" applyAlignment="1">
      <alignment horizontal="center" wrapText="1"/>
    </xf>
    <xf numFmtId="0" fontId="37" fillId="0" borderId="96" xfId="0" applyFont="1" applyBorder="1"/>
    <xf numFmtId="0" fontId="37" fillId="0" borderId="92" xfId="0" applyFont="1" applyBorder="1"/>
    <xf numFmtId="0" fontId="54" fillId="0" borderId="0" xfId="0" applyFont="1" applyAlignment="1">
      <alignment horizontal="center" wrapText="1"/>
    </xf>
    <xf numFmtId="0" fontId="26" fillId="0" borderId="0" xfId="0" applyFont="1" applyAlignment="1">
      <alignment wrapText="1"/>
    </xf>
  </cellXfs>
  <cellStyles count="27">
    <cellStyle name="Normal 2" xfId="12"/>
    <cellStyle name="Normal 3" xfId="11"/>
    <cellStyle name="Normálna 2" xfId="7"/>
    <cellStyle name="Normálna 2 2" xfId="23"/>
    <cellStyle name="Normálna 2 2 2" xfId="9"/>
    <cellStyle name="Normálna 2 3 2 2 2 2 2" xfId="8"/>
    <cellStyle name="Normálna 3" xfId="6"/>
    <cellStyle name="Normálna 3 2" xfId="22"/>
    <cellStyle name="Normálna 4" xfId="10"/>
    <cellStyle name="Normálna 5" xfId="24"/>
    <cellStyle name="Normálna 6" xfId="13"/>
    <cellStyle name="Normálna 7" xfId="26"/>
    <cellStyle name="Normálna 8" xfId="25"/>
    <cellStyle name="Normálna_Hárok1" xfId="18"/>
    <cellStyle name="Normálna_Hárok1_2" xfId="19"/>
    <cellStyle name="Normálna_Hárok2" xfId="16"/>
    <cellStyle name="Normálna_Hárok2_1" xfId="15"/>
    <cellStyle name="Normálna_vsetky_1" xfId="17"/>
    <cellStyle name="Normálna_vsetky_3" xfId="14"/>
    <cellStyle name="Normálna_vsetky_4" xfId="20"/>
    <cellStyle name="normálne 2" xfId="21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Normální" xfId="0" builtinId="0"/>
    <cellStyle name="Procenta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66B5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cordis.europa.eu/programme/rcn/664533/en" TargetMode="External"/><Relationship Id="rId4" Type="http://schemas.openxmlformats.org/officeDocument/2006/relationships/comments" Target="../comments2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erasmusplus.sk/index.php?sw=53&amp;typ_prj=107&amp;rok_prj=2020" TargetMode="Externa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6" sqref="A6:I6"/>
    </sheetView>
  </sheetViews>
  <sheetFormatPr defaultRowHeight="15.75" x14ac:dyDescent="0.25"/>
  <sheetData>
    <row r="1" spans="1:9" ht="120.75" customHeight="1" x14ac:dyDescent="0.25">
      <c r="A1" s="820" t="s">
        <v>0</v>
      </c>
      <c r="B1" s="820"/>
      <c r="C1" s="820"/>
      <c r="D1" s="820"/>
      <c r="E1" s="820"/>
      <c r="F1" s="820"/>
      <c r="G1" s="820"/>
      <c r="H1" s="820"/>
      <c r="I1" s="820"/>
    </row>
    <row r="2" spans="1:9" ht="61.5" customHeight="1" x14ac:dyDescent="0.25">
      <c r="A2" s="820"/>
      <c r="B2" s="820"/>
      <c r="C2" s="820"/>
      <c r="D2" s="820"/>
      <c r="E2" s="820"/>
      <c r="F2" s="820"/>
      <c r="G2" s="820"/>
      <c r="H2" s="820"/>
      <c r="I2" s="820"/>
    </row>
    <row r="3" spans="1:9" ht="61.5" customHeight="1" x14ac:dyDescent="0.25">
      <c r="A3" s="820"/>
      <c r="B3" s="820"/>
      <c r="C3" s="820"/>
      <c r="D3" s="820"/>
      <c r="E3" s="820"/>
      <c r="F3" s="820"/>
      <c r="G3" s="820"/>
      <c r="H3" s="820"/>
      <c r="I3" s="820"/>
    </row>
    <row r="4" spans="1:9" ht="61.5" customHeight="1" x14ac:dyDescent="0.25"/>
    <row r="5" spans="1:9" ht="45.75" x14ac:dyDescent="0.65">
      <c r="A5" s="818" t="s">
        <v>1</v>
      </c>
      <c r="B5" s="818"/>
      <c r="C5" s="818"/>
      <c r="D5" s="818"/>
      <c r="E5" s="818"/>
      <c r="F5" s="818"/>
      <c r="G5" s="818"/>
      <c r="H5" s="818"/>
      <c r="I5" s="818"/>
    </row>
    <row r="6" spans="1:9" ht="126.75" customHeight="1" x14ac:dyDescent="0.85">
      <c r="A6" s="819" t="s">
        <v>476</v>
      </c>
      <c r="B6" s="819"/>
      <c r="C6" s="819"/>
      <c r="D6" s="819"/>
      <c r="E6" s="819"/>
      <c r="F6" s="819"/>
      <c r="G6" s="819"/>
      <c r="H6" s="819"/>
      <c r="I6" s="819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0"/>
  <sheetViews>
    <sheetView view="pageBreakPreview" zoomScale="60" zoomScaleNormal="100" workbookViewId="0">
      <selection activeCell="Q54" sqref="Q52:Q54"/>
    </sheetView>
  </sheetViews>
  <sheetFormatPr defaultColWidth="9" defaultRowHeight="15.75" x14ac:dyDescent="0.25"/>
  <cols>
    <col min="1" max="1" width="30.375" style="47" bestFit="1" customWidth="1"/>
    <col min="2" max="3" width="11.125" style="47" customWidth="1"/>
    <col min="4" max="6" width="9" style="47"/>
    <col min="7" max="9" width="9" style="47" customWidth="1"/>
    <col min="10" max="16384" width="9" style="47"/>
  </cols>
  <sheetData>
    <row r="1" spans="1:10" ht="67.5" customHeight="1" x14ac:dyDescent="0.25">
      <c r="A1" s="895" t="s">
        <v>110</v>
      </c>
      <c r="B1" s="895"/>
      <c r="C1" s="895"/>
      <c r="D1" s="895"/>
      <c r="E1" s="895"/>
      <c r="F1" s="895"/>
      <c r="G1" s="895"/>
      <c r="H1" s="895"/>
      <c r="I1" s="895"/>
      <c r="J1" s="183"/>
    </row>
    <row r="2" spans="1:10" s="75" customFormat="1" ht="16.5" thickBot="1" x14ac:dyDescent="0.3">
      <c r="A2" s="184"/>
      <c r="B2" s="185"/>
      <c r="C2" s="892" t="s">
        <v>111</v>
      </c>
      <c r="D2" s="893"/>
      <c r="E2" s="893"/>
      <c r="F2" s="893"/>
      <c r="G2" s="893"/>
      <c r="H2" s="893"/>
      <c r="I2" s="894"/>
      <c r="J2" s="186"/>
    </row>
    <row r="3" spans="1:10" s="75" customFormat="1" ht="55.5" customHeight="1" x14ac:dyDescent="0.25">
      <c r="A3" s="187" t="s">
        <v>74</v>
      </c>
      <c r="B3" s="188" t="s">
        <v>112</v>
      </c>
      <c r="C3" s="188" t="s">
        <v>94</v>
      </c>
      <c r="D3" s="188" t="s">
        <v>113</v>
      </c>
      <c r="E3" s="188" t="s">
        <v>114</v>
      </c>
      <c r="F3" s="188" t="s">
        <v>115</v>
      </c>
      <c r="G3" s="188" t="s">
        <v>116</v>
      </c>
      <c r="H3" s="188" t="s">
        <v>117</v>
      </c>
      <c r="I3" s="188" t="s">
        <v>118</v>
      </c>
      <c r="J3" s="186"/>
    </row>
    <row r="4" spans="1:10" s="75" customFormat="1" x14ac:dyDescent="0.25">
      <c r="A4" s="112" t="s">
        <v>260</v>
      </c>
      <c r="B4" s="189">
        <v>1</v>
      </c>
      <c r="C4" s="112" t="s">
        <v>473</v>
      </c>
      <c r="D4" s="190">
        <v>3</v>
      </c>
      <c r="E4" s="190">
        <v>4.7</v>
      </c>
      <c r="F4" s="190">
        <v>6.8</v>
      </c>
      <c r="G4" s="191">
        <v>42.9</v>
      </c>
      <c r="H4" s="191">
        <v>48</v>
      </c>
      <c r="I4" s="191">
        <v>49.9</v>
      </c>
    </row>
    <row r="5" spans="1:10" s="75" customFormat="1" x14ac:dyDescent="0.25">
      <c r="A5" s="112" t="s">
        <v>261</v>
      </c>
      <c r="B5" s="189">
        <v>1</v>
      </c>
      <c r="C5" s="112" t="s">
        <v>473</v>
      </c>
      <c r="D5" s="190">
        <v>6.5</v>
      </c>
      <c r="E5" s="190">
        <v>11.1</v>
      </c>
      <c r="F5" s="190">
        <v>41.5</v>
      </c>
      <c r="G5" s="190">
        <v>21.4</v>
      </c>
      <c r="H5" s="190">
        <v>29.5</v>
      </c>
      <c r="I5" s="190">
        <v>6.8</v>
      </c>
    </row>
    <row r="6" spans="1:10" s="75" customFormat="1" x14ac:dyDescent="0.25">
      <c r="A6" s="112" t="s">
        <v>262</v>
      </c>
      <c r="B6" s="189">
        <v>1</v>
      </c>
      <c r="C6" s="112" t="s">
        <v>473</v>
      </c>
      <c r="D6" s="190">
        <v>9.5</v>
      </c>
      <c r="E6" s="190">
        <v>4.5999999999999996</v>
      </c>
      <c r="F6" s="190">
        <v>27.1</v>
      </c>
      <c r="G6" s="190">
        <v>30.8</v>
      </c>
      <c r="H6" s="190">
        <v>35.700000000000003</v>
      </c>
      <c r="I6" s="190">
        <v>32.700000000000003</v>
      </c>
    </row>
    <row r="7" spans="1:10" s="75" customFormat="1" x14ac:dyDescent="0.25">
      <c r="A7" s="112" t="s">
        <v>263</v>
      </c>
      <c r="B7" s="189">
        <v>1</v>
      </c>
      <c r="C7" s="112" t="s">
        <v>473</v>
      </c>
      <c r="D7" s="190">
        <v>5.3</v>
      </c>
      <c r="E7" s="190">
        <v>0</v>
      </c>
      <c r="F7" s="190">
        <v>50</v>
      </c>
      <c r="G7" s="190">
        <v>60</v>
      </c>
      <c r="H7" s="190" t="s">
        <v>474</v>
      </c>
      <c r="I7" s="190" t="s">
        <v>474</v>
      </c>
    </row>
    <row r="8" spans="1:10" s="75" customFormat="1" x14ac:dyDescent="0.25">
      <c r="A8" s="112" t="s">
        <v>264</v>
      </c>
      <c r="B8" s="189">
        <v>1</v>
      </c>
      <c r="C8" s="112" t="s">
        <v>473</v>
      </c>
      <c r="D8" s="190">
        <v>1.4</v>
      </c>
      <c r="E8" s="190">
        <v>4.4000000000000004</v>
      </c>
      <c r="F8" s="190">
        <v>26.2</v>
      </c>
      <c r="G8" s="190">
        <v>31.3</v>
      </c>
      <c r="H8" s="190">
        <v>46.8</v>
      </c>
      <c r="I8" s="190">
        <v>12.1</v>
      </c>
    </row>
    <row r="9" spans="1:10" s="75" customFormat="1" x14ac:dyDescent="0.25">
      <c r="A9" s="112" t="s">
        <v>265</v>
      </c>
      <c r="B9" s="189">
        <v>1</v>
      </c>
      <c r="C9" s="112" t="s">
        <v>473</v>
      </c>
      <c r="D9" s="190">
        <v>1.5</v>
      </c>
      <c r="E9" s="190">
        <v>5.3</v>
      </c>
      <c r="F9" s="190">
        <v>20</v>
      </c>
      <c r="G9" s="190">
        <v>39.4</v>
      </c>
      <c r="H9" s="190">
        <v>38.9</v>
      </c>
      <c r="I9" s="190">
        <v>2.2000000000000002</v>
      </c>
    </row>
    <row r="10" spans="1:10" s="75" customFormat="1" x14ac:dyDescent="0.25">
      <c r="A10" s="112" t="s">
        <v>266</v>
      </c>
      <c r="B10" s="189">
        <v>1</v>
      </c>
      <c r="C10" s="112" t="s">
        <v>473</v>
      </c>
      <c r="D10" s="190">
        <v>1.6</v>
      </c>
      <c r="E10" s="190">
        <v>5.9</v>
      </c>
      <c r="F10" s="190">
        <v>26.7</v>
      </c>
      <c r="G10" s="190">
        <v>37.9</v>
      </c>
      <c r="H10" s="190">
        <v>33.200000000000003</v>
      </c>
      <c r="I10" s="190">
        <v>35.5</v>
      </c>
    </row>
    <row r="11" spans="1:10" s="75" customFormat="1" x14ac:dyDescent="0.25">
      <c r="A11" s="112" t="s">
        <v>267</v>
      </c>
      <c r="B11" s="189">
        <v>1</v>
      </c>
      <c r="C11" s="112" t="s">
        <v>473</v>
      </c>
      <c r="D11" s="190">
        <v>0.7</v>
      </c>
      <c r="E11" s="190">
        <v>6</v>
      </c>
      <c r="F11" s="190">
        <v>23.4</v>
      </c>
      <c r="G11" s="190">
        <v>34.299999999999997</v>
      </c>
      <c r="H11" s="190">
        <v>27.1</v>
      </c>
      <c r="I11" s="190">
        <v>27.6</v>
      </c>
    </row>
    <row r="12" spans="1:10" s="75" customFormat="1" x14ac:dyDescent="0.25">
      <c r="A12" s="112" t="s">
        <v>268</v>
      </c>
      <c r="B12" s="189">
        <v>1</v>
      </c>
      <c r="C12" s="112" t="s">
        <v>473</v>
      </c>
      <c r="D12" s="190">
        <v>0.4</v>
      </c>
      <c r="E12" s="190">
        <v>3</v>
      </c>
      <c r="F12" s="190">
        <v>31.5</v>
      </c>
      <c r="G12" s="190">
        <v>39</v>
      </c>
      <c r="H12" s="190">
        <v>41.1</v>
      </c>
      <c r="I12" s="190">
        <v>36.1</v>
      </c>
    </row>
    <row r="13" spans="1:10" s="75" customFormat="1" x14ac:dyDescent="0.25">
      <c r="A13" s="112" t="s">
        <v>269</v>
      </c>
      <c r="B13" s="189">
        <v>1</v>
      </c>
      <c r="C13" s="112" t="s">
        <v>473</v>
      </c>
      <c r="D13" s="112">
        <v>4.5</v>
      </c>
      <c r="E13" s="112">
        <v>7.4</v>
      </c>
      <c r="F13" s="112">
        <v>27.7</v>
      </c>
      <c r="G13" s="112">
        <v>34.700000000000003</v>
      </c>
      <c r="H13" s="112">
        <v>56.2</v>
      </c>
      <c r="I13" s="112">
        <v>24.4</v>
      </c>
    </row>
    <row r="14" spans="1:10" s="75" customFormat="1" x14ac:dyDescent="0.25">
      <c r="A14" s="192" t="s">
        <v>270</v>
      </c>
      <c r="B14" s="189">
        <v>1</v>
      </c>
      <c r="C14" s="112" t="s">
        <v>473</v>
      </c>
      <c r="D14" s="112">
        <v>3</v>
      </c>
      <c r="E14" s="112">
        <v>5</v>
      </c>
      <c r="F14" s="112">
        <v>0</v>
      </c>
      <c r="G14" s="112">
        <v>48.1</v>
      </c>
      <c r="H14" s="112">
        <v>68</v>
      </c>
      <c r="I14" s="112">
        <v>6.7</v>
      </c>
    </row>
    <row r="15" spans="1:10" s="75" customFormat="1" x14ac:dyDescent="0.25">
      <c r="A15" s="112" t="s">
        <v>271</v>
      </c>
      <c r="B15" s="189">
        <v>1</v>
      </c>
      <c r="C15" s="112" t="s">
        <v>473</v>
      </c>
      <c r="D15" s="112">
        <v>0</v>
      </c>
      <c r="E15" s="112">
        <v>6.3</v>
      </c>
      <c r="F15" s="112">
        <v>50</v>
      </c>
      <c r="G15" s="112">
        <v>81.8</v>
      </c>
      <c r="H15" s="112">
        <v>0</v>
      </c>
      <c r="I15" s="112">
        <v>0</v>
      </c>
    </row>
    <row r="16" spans="1:10" s="75" customFormat="1" x14ac:dyDescent="0.25">
      <c r="A16" s="112" t="s">
        <v>272</v>
      </c>
      <c r="B16" s="189">
        <v>1</v>
      </c>
      <c r="C16" s="112" t="s">
        <v>473</v>
      </c>
      <c r="D16" s="112">
        <v>0</v>
      </c>
      <c r="E16" s="112">
        <v>1</v>
      </c>
      <c r="F16" s="112">
        <v>11.3</v>
      </c>
      <c r="G16" s="112">
        <v>25.2</v>
      </c>
      <c r="H16" s="112">
        <v>51</v>
      </c>
      <c r="I16" s="112">
        <v>0</v>
      </c>
    </row>
    <row r="17" spans="1:9" s="75" customFormat="1" x14ac:dyDescent="0.25">
      <c r="A17" s="112" t="s">
        <v>273</v>
      </c>
      <c r="B17" s="189">
        <v>1</v>
      </c>
      <c r="C17" s="112" t="s">
        <v>473</v>
      </c>
      <c r="D17" s="112">
        <v>0</v>
      </c>
      <c r="E17" s="112">
        <v>0</v>
      </c>
      <c r="F17" s="112">
        <v>61.5</v>
      </c>
      <c r="G17" s="112">
        <v>50</v>
      </c>
      <c r="H17" s="112">
        <v>64.3</v>
      </c>
      <c r="I17" s="112">
        <v>30.4</v>
      </c>
    </row>
    <row r="18" spans="1:9" x14ac:dyDescent="0.25">
      <c r="A18" s="112" t="s">
        <v>274</v>
      </c>
      <c r="B18" s="189">
        <v>1</v>
      </c>
      <c r="C18" s="112" t="s">
        <v>473</v>
      </c>
      <c r="D18" s="112">
        <v>8.1</v>
      </c>
      <c r="E18" s="112">
        <v>12.4</v>
      </c>
      <c r="F18" s="112">
        <v>22.2</v>
      </c>
      <c r="G18" s="112">
        <v>31.9</v>
      </c>
      <c r="H18" s="112">
        <v>33.6</v>
      </c>
      <c r="I18" s="112">
        <v>38.4</v>
      </c>
    </row>
    <row r="19" spans="1:9" x14ac:dyDescent="0.25">
      <c r="A19" s="112" t="s">
        <v>275</v>
      </c>
      <c r="B19" s="189">
        <v>1</v>
      </c>
      <c r="C19" s="112" t="s">
        <v>473</v>
      </c>
      <c r="D19" s="112">
        <v>6.3</v>
      </c>
      <c r="E19" s="112">
        <v>8.4</v>
      </c>
      <c r="F19" s="112">
        <v>33.4</v>
      </c>
      <c r="G19" s="112">
        <v>32.200000000000003</v>
      </c>
      <c r="H19" s="112">
        <v>37.700000000000003</v>
      </c>
      <c r="I19" s="112">
        <v>30.6</v>
      </c>
    </row>
    <row r="20" spans="1:9" x14ac:dyDescent="0.25">
      <c r="A20" s="112" t="s">
        <v>276</v>
      </c>
      <c r="B20" s="189">
        <v>1</v>
      </c>
      <c r="C20" s="112" t="s">
        <v>473</v>
      </c>
      <c r="D20" s="112">
        <v>0</v>
      </c>
      <c r="E20" s="112">
        <v>0</v>
      </c>
      <c r="F20" s="112">
        <v>0</v>
      </c>
      <c r="G20" s="112">
        <v>69.7</v>
      </c>
      <c r="H20" s="112">
        <v>69.900000000000006</v>
      </c>
      <c r="I20" s="112">
        <v>0</v>
      </c>
    </row>
    <row r="21" spans="1:9" x14ac:dyDescent="0.25">
      <c r="A21" s="112" t="s">
        <v>260</v>
      </c>
      <c r="B21" s="189">
        <v>2</v>
      </c>
      <c r="C21" s="112" t="s">
        <v>473</v>
      </c>
      <c r="D21" s="112">
        <v>2.1</v>
      </c>
      <c r="E21" s="112">
        <v>90</v>
      </c>
      <c r="F21" s="112">
        <v>96.5</v>
      </c>
      <c r="G21" s="112">
        <v>95.7</v>
      </c>
      <c r="H21" s="112">
        <v>95.6</v>
      </c>
      <c r="I21" s="112">
        <v>92.4</v>
      </c>
    </row>
    <row r="22" spans="1:9" x14ac:dyDescent="0.25">
      <c r="A22" s="112" t="s">
        <v>261</v>
      </c>
      <c r="B22" s="189">
        <v>2</v>
      </c>
      <c r="C22" s="112" t="s">
        <v>473</v>
      </c>
      <c r="D22" s="112">
        <v>4.3</v>
      </c>
      <c r="E22" s="112">
        <v>69.2</v>
      </c>
      <c r="F22" s="112">
        <v>91.5</v>
      </c>
      <c r="G22" s="112">
        <v>87.5</v>
      </c>
      <c r="H22" s="112">
        <v>83.3</v>
      </c>
      <c r="I22" s="112">
        <v>85.4</v>
      </c>
    </row>
    <row r="23" spans="1:9" x14ac:dyDescent="0.25">
      <c r="A23" s="112" t="s">
        <v>262</v>
      </c>
      <c r="B23" s="189">
        <v>2</v>
      </c>
      <c r="C23" s="112" t="s">
        <v>473</v>
      </c>
      <c r="D23" s="112">
        <v>0</v>
      </c>
      <c r="E23" s="112">
        <v>87</v>
      </c>
      <c r="F23" s="112">
        <v>96.1</v>
      </c>
      <c r="G23" s="112">
        <v>94.6</v>
      </c>
      <c r="H23" s="112">
        <v>69.400000000000006</v>
      </c>
      <c r="I23" s="112">
        <v>70.3</v>
      </c>
    </row>
    <row r="24" spans="1:9" x14ac:dyDescent="0.25">
      <c r="A24" s="112" t="s">
        <v>264</v>
      </c>
      <c r="B24" s="189">
        <v>2</v>
      </c>
      <c r="C24" s="112" t="s">
        <v>473</v>
      </c>
      <c r="D24" s="112">
        <v>0</v>
      </c>
      <c r="E24" s="112">
        <v>80.400000000000006</v>
      </c>
      <c r="F24" s="112">
        <v>92.6</v>
      </c>
      <c r="G24" s="112">
        <v>90.9</v>
      </c>
      <c r="H24" s="112">
        <v>57.6</v>
      </c>
      <c r="I24" s="112">
        <v>0</v>
      </c>
    </row>
    <row r="25" spans="1:9" x14ac:dyDescent="0.25">
      <c r="A25" s="112" t="s">
        <v>265</v>
      </c>
      <c r="B25" s="189">
        <v>2</v>
      </c>
      <c r="C25" s="112" t="s">
        <v>473</v>
      </c>
      <c r="D25" s="112">
        <v>0</v>
      </c>
      <c r="E25" s="112">
        <v>73.900000000000006</v>
      </c>
      <c r="F25" s="112">
        <v>82.1</v>
      </c>
      <c r="G25" s="112">
        <v>76.900000000000006</v>
      </c>
      <c r="H25" s="112">
        <v>86.3</v>
      </c>
      <c r="I25" s="112">
        <v>2.7</v>
      </c>
    </row>
    <row r="26" spans="1:9" x14ac:dyDescent="0.25">
      <c r="A26" s="112" t="s">
        <v>266</v>
      </c>
      <c r="B26" s="189">
        <v>2</v>
      </c>
      <c r="C26" s="112" t="s">
        <v>473</v>
      </c>
      <c r="D26" s="112">
        <v>1</v>
      </c>
      <c r="E26" s="112">
        <v>89.9</v>
      </c>
      <c r="F26" s="112">
        <v>93.1</v>
      </c>
      <c r="G26" s="112">
        <v>90.7</v>
      </c>
      <c r="H26" s="112">
        <v>82.2</v>
      </c>
      <c r="I26" s="112">
        <v>71.599999999999994</v>
      </c>
    </row>
    <row r="27" spans="1:9" x14ac:dyDescent="0.25">
      <c r="A27" s="112" t="s">
        <v>267</v>
      </c>
      <c r="B27" s="189">
        <v>2</v>
      </c>
      <c r="C27" s="112" t="s">
        <v>473</v>
      </c>
      <c r="D27" s="112">
        <v>1.9</v>
      </c>
      <c r="E27" s="112">
        <v>88.6</v>
      </c>
      <c r="F27" s="112">
        <v>90.6</v>
      </c>
      <c r="G27" s="112">
        <v>87.9</v>
      </c>
      <c r="H27" s="112">
        <v>79.400000000000006</v>
      </c>
      <c r="I27" s="112">
        <v>0</v>
      </c>
    </row>
    <row r="28" spans="1:9" x14ac:dyDescent="0.25">
      <c r="A28" s="112" t="s">
        <v>268</v>
      </c>
      <c r="B28" s="189">
        <v>2</v>
      </c>
      <c r="C28" s="112" t="s">
        <v>473</v>
      </c>
      <c r="D28" s="112">
        <v>0</v>
      </c>
      <c r="E28" s="112">
        <v>73.400000000000006</v>
      </c>
      <c r="F28" s="112">
        <v>75.099999999999994</v>
      </c>
      <c r="G28" s="112">
        <v>84.2</v>
      </c>
      <c r="H28" s="112">
        <v>87.6</v>
      </c>
      <c r="I28" s="112">
        <v>74.3</v>
      </c>
    </row>
    <row r="29" spans="1:9" x14ac:dyDescent="0.25">
      <c r="A29" s="112" t="s">
        <v>269</v>
      </c>
      <c r="B29" s="189">
        <v>2</v>
      </c>
      <c r="C29" s="112" t="s">
        <v>473</v>
      </c>
      <c r="D29" s="112">
        <v>2.6</v>
      </c>
      <c r="E29" s="112">
        <v>69.900000000000006</v>
      </c>
      <c r="F29" s="112">
        <v>81</v>
      </c>
      <c r="G29" s="112">
        <v>84.5</v>
      </c>
      <c r="H29" s="112">
        <v>66.3</v>
      </c>
      <c r="I29" s="112">
        <v>56.3</v>
      </c>
    </row>
    <row r="30" spans="1:9" x14ac:dyDescent="0.25">
      <c r="A30" s="112" t="s">
        <v>270</v>
      </c>
      <c r="B30" s="189">
        <v>2</v>
      </c>
      <c r="C30" s="112" t="s">
        <v>473</v>
      </c>
      <c r="D30" s="112">
        <v>5.9</v>
      </c>
      <c r="E30" s="112">
        <v>80</v>
      </c>
      <c r="F30" s="112">
        <v>57.1</v>
      </c>
      <c r="G30" s="112">
        <v>66.7</v>
      </c>
      <c r="H30" s="112">
        <v>81</v>
      </c>
      <c r="I30" s="112">
        <v>0</v>
      </c>
    </row>
    <row r="31" spans="1:9" x14ac:dyDescent="0.25">
      <c r="A31" s="112" t="s">
        <v>271</v>
      </c>
      <c r="B31" s="189">
        <v>2</v>
      </c>
      <c r="C31" s="112" t="s">
        <v>473</v>
      </c>
      <c r="D31" s="112">
        <v>0</v>
      </c>
      <c r="E31" s="112">
        <v>100</v>
      </c>
      <c r="F31" s="112">
        <v>90</v>
      </c>
      <c r="G31" s="112">
        <v>100</v>
      </c>
      <c r="H31" s="112">
        <v>97</v>
      </c>
      <c r="I31" s="112">
        <v>90.5</v>
      </c>
    </row>
    <row r="32" spans="1:9" x14ac:dyDescent="0.25">
      <c r="A32" s="112" t="s">
        <v>272</v>
      </c>
      <c r="B32" s="189">
        <v>2</v>
      </c>
      <c r="C32" s="112" t="s">
        <v>473</v>
      </c>
      <c r="D32" s="112">
        <v>2.9</v>
      </c>
      <c r="E32" s="112">
        <v>85.7</v>
      </c>
      <c r="F32" s="112">
        <v>91.7</v>
      </c>
      <c r="G32" s="112">
        <v>97.7</v>
      </c>
      <c r="H32" s="112">
        <v>76.2</v>
      </c>
      <c r="I32" s="112">
        <v>66.7</v>
      </c>
    </row>
    <row r="33" spans="1:9" x14ac:dyDescent="0.25">
      <c r="A33" s="112" t="s">
        <v>273</v>
      </c>
      <c r="B33" s="189">
        <v>2</v>
      </c>
      <c r="C33" s="112" t="s">
        <v>473</v>
      </c>
      <c r="D33" s="112">
        <v>0</v>
      </c>
      <c r="E33" s="112">
        <v>96</v>
      </c>
      <c r="F33" s="112">
        <v>100</v>
      </c>
      <c r="G33" s="112">
        <v>100</v>
      </c>
      <c r="H33" s="112">
        <v>94.1</v>
      </c>
      <c r="I33" s="112">
        <v>96.3</v>
      </c>
    </row>
    <row r="34" spans="1:9" x14ac:dyDescent="0.25">
      <c r="A34" s="112" t="s">
        <v>274</v>
      </c>
      <c r="B34" s="189">
        <v>2</v>
      </c>
      <c r="C34" s="112" t="s">
        <v>473</v>
      </c>
      <c r="D34" s="112">
        <v>10.199999999999999</v>
      </c>
      <c r="E34" s="112">
        <v>73.7</v>
      </c>
      <c r="F34" s="112">
        <v>85.4</v>
      </c>
      <c r="G34" s="112">
        <v>86.5</v>
      </c>
      <c r="H34" s="112">
        <v>85.5</v>
      </c>
      <c r="I34" s="112">
        <v>76.3</v>
      </c>
    </row>
    <row r="35" spans="1:9" x14ac:dyDescent="0.25">
      <c r="A35" s="112" t="s">
        <v>275</v>
      </c>
      <c r="B35" s="189">
        <v>2</v>
      </c>
      <c r="C35" s="112" t="s">
        <v>473</v>
      </c>
      <c r="D35" s="112">
        <v>4</v>
      </c>
      <c r="E35" s="112">
        <v>79.7</v>
      </c>
      <c r="F35" s="112">
        <v>71.2</v>
      </c>
      <c r="G35" s="112">
        <v>77.599999999999994</v>
      </c>
      <c r="H35" s="112">
        <v>64.2</v>
      </c>
      <c r="I35" s="112">
        <v>59</v>
      </c>
    </row>
    <row r="36" spans="1:9" x14ac:dyDescent="0.25">
      <c r="A36" s="112" t="s">
        <v>276</v>
      </c>
      <c r="B36" s="189">
        <v>2</v>
      </c>
      <c r="C36" s="112" t="s">
        <v>473</v>
      </c>
      <c r="D36" s="112">
        <v>0</v>
      </c>
      <c r="E36" s="112">
        <v>84.6</v>
      </c>
      <c r="F36" s="112">
        <v>82.6</v>
      </c>
      <c r="G36" s="112">
        <v>90.5</v>
      </c>
      <c r="H36" s="112">
        <v>96.2</v>
      </c>
      <c r="I36" s="112">
        <v>88.2</v>
      </c>
    </row>
    <row r="37" spans="1:9" x14ac:dyDescent="0.25">
      <c r="A37" s="112" t="s">
        <v>260</v>
      </c>
      <c r="B37" s="189">
        <v>3</v>
      </c>
      <c r="C37" s="112" t="s">
        <v>473</v>
      </c>
      <c r="D37" s="112">
        <v>0</v>
      </c>
      <c r="E37" s="112">
        <v>0</v>
      </c>
      <c r="F37" s="112">
        <v>9.1</v>
      </c>
      <c r="G37" s="112">
        <v>21.4</v>
      </c>
      <c r="H37" s="112">
        <v>42.9</v>
      </c>
      <c r="I37" s="112">
        <v>40</v>
      </c>
    </row>
    <row r="38" spans="1:9" x14ac:dyDescent="0.25">
      <c r="A38" s="112" t="s">
        <v>261</v>
      </c>
      <c r="B38" s="189">
        <v>3</v>
      </c>
      <c r="C38" s="112" t="s">
        <v>473</v>
      </c>
      <c r="D38" s="112">
        <v>0</v>
      </c>
      <c r="E38" s="112">
        <v>0</v>
      </c>
      <c r="F38" s="112" t="s">
        <v>474</v>
      </c>
      <c r="G38" s="112">
        <v>0</v>
      </c>
      <c r="H38" s="112">
        <v>37.5</v>
      </c>
      <c r="I38" s="112">
        <v>0</v>
      </c>
    </row>
    <row r="39" spans="1:9" x14ac:dyDescent="0.25">
      <c r="A39" s="112" t="s">
        <v>262</v>
      </c>
      <c r="B39" s="189">
        <v>3</v>
      </c>
      <c r="C39" s="112" t="s">
        <v>473</v>
      </c>
      <c r="D39" s="112">
        <v>0</v>
      </c>
      <c r="E39" s="112">
        <v>0</v>
      </c>
      <c r="F39" s="112">
        <v>0</v>
      </c>
      <c r="G39" s="112">
        <v>60</v>
      </c>
      <c r="H39" s="112">
        <v>33.299999999999997</v>
      </c>
      <c r="I39" s="112">
        <v>100</v>
      </c>
    </row>
    <row r="40" spans="1:9" x14ac:dyDescent="0.25">
      <c r="A40" s="112" t="s">
        <v>264</v>
      </c>
      <c r="B40" s="189">
        <v>3</v>
      </c>
      <c r="C40" s="112" t="s">
        <v>473</v>
      </c>
      <c r="D40" s="112">
        <v>0</v>
      </c>
      <c r="E40" s="112">
        <v>0</v>
      </c>
      <c r="F40" s="112">
        <v>0</v>
      </c>
      <c r="G40" s="112">
        <v>42.1</v>
      </c>
      <c r="H40" s="112">
        <v>55.3</v>
      </c>
      <c r="I40" s="112">
        <v>0</v>
      </c>
    </row>
    <row r="41" spans="1:9" x14ac:dyDescent="0.25">
      <c r="A41" s="112" t="s">
        <v>278</v>
      </c>
      <c r="B41" s="189">
        <v>3</v>
      </c>
      <c r="C41" s="112" t="s">
        <v>473</v>
      </c>
      <c r="D41" s="112">
        <v>0</v>
      </c>
      <c r="E41" s="112">
        <v>0</v>
      </c>
      <c r="F41" s="112">
        <v>0</v>
      </c>
      <c r="G41" s="112" t="s">
        <v>474</v>
      </c>
      <c r="H41" s="112">
        <v>100</v>
      </c>
      <c r="I41" s="112">
        <v>100</v>
      </c>
    </row>
    <row r="42" spans="1:9" x14ac:dyDescent="0.25">
      <c r="A42" s="112" t="s">
        <v>265</v>
      </c>
      <c r="B42" s="189">
        <v>3</v>
      </c>
      <c r="C42" s="112" t="s">
        <v>473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66.7</v>
      </c>
    </row>
    <row r="43" spans="1:9" x14ac:dyDescent="0.25">
      <c r="A43" s="112" t="s">
        <v>266</v>
      </c>
      <c r="B43" s="189">
        <v>3</v>
      </c>
      <c r="C43" s="112" t="s">
        <v>473</v>
      </c>
      <c r="D43" s="112">
        <v>0</v>
      </c>
      <c r="E43" s="112">
        <v>0</v>
      </c>
      <c r="F43" s="112">
        <v>5</v>
      </c>
      <c r="G43" s="112">
        <v>87.5</v>
      </c>
      <c r="H43" s="112">
        <v>70</v>
      </c>
      <c r="I43" s="112">
        <v>72.7</v>
      </c>
    </row>
    <row r="44" spans="1:9" x14ac:dyDescent="0.25">
      <c r="A44" s="112" t="s">
        <v>267</v>
      </c>
      <c r="B44" s="189">
        <v>3</v>
      </c>
      <c r="C44" s="112" t="s">
        <v>473</v>
      </c>
      <c r="D44" s="112">
        <v>0</v>
      </c>
      <c r="E44" s="112">
        <v>0</v>
      </c>
      <c r="F44" s="112">
        <v>0</v>
      </c>
      <c r="G44" s="112">
        <v>58.8</v>
      </c>
      <c r="H44" s="112">
        <v>80</v>
      </c>
      <c r="I44" s="112">
        <v>70</v>
      </c>
    </row>
    <row r="45" spans="1:9" x14ac:dyDescent="0.25">
      <c r="A45" s="112" t="s">
        <v>268</v>
      </c>
      <c r="B45" s="189">
        <v>3</v>
      </c>
      <c r="C45" s="112" t="s">
        <v>473</v>
      </c>
      <c r="D45" s="112">
        <v>0</v>
      </c>
      <c r="E45" s="112">
        <v>0</v>
      </c>
      <c r="F45" s="112">
        <v>16.7</v>
      </c>
      <c r="G45" s="112">
        <v>21.1</v>
      </c>
      <c r="H45" s="112">
        <v>55.8</v>
      </c>
      <c r="I45" s="112">
        <v>21.1</v>
      </c>
    </row>
    <row r="46" spans="1:9" x14ac:dyDescent="0.25">
      <c r="A46" s="112" t="s">
        <v>269</v>
      </c>
      <c r="B46" s="189">
        <v>3</v>
      </c>
      <c r="C46" s="112" t="s">
        <v>473</v>
      </c>
      <c r="D46" s="112">
        <v>0</v>
      </c>
      <c r="E46" s="112">
        <v>0</v>
      </c>
      <c r="F46" s="112">
        <v>5</v>
      </c>
      <c r="G46" s="112">
        <v>35.299999999999997</v>
      </c>
      <c r="H46" s="112">
        <v>39</v>
      </c>
      <c r="I46" s="112">
        <v>17.399999999999999</v>
      </c>
    </row>
    <row r="47" spans="1:9" x14ac:dyDescent="0.25">
      <c r="A47" s="112" t="s">
        <v>270</v>
      </c>
      <c r="B47" s="189">
        <v>3</v>
      </c>
      <c r="C47" s="112" t="s">
        <v>473</v>
      </c>
      <c r="D47" s="112">
        <v>0</v>
      </c>
      <c r="E47" s="112">
        <v>0</v>
      </c>
      <c r="F47" s="112">
        <v>0</v>
      </c>
      <c r="G47" s="112">
        <v>0</v>
      </c>
      <c r="H47" s="112">
        <v>50</v>
      </c>
      <c r="I47" s="112">
        <v>100</v>
      </c>
    </row>
    <row r="48" spans="1:9" x14ac:dyDescent="0.25">
      <c r="A48" s="112" t="s">
        <v>271</v>
      </c>
      <c r="B48" s="189">
        <v>3</v>
      </c>
      <c r="C48" s="112" t="s">
        <v>473</v>
      </c>
      <c r="D48" s="112">
        <v>0</v>
      </c>
      <c r="E48" s="112">
        <v>0</v>
      </c>
      <c r="F48" s="112">
        <v>0</v>
      </c>
      <c r="G48" s="112">
        <v>100</v>
      </c>
      <c r="H48" s="112">
        <v>20</v>
      </c>
      <c r="I48" s="112">
        <v>22.2</v>
      </c>
    </row>
    <row r="49" spans="1:9" x14ac:dyDescent="0.25">
      <c r="A49" s="112" t="s">
        <v>272</v>
      </c>
      <c r="B49" s="189">
        <v>3</v>
      </c>
      <c r="C49" s="112" t="s">
        <v>473</v>
      </c>
      <c r="D49" s="112">
        <v>0</v>
      </c>
      <c r="E49" s="112">
        <v>0</v>
      </c>
      <c r="F49" s="112">
        <v>0</v>
      </c>
      <c r="G49" s="112">
        <v>0</v>
      </c>
      <c r="H49" s="112">
        <v>100</v>
      </c>
      <c r="I49" s="112">
        <v>50</v>
      </c>
    </row>
    <row r="50" spans="1:9" x14ac:dyDescent="0.25">
      <c r="A50" s="112" t="s">
        <v>273</v>
      </c>
      <c r="B50" s="189">
        <v>3</v>
      </c>
      <c r="C50" s="112" t="s">
        <v>473</v>
      </c>
      <c r="D50" s="112">
        <v>0</v>
      </c>
      <c r="E50" s="112">
        <v>0</v>
      </c>
      <c r="F50" s="112">
        <v>33.299999999999997</v>
      </c>
      <c r="G50" s="112">
        <v>66.7</v>
      </c>
      <c r="H50" s="112">
        <v>71.400000000000006</v>
      </c>
      <c r="I50" s="112">
        <v>83.3</v>
      </c>
    </row>
    <row r="51" spans="1:9" x14ac:dyDescent="0.25">
      <c r="A51" s="112" t="s">
        <v>274</v>
      </c>
      <c r="B51" s="189">
        <v>3</v>
      </c>
      <c r="C51" s="112" t="s">
        <v>473</v>
      </c>
      <c r="D51" s="112">
        <v>0</v>
      </c>
      <c r="E51" s="112">
        <v>0</v>
      </c>
      <c r="F51" s="112">
        <v>0</v>
      </c>
      <c r="G51" s="112">
        <v>40.9</v>
      </c>
      <c r="H51" s="112">
        <v>68.900000000000006</v>
      </c>
      <c r="I51" s="112">
        <v>54.5</v>
      </c>
    </row>
    <row r="52" spans="1:9" x14ac:dyDescent="0.25">
      <c r="A52" s="112" t="s">
        <v>275</v>
      </c>
      <c r="B52" s="189">
        <v>3</v>
      </c>
      <c r="C52" s="112" t="s">
        <v>473</v>
      </c>
      <c r="D52" s="112">
        <v>0</v>
      </c>
      <c r="E52" s="112">
        <v>0</v>
      </c>
      <c r="F52" s="112">
        <v>22.7</v>
      </c>
      <c r="G52" s="112">
        <v>53.3</v>
      </c>
      <c r="H52" s="112">
        <v>63.4</v>
      </c>
      <c r="I52" s="112">
        <v>22</v>
      </c>
    </row>
    <row r="53" spans="1:9" x14ac:dyDescent="0.25">
      <c r="A53" s="112" t="s">
        <v>276</v>
      </c>
      <c r="B53" s="189">
        <v>3</v>
      </c>
      <c r="C53" s="112" t="s">
        <v>473</v>
      </c>
      <c r="D53" s="112">
        <v>0</v>
      </c>
      <c r="E53" s="112">
        <v>0</v>
      </c>
      <c r="F53" s="112">
        <v>0</v>
      </c>
      <c r="G53" s="112">
        <v>0</v>
      </c>
      <c r="H53" s="112">
        <v>40</v>
      </c>
      <c r="I53" s="112">
        <v>66.7</v>
      </c>
    </row>
    <row r="54" spans="1:9" x14ac:dyDescent="0.25">
      <c r="A54" s="112" t="s">
        <v>260</v>
      </c>
      <c r="B54" s="189">
        <v>3</v>
      </c>
      <c r="C54" s="112" t="s">
        <v>475</v>
      </c>
      <c r="D54" s="112">
        <v>0</v>
      </c>
      <c r="E54" s="112">
        <v>0</v>
      </c>
      <c r="F54" s="112">
        <v>0</v>
      </c>
      <c r="G54" s="112">
        <v>16.7</v>
      </c>
      <c r="H54" s="112">
        <v>62.5</v>
      </c>
      <c r="I54" s="112">
        <v>50</v>
      </c>
    </row>
    <row r="55" spans="1:9" x14ac:dyDescent="0.25">
      <c r="A55" s="112" t="s">
        <v>261</v>
      </c>
      <c r="B55" s="189">
        <v>3</v>
      </c>
      <c r="C55" s="112" t="s">
        <v>475</v>
      </c>
      <c r="D55" s="112">
        <v>0</v>
      </c>
      <c r="E55" s="112">
        <v>33.299999999999997</v>
      </c>
      <c r="F55" s="112">
        <v>33.299999999999997</v>
      </c>
      <c r="G55" s="112" t="s">
        <v>474</v>
      </c>
      <c r="H55" s="112">
        <v>25</v>
      </c>
      <c r="I55" s="112">
        <v>33.299999999999997</v>
      </c>
    </row>
    <row r="56" spans="1:9" x14ac:dyDescent="0.25">
      <c r="A56" s="112" t="s">
        <v>262</v>
      </c>
      <c r="B56" s="189">
        <v>3</v>
      </c>
      <c r="C56" s="112" t="s">
        <v>475</v>
      </c>
      <c r="D56" s="112" t="s">
        <v>474</v>
      </c>
      <c r="E56" s="112" t="s">
        <v>474</v>
      </c>
      <c r="F56" s="112">
        <v>50</v>
      </c>
      <c r="G56" s="112">
        <v>0</v>
      </c>
      <c r="H56" s="112">
        <v>100</v>
      </c>
      <c r="I56" s="112">
        <v>0</v>
      </c>
    </row>
    <row r="57" spans="1:9" x14ac:dyDescent="0.25">
      <c r="A57" s="112" t="s">
        <v>263</v>
      </c>
      <c r="B57" s="189">
        <v>3</v>
      </c>
      <c r="C57" s="112" t="s">
        <v>475</v>
      </c>
      <c r="D57" s="112" t="s">
        <v>474</v>
      </c>
      <c r="E57" s="112" t="s">
        <v>474</v>
      </c>
      <c r="F57" s="112" t="s">
        <v>474</v>
      </c>
      <c r="G57" s="112">
        <v>0</v>
      </c>
      <c r="H57" s="112">
        <v>60</v>
      </c>
      <c r="I57" s="112" t="s">
        <v>474</v>
      </c>
    </row>
    <row r="58" spans="1:9" x14ac:dyDescent="0.25">
      <c r="A58" s="112" t="s">
        <v>264</v>
      </c>
      <c r="B58" s="189">
        <v>3</v>
      </c>
      <c r="C58" s="112" t="s">
        <v>475</v>
      </c>
      <c r="D58" s="112">
        <v>0</v>
      </c>
      <c r="E58" s="112">
        <v>0</v>
      </c>
      <c r="F58" s="112">
        <v>9.1</v>
      </c>
      <c r="G58" s="112">
        <v>0</v>
      </c>
      <c r="H58" s="112">
        <v>23.8</v>
      </c>
      <c r="I58" s="112">
        <v>8.3000000000000007</v>
      </c>
    </row>
    <row r="59" spans="1:9" x14ac:dyDescent="0.25">
      <c r="A59" s="112" t="s">
        <v>265</v>
      </c>
      <c r="B59" s="189">
        <v>3</v>
      </c>
      <c r="C59" s="112" t="s">
        <v>475</v>
      </c>
      <c r="D59" s="112" t="s">
        <v>474</v>
      </c>
      <c r="E59" s="112" t="s">
        <v>474</v>
      </c>
      <c r="F59" s="112" t="s">
        <v>474</v>
      </c>
      <c r="G59" s="112" t="s">
        <v>474</v>
      </c>
      <c r="H59" s="112">
        <v>0</v>
      </c>
      <c r="I59" s="112" t="s">
        <v>474</v>
      </c>
    </row>
    <row r="60" spans="1:9" x14ac:dyDescent="0.25">
      <c r="A60" s="112" t="s">
        <v>266</v>
      </c>
      <c r="B60" s="189">
        <v>3</v>
      </c>
      <c r="C60" s="112" t="s">
        <v>475</v>
      </c>
      <c r="D60" s="112">
        <v>14.3</v>
      </c>
      <c r="E60" s="112">
        <v>0</v>
      </c>
      <c r="F60" s="112">
        <v>42.9</v>
      </c>
      <c r="G60" s="112">
        <v>0</v>
      </c>
      <c r="H60" s="112">
        <v>25</v>
      </c>
      <c r="I60" s="112">
        <v>100</v>
      </c>
    </row>
    <row r="61" spans="1:9" x14ac:dyDescent="0.25">
      <c r="A61" s="112" t="s">
        <v>267</v>
      </c>
      <c r="B61" s="189">
        <v>3</v>
      </c>
      <c r="C61" s="112" t="s">
        <v>475</v>
      </c>
      <c r="D61" s="112">
        <v>0</v>
      </c>
      <c r="E61" s="112">
        <v>0</v>
      </c>
      <c r="F61" s="112">
        <v>25</v>
      </c>
      <c r="G61" s="112">
        <v>0</v>
      </c>
      <c r="H61" s="112">
        <v>33.299999999999997</v>
      </c>
      <c r="I61" s="112">
        <v>33.299999999999997</v>
      </c>
    </row>
    <row r="62" spans="1:9" x14ac:dyDescent="0.25">
      <c r="A62" s="112" t="s">
        <v>268</v>
      </c>
      <c r="B62" s="189">
        <v>3</v>
      </c>
      <c r="C62" s="112" t="s">
        <v>475</v>
      </c>
      <c r="D62" s="112">
        <v>0</v>
      </c>
      <c r="E62" s="112">
        <v>0</v>
      </c>
      <c r="F62" s="112">
        <v>0</v>
      </c>
      <c r="G62" s="112">
        <v>0</v>
      </c>
      <c r="H62" s="112">
        <v>0</v>
      </c>
      <c r="I62" s="112">
        <v>11.8</v>
      </c>
    </row>
    <row r="63" spans="1:9" x14ac:dyDescent="0.25">
      <c r="A63" s="112" t="s">
        <v>269</v>
      </c>
      <c r="B63" s="189">
        <v>3</v>
      </c>
      <c r="C63" s="112" t="s">
        <v>475</v>
      </c>
      <c r="D63" s="112">
        <v>0</v>
      </c>
      <c r="E63" s="112">
        <v>0</v>
      </c>
      <c r="F63" s="112">
        <v>14.3</v>
      </c>
      <c r="G63" s="112">
        <v>33.299999999999997</v>
      </c>
      <c r="H63" s="112">
        <v>26.7</v>
      </c>
      <c r="I63" s="112">
        <v>25</v>
      </c>
    </row>
    <row r="64" spans="1:9" x14ac:dyDescent="0.25">
      <c r="A64" s="112" t="s">
        <v>270</v>
      </c>
      <c r="B64" s="189">
        <v>3</v>
      </c>
      <c r="C64" s="112" t="s">
        <v>475</v>
      </c>
      <c r="D64" s="112" t="s">
        <v>474</v>
      </c>
      <c r="E64" s="112" t="s">
        <v>474</v>
      </c>
      <c r="F64" s="112" t="s">
        <v>474</v>
      </c>
      <c r="G64" s="112" t="s">
        <v>474</v>
      </c>
      <c r="H64" s="112">
        <v>0</v>
      </c>
      <c r="I64" s="112">
        <v>0</v>
      </c>
    </row>
    <row r="65" spans="1:9" x14ac:dyDescent="0.25">
      <c r="A65" s="112" t="s">
        <v>271</v>
      </c>
      <c r="B65" s="189">
        <v>3</v>
      </c>
      <c r="C65" s="112" t="s">
        <v>475</v>
      </c>
      <c r="D65" s="112" t="s">
        <v>474</v>
      </c>
      <c r="E65" s="112" t="s">
        <v>474</v>
      </c>
      <c r="F65" s="112" t="s">
        <v>474</v>
      </c>
      <c r="G65" s="112" t="s">
        <v>474</v>
      </c>
      <c r="H65" s="112">
        <v>0</v>
      </c>
      <c r="I65" s="112">
        <v>0</v>
      </c>
    </row>
    <row r="66" spans="1:9" x14ac:dyDescent="0.25">
      <c r="A66" s="112" t="s">
        <v>272</v>
      </c>
      <c r="B66" s="189">
        <v>3</v>
      </c>
      <c r="C66" s="112" t="s">
        <v>475</v>
      </c>
      <c r="D66" s="112">
        <v>0</v>
      </c>
      <c r="E66" s="112" t="s">
        <v>474</v>
      </c>
      <c r="F66" s="112">
        <v>50</v>
      </c>
      <c r="G66" s="112" t="s">
        <v>474</v>
      </c>
      <c r="H66" s="112" t="s">
        <v>474</v>
      </c>
      <c r="I66" s="112">
        <v>0</v>
      </c>
    </row>
    <row r="67" spans="1:9" x14ac:dyDescent="0.25">
      <c r="A67" s="112" t="s">
        <v>273</v>
      </c>
      <c r="B67" s="189">
        <v>3</v>
      </c>
      <c r="C67" s="112" t="s">
        <v>475</v>
      </c>
      <c r="D67" s="112" t="s">
        <v>474</v>
      </c>
      <c r="E67" s="112" t="s">
        <v>474</v>
      </c>
      <c r="F67" s="112" t="s">
        <v>474</v>
      </c>
      <c r="G67" s="112">
        <v>25</v>
      </c>
      <c r="H67" s="112">
        <v>33.299999999999997</v>
      </c>
      <c r="I67" s="112">
        <v>37.5</v>
      </c>
    </row>
    <row r="68" spans="1:9" x14ac:dyDescent="0.25">
      <c r="A68" s="112" t="s">
        <v>274</v>
      </c>
      <c r="B68" s="189">
        <v>3</v>
      </c>
      <c r="C68" s="112" t="s">
        <v>475</v>
      </c>
      <c r="D68" s="112">
        <v>0</v>
      </c>
      <c r="E68" s="112">
        <v>25</v>
      </c>
      <c r="F68" s="112">
        <v>0</v>
      </c>
      <c r="G68" s="112">
        <v>0</v>
      </c>
      <c r="H68" s="112">
        <v>38.5</v>
      </c>
      <c r="I68" s="112">
        <v>30.8</v>
      </c>
    </row>
    <row r="69" spans="1:9" x14ac:dyDescent="0.25">
      <c r="A69" s="112" t="s">
        <v>275</v>
      </c>
      <c r="B69" s="189">
        <v>3</v>
      </c>
      <c r="C69" s="112" t="s">
        <v>475</v>
      </c>
      <c r="D69" s="112">
        <v>0</v>
      </c>
      <c r="E69" s="112">
        <v>7.1</v>
      </c>
      <c r="F69" s="112">
        <v>0</v>
      </c>
      <c r="G69" s="112">
        <v>20</v>
      </c>
      <c r="H69" s="112">
        <v>32.4</v>
      </c>
      <c r="I69" s="112">
        <v>21.7</v>
      </c>
    </row>
    <row r="70" spans="1:9" x14ac:dyDescent="0.25">
      <c r="A70" s="112" t="s">
        <v>276</v>
      </c>
      <c r="B70" s="189">
        <v>3</v>
      </c>
      <c r="C70" s="112" t="s">
        <v>475</v>
      </c>
      <c r="D70" s="112">
        <v>0</v>
      </c>
      <c r="E70" s="112">
        <v>0</v>
      </c>
      <c r="F70" s="112">
        <v>0</v>
      </c>
      <c r="G70" s="112">
        <v>50</v>
      </c>
      <c r="H70" s="112">
        <v>50</v>
      </c>
      <c r="I70" s="112">
        <v>0</v>
      </c>
    </row>
  </sheetData>
  <mergeCells count="2">
    <mergeCell ref="C2:I2"/>
    <mergeCell ref="A1:I1"/>
  </mergeCells>
  <pageMargins left="0.7" right="0.7" top="0.75" bottom="0.75" header="0.3" footer="0.3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BreakPreview" zoomScaleNormal="100" zoomScaleSheetLayoutView="100" workbookViewId="0">
      <selection sqref="A1:K29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2" customFormat="1" ht="37.5" customHeight="1" x14ac:dyDescent="0.25">
      <c r="A1" s="898" t="s">
        <v>119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</row>
    <row r="2" spans="1:11" s="2" customFormat="1" ht="16.5" thickBot="1" x14ac:dyDescent="0.3">
      <c r="A2" s="447" t="s">
        <v>120</v>
      </c>
      <c r="B2" s="447"/>
      <c r="C2" s="448"/>
      <c r="D2" s="448"/>
      <c r="E2" s="448"/>
      <c r="F2" s="448"/>
      <c r="G2" s="448"/>
      <c r="H2" s="448"/>
      <c r="I2" s="448"/>
      <c r="J2" s="448"/>
      <c r="K2" s="448"/>
    </row>
    <row r="3" spans="1:11" s="2" customFormat="1" ht="15.75" customHeight="1" x14ac:dyDescent="0.25">
      <c r="A3" s="903" t="s">
        <v>121</v>
      </c>
      <c r="B3" s="896" t="s">
        <v>122</v>
      </c>
      <c r="C3" s="905" t="s">
        <v>58</v>
      </c>
      <c r="D3" s="900" t="s">
        <v>123</v>
      </c>
      <c r="E3" s="901"/>
      <c r="F3" s="902"/>
      <c r="G3" s="896" t="s">
        <v>124</v>
      </c>
      <c r="H3" s="905" t="s">
        <v>58</v>
      </c>
      <c r="I3" s="900" t="s">
        <v>125</v>
      </c>
      <c r="J3" s="901"/>
      <c r="K3" s="902"/>
    </row>
    <row r="4" spans="1:11" s="2" customFormat="1" ht="32.25" thickBot="1" x14ac:dyDescent="0.3">
      <c r="A4" s="904"/>
      <c r="B4" s="897"/>
      <c r="C4" s="906"/>
      <c r="D4" s="449" t="s">
        <v>126</v>
      </c>
      <c r="E4" s="449" t="s">
        <v>127</v>
      </c>
      <c r="F4" s="450" t="s">
        <v>128</v>
      </c>
      <c r="G4" s="897"/>
      <c r="H4" s="906"/>
      <c r="I4" s="449" t="s">
        <v>126</v>
      </c>
      <c r="J4" s="449" t="s">
        <v>127</v>
      </c>
      <c r="K4" s="450" t="s">
        <v>128</v>
      </c>
    </row>
    <row r="5" spans="1:11" s="2" customFormat="1" x14ac:dyDescent="0.25">
      <c r="A5" s="451" t="s">
        <v>279</v>
      </c>
      <c r="B5" s="452">
        <v>25</v>
      </c>
      <c r="C5" s="453">
        <v>8</v>
      </c>
      <c r="D5" s="454">
        <v>103.74</v>
      </c>
      <c r="E5" s="454">
        <v>0</v>
      </c>
      <c r="F5" s="455">
        <v>5.46</v>
      </c>
      <c r="G5" s="452">
        <v>24</v>
      </c>
      <c r="H5" s="453">
        <v>8</v>
      </c>
      <c r="I5" s="454">
        <v>129.6</v>
      </c>
      <c r="J5" s="454">
        <v>0</v>
      </c>
      <c r="K5" s="455">
        <v>17.37</v>
      </c>
    </row>
    <row r="6" spans="1:11" s="2" customFormat="1" x14ac:dyDescent="0.25">
      <c r="A6" s="451" t="s">
        <v>281</v>
      </c>
      <c r="B6" s="452">
        <v>25</v>
      </c>
      <c r="C6" s="456">
        <v>2</v>
      </c>
      <c r="D6" s="457">
        <v>118.07</v>
      </c>
      <c r="E6" s="457">
        <v>0</v>
      </c>
      <c r="F6" s="458">
        <v>0</v>
      </c>
      <c r="G6" s="452">
        <v>28</v>
      </c>
      <c r="H6" s="456">
        <v>2</v>
      </c>
      <c r="I6" s="457">
        <v>126.8</v>
      </c>
      <c r="J6" s="457">
        <v>0</v>
      </c>
      <c r="K6" s="458">
        <v>0</v>
      </c>
    </row>
    <row r="7" spans="1:11" s="2" customFormat="1" x14ac:dyDescent="0.25">
      <c r="A7" s="451" t="s">
        <v>283</v>
      </c>
      <c r="B7" s="452">
        <v>24</v>
      </c>
      <c r="C7" s="456">
        <v>4</v>
      </c>
      <c r="D7" s="457">
        <v>149.69999999999999</v>
      </c>
      <c r="E7" s="457">
        <v>0</v>
      </c>
      <c r="F7" s="458">
        <v>0</v>
      </c>
      <c r="G7" s="452">
        <v>28</v>
      </c>
      <c r="H7" s="456">
        <v>7</v>
      </c>
      <c r="I7" s="456">
        <v>124.73</v>
      </c>
      <c r="J7" s="457">
        <v>25.8</v>
      </c>
      <c r="K7" s="458">
        <v>0.27</v>
      </c>
    </row>
    <row r="8" spans="1:11" x14ac:dyDescent="0.25">
      <c r="A8" s="451" t="s">
        <v>285</v>
      </c>
      <c r="B8" s="452">
        <v>34</v>
      </c>
      <c r="C8" s="456">
        <v>21</v>
      </c>
      <c r="D8" s="457">
        <v>188.9</v>
      </c>
      <c r="E8" s="457">
        <v>0</v>
      </c>
      <c r="F8" s="458">
        <v>0</v>
      </c>
      <c r="G8" s="452">
        <v>72</v>
      </c>
      <c r="H8" s="456">
        <v>40</v>
      </c>
      <c r="I8" s="456">
        <v>240.23</v>
      </c>
      <c r="J8" s="457">
        <v>48.8</v>
      </c>
      <c r="K8" s="458">
        <v>21.93</v>
      </c>
    </row>
    <row r="9" spans="1:11" x14ac:dyDescent="0.25">
      <c r="A9" s="459" t="s">
        <v>287</v>
      </c>
      <c r="B9" s="452">
        <v>73</v>
      </c>
      <c r="C9" s="456">
        <v>44</v>
      </c>
      <c r="D9" s="457">
        <v>416.53</v>
      </c>
      <c r="E9" s="457">
        <v>9.43</v>
      </c>
      <c r="F9" s="458">
        <v>9.33</v>
      </c>
      <c r="G9" s="452">
        <v>28</v>
      </c>
      <c r="H9" s="456">
        <v>16</v>
      </c>
      <c r="I9" s="456">
        <v>193.33</v>
      </c>
      <c r="J9" s="457">
        <v>0</v>
      </c>
      <c r="K9" s="458">
        <v>0</v>
      </c>
    </row>
    <row r="10" spans="1:11" x14ac:dyDescent="0.25">
      <c r="A10" s="459" t="s">
        <v>289</v>
      </c>
      <c r="B10" s="460">
        <v>22</v>
      </c>
      <c r="C10" s="460">
        <v>7</v>
      </c>
      <c r="D10" s="461">
        <v>65.7</v>
      </c>
      <c r="E10" s="462"/>
      <c r="F10" s="461">
        <v>6.56</v>
      </c>
      <c r="G10" s="460">
        <v>17</v>
      </c>
      <c r="H10" s="460">
        <v>9</v>
      </c>
      <c r="I10" s="460">
        <v>29.5</v>
      </c>
      <c r="J10" s="461">
        <v>7.13</v>
      </c>
      <c r="K10" s="461">
        <v>5.66</v>
      </c>
    </row>
    <row r="11" spans="1:11" x14ac:dyDescent="0.25">
      <c r="A11" s="463" t="s">
        <v>291</v>
      </c>
      <c r="B11" s="464">
        <v>12</v>
      </c>
      <c r="C11" s="465">
        <v>2</v>
      </c>
      <c r="D11" s="466">
        <v>67.66</v>
      </c>
      <c r="E11" s="457">
        <v>0</v>
      </c>
      <c r="F11" s="467">
        <v>0</v>
      </c>
      <c r="G11" s="464">
        <v>13</v>
      </c>
      <c r="H11" s="465">
        <v>3</v>
      </c>
      <c r="I11" s="465">
        <v>68.03</v>
      </c>
      <c r="J11" s="466">
        <v>0</v>
      </c>
      <c r="K11" s="467">
        <v>0</v>
      </c>
    </row>
    <row r="12" spans="1:11" ht="16.5" thickBot="1" x14ac:dyDescent="0.3">
      <c r="A12" s="468" t="s">
        <v>483</v>
      </c>
      <c r="B12" s="469">
        <v>15</v>
      </c>
      <c r="C12" s="470">
        <v>13</v>
      </c>
      <c r="D12" s="471">
        <v>52.46</v>
      </c>
      <c r="E12" s="457">
        <v>0</v>
      </c>
      <c r="F12" s="472">
        <v>24.2</v>
      </c>
      <c r="G12" s="469">
        <v>5</v>
      </c>
      <c r="H12" s="470">
        <v>2</v>
      </c>
      <c r="I12" s="471">
        <v>18.2</v>
      </c>
      <c r="J12" s="471">
        <v>0</v>
      </c>
      <c r="K12" s="472">
        <v>0</v>
      </c>
    </row>
    <row r="13" spans="1:11" ht="16.5" thickBot="1" x14ac:dyDescent="0.3">
      <c r="A13" s="473" t="s">
        <v>56</v>
      </c>
      <c r="B13" s="474">
        <f t="shared" ref="B13:K13" si="0">SUM(B5:B12)</f>
        <v>230</v>
      </c>
      <c r="C13" s="475">
        <f t="shared" si="0"/>
        <v>101</v>
      </c>
      <c r="D13" s="476">
        <f t="shared" si="0"/>
        <v>1162.76</v>
      </c>
      <c r="E13" s="476">
        <f t="shared" si="0"/>
        <v>9.43</v>
      </c>
      <c r="F13" s="477">
        <f t="shared" si="0"/>
        <v>45.55</v>
      </c>
      <c r="G13" s="474">
        <f t="shared" si="0"/>
        <v>215</v>
      </c>
      <c r="H13" s="475">
        <f t="shared" si="0"/>
        <v>87</v>
      </c>
      <c r="I13" s="476">
        <f t="shared" si="0"/>
        <v>930.42000000000007</v>
      </c>
      <c r="J13" s="476">
        <f t="shared" si="0"/>
        <v>81.72999999999999</v>
      </c>
      <c r="K13" s="477">
        <f t="shared" si="0"/>
        <v>45.230000000000004</v>
      </c>
    </row>
    <row r="14" spans="1:11" ht="15.75" customHeight="1" x14ac:dyDescent="0.25">
      <c r="A14" s="157"/>
      <c r="B14" s="157"/>
      <c r="C14" s="157"/>
      <c r="D14" s="157"/>
      <c r="E14" s="157"/>
      <c r="F14" s="157"/>
      <c r="G14" s="157"/>
      <c r="H14" s="157"/>
      <c r="I14" s="157"/>
      <c r="J14" s="157"/>
      <c r="K14" s="157"/>
    </row>
    <row r="15" spans="1:11" ht="16.5" thickBot="1" x14ac:dyDescent="0.3">
      <c r="A15" s="447" t="s">
        <v>129</v>
      </c>
      <c r="B15" s="478"/>
      <c r="C15" s="478"/>
      <c r="D15" s="478"/>
      <c r="E15" s="478"/>
      <c r="F15" s="478"/>
      <c r="G15" s="478"/>
      <c r="H15" s="478"/>
      <c r="I15" s="478"/>
      <c r="J15" s="478"/>
      <c r="K15" s="478"/>
    </row>
    <row r="16" spans="1:11" x14ac:dyDescent="0.25">
      <c r="A16" s="903" t="s">
        <v>121</v>
      </c>
      <c r="B16" s="896" t="s">
        <v>122</v>
      </c>
      <c r="C16" s="905" t="s">
        <v>58</v>
      </c>
      <c r="D16" s="900" t="s">
        <v>123</v>
      </c>
      <c r="E16" s="901"/>
      <c r="F16" s="902"/>
      <c r="G16" s="896" t="s">
        <v>124</v>
      </c>
      <c r="H16" s="905" t="s">
        <v>58</v>
      </c>
      <c r="I16" s="900" t="s">
        <v>125</v>
      </c>
      <c r="J16" s="901"/>
      <c r="K16" s="902"/>
    </row>
    <row r="17" spans="1:11" ht="32.25" thickBot="1" x14ac:dyDescent="0.3">
      <c r="A17" s="904"/>
      <c r="B17" s="897"/>
      <c r="C17" s="906"/>
      <c r="D17" s="449" t="s">
        <v>126</v>
      </c>
      <c r="E17" s="449" t="s">
        <v>127</v>
      </c>
      <c r="F17" s="450" t="s">
        <v>128</v>
      </c>
      <c r="G17" s="897"/>
      <c r="H17" s="906"/>
      <c r="I17" s="449" t="s">
        <v>126</v>
      </c>
      <c r="J17" s="449" t="s">
        <v>127</v>
      </c>
      <c r="K17" s="450" t="s">
        <v>128</v>
      </c>
    </row>
    <row r="18" spans="1:11" x14ac:dyDescent="0.25">
      <c r="A18" s="451" t="s">
        <v>279</v>
      </c>
      <c r="B18" s="452">
        <v>45</v>
      </c>
      <c r="C18" s="479">
        <v>16</v>
      </c>
      <c r="D18" s="480">
        <v>192.4</v>
      </c>
      <c r="E18" s="481">
        <v>0</v>
      </c>
      <c r="F18" s="482">
        <v>3.3</v>
      </c>
      <c r="G18" s="452">
        <v>36</v>
      </c>
      <c r="H18" s="479">
        <v>12</v>
      </c>
      <c r="I18" s="480">
        <v>174</v>
      </c>
      <c r="J18" s="480">
        <v>0</v>
      </c>
      <c r="K18" s="482">
        <v>3.3</v>
      </c>
    </row>
    <row r="19" spans="1:11" x14ac:dyDescent="0.25">
      <c r="A19" s="451" t="s">
        <v>281</v>
      </c>
      <c r="B19" s="452">
        <v>19</v>
      </c>
      <c r="C19" s="479">
        <v>1</v>
      </c>
      <c r="D19" s="480">
        <v>84.4</v>
      </c>
      <c r="E19" s="481">
        <v>0</v>
      </c>
      <c r="F19" s="482">
        <v>0</v>
      </c>
      <c r="G19" s="452">
        <v>37</v>
      </c>
      <c r="H19" s="479">
        <v>7</v>
      </c>
      <c r="I19" s="480">
        <v>119.8</v>
      </c>
      <c r="J19" s="480">
        <v>0</v>
      </c>
      <c r="K19" s="482">
        <v>8.1</v>
      </c>
    </row>
    <row r="20" spans="1:11" x14ac:dyDescent="0.25">
      <c r="A20" s="451" t="s">
        <v>283</v>
      </c>
      <c r="B20" s="452">
        <v>25</v>
      </c>
      <c r="C20" s="479">
        <v>5</v>
      </c>
      <c r="D20" s="480">
        <v>112.9</v>
      </c>
      <c r="E20" s="481">
        <v>1.2</v>
      </c>
      <c r="F20" s="482">
        <v>0</v>
      </c>
      <c r="G20" s="452">
        <v>18</v>
      </c>
      <c r="H20" s="479">
        <v>4</v>
      </c>
      <c r="I20" s="480">
        <v>93.1</v>
      </c>
      <c r="J20" s="480">
        <v>7.1</v>
      </c>
      <c r="K20" s="482">
        <v>0</v>
      </c>
    </row>
    <row r="21" spans="1:11" x14ac:dyDescent="0.25">
      <c r="A21" s="451" t="s">
        <v>285</v>
      </c>
      <c r="B21" s="452">
        <v>44</v>
      </c>
      <c r="C21" s="479">
        <v>30</v>
      </c>
      <c r="D21" s="480">
        <v>76.5</v>
      </c>
      <c r="E21" s="481">
        <v>9</v>
      </c>
      <c r="F21" s="482">
        <v>7</v>
      </c>
      <c r="G21" s="452">
        <v>68</v>
      </c>
      <c r="H21" s="479">
        <v>37</v>
      </c>
      <c r="I21" s="480">
        <v>254.5</v>
      </c>
      <c r="J21" s="480">
        <v>49.2</v>
      </c>
      <c r="K21" s="482">
        <v>11.9</v>
      </c>
    </row>
    <row r="22" spans="1:11" x14ac:dyDescent="0.25">
      <c r="A22" s="459" t="s">
        <v>484</v>
      </c>
      <c r="B22" s="452">
        <v>71</v>
      </c>
      <c r="C22" s="479">
        <v>41</v>
      </c>
      <c r="D22" s="480">
        <v>375.5</v>
      </c>
      <c r="E22" s="481">
        <v>0</v>
      </c>
      <c r="F22" s="482">
        <v>0</v>
      </c>
      <c r="G22" s="452">
        <v>29</v>
      </c>
      <c r="H22" s="479">
        <v>17</v>
      </c>
      <c r="I22" s="480">
        <v>189.4</v>
      </c>
      <c r="J22" s="480">
        <v>0</v>
      </c>
      <c r="K22" s="482">
        <v>0</v>
      </c>
    </row>
    <row r="23" spans="1:11" x14ac:dyDescent="0.25">
      <c r="A23" s="459" t="s">
        <v>289</v>
      </c>
      <c r="B23" s="464">
        <v>23</v>
      </c>
      <c r="C23" s="465">
        <v>7</v>
      </c>
      <c r="D23" s="466">
        <v>73.900000000000006</v>
      </c>
      <c r="E23" s="483">
        <v>0</v>
      </c>
      <c r="F23" s="467">
        <v>4.2</v>
      </c>
      <c r="G23" s="464">
        <v>14</v>
      </c>
      <c r="H23" s="465">
        <v>6</v>
      </c>
      <c r="I23" s="466">
        <v>51.3</v>
      </c>
      <c r="J23" s="466">
        <v>0</v>
      </c>
      <c r="K23" s="467">
        <v>2.2999999999999998</v>
      </c>
    </row>
    <row r="24" spans="1:11" x14ac:dyDescent="0.25">
      <c r="A24" s="463" t="s">
        <v>291</v>
      </c>
      <c r="B24" s="464">
        <v>7</v>
      </c>
      <c r="C24" s="465">
        <v>2</v>
      </c>
      <c r="D24" s="466">
        <v>20.9</v>
      </c>
      <c r="E24" s="483">
        <v>0</v>
      </c>
      <c r="F24" s="467">
        <v>0</v>
      </c>
      <c r="G24" s="464">
        <v>10</v>
      </c>
      <c r="H24" s="465">
        <v>1</v>
      </c>
      <c r="I24" s="466">
        <v>51.2</v>
      </c>
      <c r="J24" s="466">
        <v>0</v>
      </c>
      <c r="K24" s="467">
        <v>0</v>
      </c>
    </row>
    <row r="25" spans="1:11" ht="16.5" thickBot="1" x14ac:dyDescent="0.3">
      <c r="A25" s="468" t="s">
        <v>483</v>
      </c>
      <c r="B25" s="469">
        <v>12</v>
      </c>
      <c r="C25" s="470">
        <v>9</v>
      </c>
      <c r="D25" s="471">
        <v>45.8</v>
      </c>
      <c r="E25" s="484">
        <v>6</v>
      </c>
      <c r="F25" s="472">
        <v>0</v>
      </c>
      <c r="G25" s="469">
        <v>10</v>
      </c>
      <c r="H25" s="470">
        <v>7</v>
      </c>
      <c r="I25" s="471">
        <v>36</v>
      </c>
      <c r="J25" s="471">
        <v>0</v>
      </c>
      <c r="K25" s="472">
        <v>0</v>
      </c>
    </row>
    <row r="26" spans="1:11" ht="16.5" thickBot="1" x14ac:dyDescent="0.3">
      <c r="A26" s="473" t="s">
        <v>56</v>
      </c>
      <c r="B26" s="474">
        <f t="shared" ref="B26:K26" si="1">SUM(B18:B25)</f>
        <v>246</v>
      </c>
      <c r="C26" s="475">
        <f t="shared" si="1"/>
        <v>111</v>
      </c>
      <c r="D26" s="476">
        <f t="shared" si="1"/>
        <v>982.3</v>
      </c>
      <c r="E26" s="485">
        <f t="shared" si="1"/>
        <v>16.2</v>
      </c>
      <c r="F26" s="477">
        <f t="shared" si="1"/>
        <v>14.5</v>
      </c>
      <c r="G26" s="474">
        <f t="shared" si="1"/>
        <v>222</v>
      </c>
      <c r="H26" s="475">
        <f t="shared" si="1"/>
        <v>91</v>
      </c>
      <c r="I26" s="476">
        <f t="shared" si="1"/>
        <v>969.3</v>
      </c>
      <c r="J26" s="476">
        <f t="shared" si="1"/>
        <v>56.300000000000004</v>
      </c>
      <c r="K26" s="477">
        <f t="shared" si="1"/>
        <v>25.599999999999998</v>
      </c>
    </row>
    <row r="27" spans="1:11" ht="16.5" thickBot="1" x14ac:dyDescent="0.3">
      <c r="A27" s="478"/>
      <c r="B27" s="478"/>
      <c r="C27" s="478"/>
      <c r="D27" s="478"/>
      <c r="E27" s="478"/>
      <c r="F27" s="478"/>
      <c r="G27" s="478"/>
      <c r="H27" s="478"/>
      <c r="I27" s="478"/>
      <c r="J27" s="478"/>
      <c r="K27" s="478"/>
    </row>
    <row r="28" spans="1:11" x14ac:dyDescent="0.25">
      <c r="A28" s="486" t="s">
        <v>130</v>
      </c>
      <c r="B28" s="487">
        <f t="shared" ref="B28:K28" si="2">+B13-B26</f>
        <v>-16</v>
      </c>
      <c r="C28" s="488">
        <f t="shared" si="2"/>
        <v>-10</v>
      </c>
      <c r="D28" s="489">
        <f t="shared" si="2"/>
        <v>180.46000000000004</v>
      </c>
      <c r="E28" s="489">
        <f t="shared" si="2"/>
        <v>-6.77</v>
      </c>
      <c r="F28" s="490">
        <f t="shared" si="2"/>
        <v>31.049999999999997</v>
      </c>
      <c r="G28" s="487">
        <f t="shared" si="2"/>
        <v>-7</v>
      </c>
      <c r="H28" s="488">
        <f t="shared" si="2"/>
        <v>-4</v>
      </c>
      <c r="I28" s="489">
        <f t="shared" si="2"/>
        <v>-38.879999999999882</v>
      </c>
      <c r="J28" s="489">
        <f t="shared" si="2"/>
        <v>25.429999999999986</v>
      </c>
      <c r="K28" s="490">
        <f t="shared" si="2"/>
        <v>19.630000000000006</v>
      </c>
    </row>
    <row r="29" spans="1:11" ht="16.5" thickBot="1" x14ac:dyDescent="0.3">
      <c r="A29" s="491" t="s">
        <v>131</v>
      </c>
      <c r="B29" s="492">
        <f t="shared" ref="B29:K29" si="3">+IFERROR(B28/B26,0)*100</f>
        <v>-6.5040650406504072</v>
      </c>
      <c r="C29" s="493">
        <f t="shared" si="3"/>
        <v>-9.0090090090090094</v>
      </c>
      <c r="D29" s="493">
        <f t="shared" si="3"/>
        <v>18.371169703756493</v>
      </c>
      <c r="E29" s="493">
        <f t="shared" si="3"/>
        <v>-41.790123456790127</v>
      </c>
      <c r="F29" s="494">
        <f t="shared" si="3"/>
        <v>214.13793103448273</v>
      </c>
      <c r="G29" s="492">
        <f t="shared" si="3"/>
        <v>-3.1531531531531529</v>
      </c>
      <c r="H29" s="493">
        <f t="shared" si="3"/>
        <v>-4.395604395604396</v>
      </c>
      <c r="I29" s="493">
        <f t="shared" si="3"/>
        <v>-4.0111420612813253</v>
      </c>
      <c r="J29" s="493">
        <f t="shared" si="3"/>
        <v>45.168738898756629</v>
      </c>
      <c r="K29" s="494">
        <f t="shared" si="3"/>
        <v>76.679687500000028</v>
      </c>
    </row>
  </sheetData>
  <mergeCells count="15">
    <mergeCell ref="H16:H17"/>
    <mergeCell ref="I16:K16"/>
    <mergeCell ref="A16:A17"/>
    <mergeCell ref="B16:B17"/>
    <mergeCell ref="C16:C17"/>
    <mergeCell ref="D16:F16"/>
    <mergeCell ref="G16:G17"/>
    <mergeCell ref="G3:G4"/>
    <mergeCell ref="A1:K1"/>
    <mergeCell ref="I3:K3"/>
    <mergeCell ref="A3:A4"/>
    <mergeCell ref="H3:H4"/>
    <mergeCell ref="C3:C4"/>
    <mergeCell ref="D3:F3"/>
    <mergeCell ref="B3:B4"/>
  </mergeCells>
  <phoneticPr fontId="5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view="pageBreakPreview" zoomScaleNormal="100" zoomScaleSheetLayoutView="100" workbookViewId="0">
      <selection sqref="A1:F25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880" t="s">
        <v>132</v>
      </c>
      <c r="B1" s="880"/>
      <c r="C1" s="880"/>
      <c r="D1" s="880"/>
      <c r="E1" s="880"/>
      <c r="F1" s="880"/>
      <c r="G1" s="2"/>
      <c r="H1" s="2"/>
      <c r="I1" s="8"/>
      <c r="J1" s="8"/>
    </row>
    <row r="2" spans="1:10" ht="48" thickBot="1" x14ac:dyDescent="0.3">
      <c r="A2" s="495" t="s">
        <v>133</v>
      </c>
      <c r="B2" s="62" t="s">
        <v>134</v>
      </c>
      <c r="C2" s="62" t="s">
        <v>135</v>
      </c>
      <c r="D2" s="62" t="s">
        <v>136</v>
      </c>
      <c r="E2" s="62" t="s">
        <v>137</v>
      </c>
      <c r="F2" s="149" t="s">
        <v>138</v>
      </c>
      <c r="G2" s="12"/>
      <c r="H2" s="12"/>
    </row>
    <row r="3" spans="1:10" x14ac:dyDescent="0.25">
      <c r="A3" s="66">
        <v>1</v>
      </c>
      <c r="B3" s="496" t="s">
        <v>487</v>
      </c>
      <c r="C3" s="66" t="s">
        <v>361</v>
      </c>
      <c r="D3" s="497">
        <v>43539</v>
      </c>
      <c r="E3" s="497">
        <v>43899</v>
      </c>
      <c r="F3" s="498" t="s">
        <v>488</v>
      </c>
      <c r="G3" s="9"/>
      <c r="H3" s="9"/>
    </row>
    <row r="4" spans="1:10" x14ac:dyDescent="0.25">
      <c r="A4" s="66">
        <v>2</v>
      </c>
      <c r="B4" s="496" t="s">
        <v>489</v>
      </c>
      <c r="C4" s="66" t="s">
        <v>351</v>
      </c>
      <c r="D4" s="497">
        <v>43626</v>
      </c>
      <c r="E4" s="497">
        <v>43899</v>
      </c>
      <c r="F4" s="498" t="s">
        <v>488</v>
      </c>
      <c r="G4" s="9"/>
      <c r="H4" s="9"/>
    </row>
    <row r="5" spans="1:10" x14ac:dyDescent="0.25">
      <c r="A5" s="66">
        <v>3</v>
      </c>
      <c r="B5" s="496" t="s">
        <v>490</v>
      </c>
      <c r="C5" s="66" t="s">
        <v>337</v>
      </c>
      <c r="D5" s="497">
        <v>43720</v>
      </c>
      <c r="E5" s="497">
        <v>43899</v>
      </c>
      <c r="F5" s="498" t="s">
        <v>488</v>
      </c>
      <c r="G5" s="9"/>
      <c r="H5" s="9"/>
    </row>
    <row r="6" spans="1:10" x14ac:dyDescent="0.25">
      <c r="A6" s="66">
        <v>4</v>
      </c>
      <c r="B6" s="496" t="s">
        <v>491</v>
      </c>
      <c r="C6" s="66" t="s">
        <v>329</v>
      </c>
      <c r="D6" s="497">
        <v>43725</v>
      </c>
      <c r="E6" s="497">
        <v>43999</v>
      </c>
      <c r="F6" s="498" t="s">
        <v>488</v>
      </c>
      <c r="G6" s="9"/>
      <c r="H6" s="9"/>
    </row>
    <row r="7" spans="1:10" x14ac:dyDescent="0.25">
      <c r="A7" s="72">
        <v>5</v>
      </c>
      <c r="B7" s="150" t="s">
        <v>492</v>
      </c>
      <c r="C7" s="72" t="s">
        <v>415</v>
      </c>
      <c r="D7" s="499">
        <v>43733</v>
      </c>
      <c r="E7" s="499">
        <v>43999</v>
      </c>
      <c r="F7" s="500" t="s">
        <v>488</v>
      </c>
      <c r="G7" s="9"/>
      <c r="H7" s="9"/>
    </row>
    <row r="8" spans="1:10" x14ac:dyDescent="0.25">
      <c r="A8" s="72">
        <v>6</v>
      </c>
      <c r="B8" s="150" t="s">
        <v>493</v>
      </c>
      <c r="C8" s="72" t="s">
        <v>416</v>
      </c>
      <c r="D8" s="499">
        <v>43784</v>
      </c>
      <c r="E8" s="499">
        <v>43999</v>
      </c>
      <c r="F8" s="500" t="s">
        <v>488</v>
      </c>
      <c r="G8" s="9"/>
      <c r="H8" s="9"/>
    </row>
    <row r="9" spans="1:10" x14ac:dyDescent="0.25">
      <c r="A9" s="72">
        <v>7</v>
      </c>
      <c r="B9" s="150" t="s">
        <v>494</v>
      </c>
      <c r="C9" s="72" t="s">
        <v>329</v>
      </c>
      <c r="D9" s="499">
        <v>43774</v>
      </c>
      <c r="E9" s="499">
        <v>44124</v>
      </c>
      <c r="F9" s="500" t="s">
        <v>488</v>
      </c>
      <c r="G9" s="9"/>
      <c r="H9" s="9"/>
    </row>
    <row r="10" spans="1:10" ht="12.75" customHeight="1" x14ac:dyDescent="0.25">
      <c r="A10" s="72">
        <v>8</v>
      </c>
      <c r="B10" s="72" t="s">
        <v>495</v>
      </c>
      <c r="C10" s="72" t="s">
        <v>415</v>
      </c>
      <c r="D10" s="499">
        <v>43867</v>
      </c>
      <c r="E10" s="499">
        <v>44124</v>
      </c>
      <c r="F10" s="500" t="s">
        <v>488</v>
      </c>
      <c r="G10" s="9"/>
      <c r="H10" s="9"/>
    </row>
    <row r="11" spans="1:10" ht="64.5" customHeight="1" x14ac:dyDescent="0.25">
      <c r="A11" s="72">
        <v>9</v>
      </c>
      <c r="B11" s="72" t="s">
        <v>496</v>
      </c>
      <c r="C11" s="72" t="s">
        <v>340</v>
      </c>
      <c r="D11" s="499">
        <v>43964</v>
      </c>
      <c r="E11" s="499">
        <v>44174</v>
      </c>
      <c r="F11" s="500" t="s">
        <v>488</v>
      </c>
      <c r="G11" s="9"/>
      <c r="H11" s="9"/>
    </row>
    <row r="12" spans="1:10" x14ac:dyDescent="0.25">
      <c r="A12" s="72">
        <v>10</v>
      </c>
      <c r="B12" s="72" t="s">
        <v>497</v>
      </c>
      <c r="C12" s="72" t="s">
        <v>458</v>
      </c>
      <c r="D12" s="499">
        <v>44084</v>
      </c>
      <c r="E12" s="499">
        <v>44174</v>
      </c>
      <c r="F12" s="500" t="s">
        <v>488</v>
      </c>
      <c r="G12" s="4"/>
      <c r="H12" s="4"/>
    </row>
    <row r="13" spans="1:10" x14ac:dyDescent="0.25">
      <c r="A13" s="72">
        <v>11</v>
      </c>
      <c r="B13" s="72" t="s">
        <v>498</v>
      </c>
      <c r="C13" s="72" t="s">
        <v>321</v>
      </c>
      <c r="D13" s="499">
        <v>43973</v>
      </c>
      <c r="E13" s="499">
        <v>44174</v>
      </c>
      <c r="F13" s="500" t="s">
        <v>488</v>
      </c>
      <c r="G13" s="4"/>
      <c r="H13" s="4"/>
    </row>
    <row r="14" spans="1:10" ht="16.5" thickBot="1" x14ac:dyDescent="0.3">
      <c r="A14" s="75"/>
      <c r="B14" s="75"/>
      <c r="C14" s="75"/>
      <c r="D14" s="75"/>
      <c r="E14" s="75"/>
      <c r="F14" s="48"/>
      <c r="G14" s="4"/>
      <c r="H14" s="4"/>
    </row>
    <row r="15" spans="1:10" ht="63.75" thickBot="1" x14ac:dyDescent="0.3">
      <c r="A15" s="47"/>
      <c r="B15" s="501" t="s">
        <v>139</v>
      </c>
      <c r="C15" s="63"/>
      <c r="D15" s="149" t="s">
        <v>140</v>
      </c>
      <c r="E15" s="75"/>
      <c r="F15" s="48"/>
      <c r="G15" s="4"/>
      <c r="H15" s="4"/>
    </row>
    <row r="16" spans="1:10" x14ac:dyDescent="0.25">
      <c r="A16" s="47"/>
      <c r="B16" s="66" t="s">
        <v>141</v>
      </c>
      <c r="C16" s="502">
        <v>7</v>
      </c>
      <c r="D16" s="66">
        <v>0</v>
      </c>
      <c r="E16" s="75"/>
      <c r="F16" s="75"/>
      <c r="G16" s="4"/>
      <c r="H16" s="4"/>
    </row>
    <row r="17" spans="1:6" x14ac:dyDescent="0.25">
      <c r="A17" s="47"/>
      <c r="B17" s="66" t="s">
        <v>142</v>
      </c>
      <c r="C17" s="72">
        <v>6</v>
      </c>
      <c r="D17" s="72"/>
      <c r="E17" s="75"/>
      <c r="F17" s="75"/>
    </row>
    <row r="18" spans="1:6" x14ac:dyDescent="0.25">
      <c r="A18" s="47"/>
      <c r="B18" s="66" t="s">
        <v>143</v>
      </c>
      <c r="C18" s="72">
        <v>5</v>
      </c>
      <c r="D18" s="72"/>
      <c r="E18" s="75"/>
      <c r="F18" s="75"/>
    </row>
    <row r="19" spans="1:6" ht="9.75" customHeight="1" x14ac:dyDescent="0.25">
      <c r="A19" s="47"/>
      <c r="B19" s="72" t="s">
        <v>144</v>
      </c>
      <c r="C19" s="72">
        <v>0</v>
      </c>
      <c r="D19" s="72"/>
      <c r="E19" s="75"/>
      <c r="F19" s="75"/>
    </row>
    <row r="20" spans="1:6" ht="31.5" customHeight="1" x14ac:dyDescent="0.25">
      <c r="A20" s="47"/>
      <c r="B20" s="72" t="s">
        <v>145</v>
      </c>
      <c r="C20" s="503"/>
      <c r="D20" s="72"/>
      <c r="E20" s="75"/>
      <c r="F20" s="75"/>
    </row>
    <row r="21" spans="1:6" ht="32.25" customHeight="1" x14ac:dyDescent="0.25">
      <c r="A21" s="47"/>
      <c r="B21" s="72" t="s">
        <v>146</v>
      </c>
      <c r="C21" s="503"/>
      <c r="D21" s="72"/>
      <c r="E21" s="75"/>
      <c r="F21" s="75"/>
    </row>
    <row r="22" spans="1:6" x14ac:dyDescent="0.25">
      <c r="A22" s="47"/>
      <c r="B22" s="72" t="s">
        <v>147</v>
      </c>
      <c r="C22" s="503"/>
      <c r="D22" s="72"/>
      <c r="E22" s="75"/>
      <c r="F22" s="75"/>
    </row>
    <row r="23" spans="1:6" ht="16.5" thickBot="1" x14ac:dyDescent="0.3">
      <c r="A23" s="47"/>
      <c r="B23" s="75"/>
      <c r="C23" s="75"/>
      <c r="D23" s="75"/>
      <c r="E23" s="75"/>
      <c r="F23" s="75"/>
    </row>
    <row r="24" spans="1:6" ht="16.5" thickBot="1" x14ac:dyDescent="0.3">
      <c r="A24" s="47"/>
      <c r="B24" s="495" t="s">
        <v>148</v>
      </c>
      <c r="C24" s="504" t="s">
        <v>149</v>
      </c>
      <c r="D24" s="47"/>
      <c r="E24" s="75"/>
      <c r="F24" s="75"/>
    </row>
    <row r="25" spans="1:6" x14ac:dyDescent="0.25">
      <c r="A25" s="47"/>
      <c r="B25" s="505">
        <v>11</v>
      </c>
      <c r="C25" s="66">
        <v>56</v>
      </c>
      <c r="D25" s="75"/>
      <c r="E25" s="75"/>
      <c r="F25" s="75"/>
    </row>
  </sheetData>
  <mergeCells count="1">
    <mergeCell ref="A1:F1"/>
  </mergeCells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zoomScaleNormal="100" zoomScaleSheetLayoutView="100" workbookViewId="0">
      <selection sqref="A1:F29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907" t="s">
        <v>150</v>
      </c>
      <c r="B1" s="907"/>
      <c r="C1" s="907"/>
      <c r="D1" s="907"/>
      <c r="E1" s="907"/>
      <c r="F1" s="907"/>
      <c r="G1" s="15"/>
    </row>
    <row r="2" spans="1:7" ht="48" thickBot="1" x14ac:dyDescent="0.3">
      <c r="A2" s="506" t="s">
        <v>133</v>
      </c>
      <c r="B2" s="507" t="s">
        <v>134</v>
      </c>
      <c r="C2" s="507" t="s">
        <v>135</v>
      </c>
      <c r="D2" s="507" t="s">
        <v>136</v>
      </c>
      <c r="E2" s="507" t="s">
        <v>151</v>
      </c>
      <c r="F2" s="508" t="s">
        <v>138</v>
      </c>
      <c r="G2" s="7"/>
    </row>
    <row r="3" spans="1:7" x14ac:dyDescent="0.25">
      <c r="A3" s="509">
        <v>1</v>
      </c>
      <c r="B3" s="509" t="s">
        <v>499</v>
      </c>
      <c r="C3" s="509" t="s">
        <v>274</v>
      </c>
      <c r="D3" s="510">
        <v>43732</v>
      </c>
      <c r="E3" s="510">
        <v>43899</v>
      </c>
      <c r="F3" s="511"/>
      <c r="G3" s="9"/>
    </row>
    <row r="4" spans="1:7" x14ac:dyDescent="0.25">
      <c r="A4" s="512">
        <v>2</v>
      </c>
      <c r="B4" s="512" t="s">
        <v>500</v>
      </c>
      <c r="C4" s="512" t="s">
        <v>501</v>
      </c>
      <c r="D4" s="513">
        <v>43600</v>
      </c>
      <c r="E4" s="513">
        <v>43899</v>
      </c>
      <c r="F4" s="514"/>
      <c r="G4" s="9"/>
    </row>
    <row r="5" spans="1:7" x14ac:dyDescent="0.25">
      <c r="A5" s="512">
        <v>3</v>
      </c>
      <c r="B5" s="512" t="s">
        <v>502</v>
      </c>
      <c r="C5" s="512" t="s">
        <v>416</v>
      </c>
      <c r="D5" s="513">
        <v>43507</v>
      </c>
      <c r="E5" s="513">
        <v>44067</v>
      </c>
      <c r="F5" s="514"/>
      <c r="G5" s="9"/>
    </row>
    <row r="6" spans="1:7" x14ac:dyDescent="0.25">
      <c r="A6" s="512">
        <v>4</v>
      </c>
      <c r="B6" s="512" t="s">
        <v>503</v>
      </c>
      <c r="C6" s="512" t="s">
        <v>305</v>
      </c>
      <c r="D6" s="513">
        <v>43749</v>
      </c>
      <c r="E6" s="513">
        <v>44067</v>
      </c>
      <c r="F6" s="514"/>
      <c r="G6" s="9"/>
    </row>
    <row r="7" spans="1:7" x14ac:dyDescent="0.25">
      <c r="A7" s="512">
        <v>5</v>
      </c>
      <c r="B7" s="512" t="s">
        <v>504</v>
      </c>
      <c r="C7" s="512" t="s">
        <v>505</v>
      </c>
      <c r="D7" s="513">
        <v>43973</v>
      </c>
      <c r="E7" s="513">
        <v>44123</v>
      </c>
      <c r="F7" s="514"/>
      <c r="G7" s="9"/>
    </row>
    <row r="8" spans="1:7" x14ac:dyDescent="0.25">
      <c r="A8" s="512">
        <v>6</v>
      </c>
      <c r="B8" s="512" t="s">
        <v>506</v>
      </c>
      <c r="C8" s="512" t="s">
        <v>507</v>
      </c>
      <c r="D8" s="513">
        <v>43873</v>
      </c>
      <c r="E8" s="513">
        <v>44123</v>
      </c>
      <c r="F8" s="514" t="s">
        <v>508</v>
      </c>
      <c r="G8" s="9"/>
    </row>
    <row r="9" spans="1:7" x14ac:dyDescent="0.25">
      <c r="A9" s="512">
        <v>7</v>
      </c>
      <c r="B9" s="512" t="s">
        <v>509</v>
      </c>
      <c r="C9" s="512" t="s">
        <v>510</v>
      </c>
      <c r="D9" s="513">
        <v>43766</v>
      </c>
      <c r="E9" s="513">
        <v>44123</v>
      </c>
      <c r="F9" s="514"/>
      <c r="G9" s="9"/>
    </row>
    <row r="10" spans="1:7" x14ac:dyDescent="0.25">
      <c r="A10" s="512">
        <v>8</v>
      </c>
      <c r="B10" s="512" t="s">
        <v>511</v>
      </c>
      <c r="C10" s="512" t="s">
        <v>433</v>
      </c>
      <c r="D10" s="513">
        <v>43720</v>
      </c>
      <c r="E10" s="513">
        <v>44123</v>
      </c>
      <c r="F10" s="514"/>
      <c r="G10" s="4"/>
    </row>
    <row r="11" spans="1:7" x14ac:dyDescent="0.25">
      <c r="A11" s="512">
        <v>9</v>
      </c>
      <c r="B11" s="512" t="s">
        <v>512</v>
      </c>
      <c r="C11" s="512" t="s">
        <v>438</v>
      </c>
      <c r="D11" s="513">
        <v>43762</v>
      </c>
      <c r="E11" s="513">
        <v>44123</v>
      </c>
      <c r="F11" s="514"/>
      <c r="G11" s="4"/>
    </row>
    <row r="12" spans="1:7" ht="53.25" customHeight="1" x14ac:dyDescent="0.25">
      <c r="A12" s="512">
        <v>10</v>
      </c>
      <c r="B12" s="512" t="s">
        <v>513</v>
      </c>
      <c r="C12" s="512" t="s">
        <v>514</v>
      </c>
      <c r="D12" s="513">
        <v>43761</v>
      </c>
      <c r="E12" s="513">
        <v>44123</v>
      </c>
      <c r="F12" s="514"/>
      <c r="G12" s="4"/>
    </row>
    <row r="13" spans="1:7" x14ac:dyDescent="0.25">
      <c r="A13" s="512">
        <v>11</v>
      </c>
      <c r="B13" s="512" t="s">
        <v>515</v>
      </c>
      <c r="C13" s="512" t="s">
        <v>516</v>
      </c>
      <c r="D13" s="513">
        <v>43969</v>
      </c>
      <c r="E13" s="513">
        <v>44123</v>
      </c>
      <c r="F13" s="514"/>
      <c r="G13" s="4"/>
    </row>
    <row r="14" spans="1:7" x14ac:dyDescent="0.25">
      <c r="A14" s="512">
        <v>12</v>
      </c>
      <c r="B14" s="512" t="s">
        <v>517</v>
      </c>
      <c r="C14" s="512" t="s">
        <v>340</v>
      </c>
      <c r="D14" s="513">
        <v>43966</v>
      </c>
      <c r="E14" s="513">
        <v>44123</v>
      </c>
      <c r="F14" s="514"/>
      <c r="G14" s="4"/>
    </row>
    <row r="15" spans="1:7" x14ac:dyDescent="0.25">
      <c r="A15" s="512">
        <v>13</v>
      </c>
      <c r="B15" s="512" t="s">
        <v>518</v>
      </c>
      <c r="C15" s="512" t="s">
        <v>422</v>
      </c>
      <c r="D15" s="513">
        <v>44001</v>
      </c>
      <c r="E15" s="513">
        <v>44166</v>
      </c>
      <c r="F15" s="514"/>
      <c r="G15" s="4"/>
    </row>
    <row r="16" spans="1:7" x14ac:dyDescent="0.25">
      <c r="A16" s="512">
        <v>14</v>
      </c>
      <c r="B16" s="512" t="s">
        <v>519</v>
      </c>
      <c r="C16" s="512" t="s">
        <v>329</v>
      </c>
      <c r="D16" s="513">
        <v>43999</v>
      </c>
      <c r="E16" s="513">
        <v>44166</v>
      </c>
      <c r="F16" s="514"/>
      <c r="G16" s="4"/>
    </row>
    <row r="17" spans="1:7" x14ac:dyDescent="0.25">
      <c r="A17" s="512"/>
      <c r="B17" s="512"/>
      <c r="C17" s="512"/>
      <c r="D17" s="512"/>
      <c r="E17" s="512"/>
      <c r="F17" s="514"/>
      <c r="G17" s="4"/>
    </row>
    <row r="18" spans="1:7" ht="16.5" thickBot="1" x14ac:dyDescent="0.3">
      <c r="A18" s="515"/>
      <c r="B18" s="515"/>
      <c r="C18" s="515"/>
      <c r="D18" s="515"/>
      <c r="E18" s="515"/>
      <c r="F18" s="516"/>
    </row>
    <row r="19" spans="1:7" ht="48" thickBot="1" x14ac:dyDescent="0.3">
      <c r="A19" s="517"/>
      <c r="B19" s="518" t="s">
        <v>152</v>
      </c>
      <c r="C19" s="519"/>
      <c r="D19" s="520" t="s">
        <v>140</v>
      </c>
      <c r="E19" s="515"/>
      <c r="F19" s="516"/>
    </row>
    <row r="20" spans="1:7" x14ac:dyDescent="0.25">
      <c r="A20" s="517"/>
      <c r="B20" s="509" t="s">
        <v>141</v>
      </c>
      <c r="C20" s="521">
        <v>9</v>
      </c>
      <c r="D20" s="509"/>
      <c r="E20" s="515"/>
      <c r="F20" s="515"/>
    </row>
    <row r="21" spans="1:7" ht="31.5" customHeight="1" x14ac:dyDescent="0.25">
      <c r="A21" s="517"/>
      <c r="B21" s="509" t="s">
        <v>142</v>
      </c>
      <c r="C21" s="522">
        <v>3</v>
      </c>
      <c r="D21" s="512"/>
      <c r="E21" s="515"/>
      <c r="F21" s="515"/>
    </row>
    <row r="22" spans="1:7" ht="29.25" customHeight="1" x14ac:dyDescent="0.25">
      <c r="A22" s="517"/>
      <c r="B22" s="509" t="s">
        <v>143</v>
      </c>
      <c r="C22" s="522">
        <v>14</v>
      </c>
      <c r="D22" s="512"/>
      <c r="E22" s="515"/>
      <c r="F22" s="515"/>
    </row>
    <row r="23" spans="1:7" x14ac:dyDescent="0.25">
      <c r="A23" s="517"/>
      <c r="B23" s="512" t="s">
        <v>144</v>
      </c>
      <c r="C23" s="522"/>
      <c r="D23" s="512"/>
      <c r="E23" s="515"/>
      <c r="F23" s="515"/>
    </row>
    <row r="24" spans="1:7" x14ac:dyDescent="0.25">
      <c r="A24" s="517"/>
      <c r="B24" s="512" t="s">
        <v>145</v>
      </c>
      <c r="C24" s="522"/>
      <c r="D24" s="512"/>
      <c r="E24" s="515"/>
      <c r="F24" s="515"/>
    </row>
    <row r="25" spans="1:7" x14ac:dyDescent="0.25">
      <c r="A25" s="517"/>
      <c r="B25" s="512" t="s">
        <v>146</v>
      </c>
      <c r="C25" s="522"/>
      <c r="D25" s="512"/>
      <c r="E25" s="515"/>
      <c r="F25" s="515"/>
    </row>
    <row r="26" spans="1:7" x14ac:dyDescent="0.25">
      <c r="A26" s="517"/>
      <c r="B26" s="512" t="s">
        <v>147</v>
      </c>
      <c r="C26" s="522"/>
      <c r="D26" s="512"/>
      <c r="E26" s="515"/>
      <c r="F26" s="515"/>
    </row>
    <row r="27" spans="1:7" ht="16.5" thickBot="1" x14ac:dyDescent="0.3">
      <c r="A27" s="517"/>
      <c r="B27" s="515"/>
      <c r="C27" s="515"/>
      <c r="D27" s="515"/>
      <c r="E27" s="515"/>
      <c r="F27" s="515"/>
    </row>
    <row r="28" spans="1:7" ht="16.5" thickBot="1" x14ac:dyDescent="0.3">
      <c r="A28" s="517"/>
      <c r="B28" s="506" t="s">
        <v>153</v>
      </c>
      <c r="C28" s="523" t="s">
        <v>154</v>
      </c>
      <c r="D28" s="517"/>
      <c r="E28" s="515"/>
      <c r="F28" s="515"/>
    </row>
    <row r="29" spans="1:7" x14ac:dyDescent="0.25">
      <c r="A29" s="517"/>
      <c r="B29" s="524">
        <v>14</v>
      </c>
      <c r="C29" s="509">
        <v>40</v>
      </c>
      <c r="D29" s="515"/>
      <c r="E29" s="515"/>
      <c r="F29" s="515"/>
    </row>
  </sheetData>
  <mergeCells count="1">
    <mergeCell ref="A1:F1"/>
  </mergeCells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topLeftCell="A7" zoomScaleNormal="100" zoomScaleSheetLayoutView="100" workbookViewId="0">
      <selection sqref="A1:I21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.75" thickBot="1" x14ac:dyDescent="0.3">
      <c r="A1" s="908" t="s">
        <v>155</v>
      </c>
      <c r="B1" s="908"/>
      <c r="C1" s="908"/>
      <c r="D1" s="908"/>
      <c r="E1" s="908"/>
      <c r="F1" s="908"/>
      <c r="G1" s="908"/>
      <c r="H1" s="908"/>
      <c r="I1" s="908"/>
      <c r="J1" s="35"/>
    </row>
    <row r="2" spans="1:10" s="2" customFormat="1" ht="174" customHeight="1" thickBot="1" x14ac:dyDescent="0.3">
      <c r="A2" s="49" t="s">
        <v>156</v>
      </c>
      <c r="B2" s="62" t="s">
        <v>157</v>
      </c>
      <c r="C2" s="62" t="s">
        <v>158</v>
      </c>
      <c r="D2" s="62" t="s">
        <v>159</v>
      </c>
      <c r="E2" s="62" t="s">
        <v>160</v>
      </c>
      <c r="F2" s="62" t="s">
        <v>161</v>
      </c>
      <c r="G2" s="62" t="s">
        <v>162</v>
      </c>
      <c r="H2" s="62" t="s">
        <v>163</v>
      </c>
      <c r="I2" s="149" t="s">
        <v>164</v>
      </c>
      <c r="J2" s="11"/>
    </row>
    <row r="3" spans="1:10" x14ac:dyDescent="0.25">
      <c r="A3" s="498" t="s">
        <v>165</v>
      </c>
      <c r="B3" s="498">
        <v>11</v>
      </c>
      <c r="C3" s="66">
        <v>1.18</v>
      </c>
      <c r="D3" s="66">
        <v>0.15</v>
      </c>
      <c r="E3" s="66">
        <v>4.5</v>
      </c>
      <c r="F3" s="66">
        <v>4</v>
      </c>
      <c r="G3" s="66">
        <v>1</v>
      </c>
      <c r="H3" s="66">
        <v>0</v>
      </c>
      <c r="I3" s="66">
        <v>0</v>
      </c>
      <c r="J3" s="4"/>
    </row>
    <row r="4" spans="1:10" x14ac:dyDescent="0.25">
      <c r="A4" s="500" t="s">
        <v>166</v>
      </c>
      <c r="B4" s="500">
        <v>41</v>
      </c>
      <c r="C4" s="72">
        <v>1.1499999999999999</v>
      </c>
      <c r="D4" s="72">
        <v>0.12</v>
      </c>
      <c r="E4" s="72">
        <v>4.28</v>
      </c>
      <c r="F4" s="72">
        <v>13</v>
      </c>
      <c r="G4" s="72">
        <v>0</v>
      </c>
      <c r="H4" s="72">
        <v>0</v>
      </c>
      <c r="I4" s="72">
        <v>30</v>
      </c>
      <c r="J4" s="4"/>
    </row>
    <row r="5" spans="1:10" x14ac:dyDescent="0.25">
      <c r="A5" s="500" t="s">
        <v>167</v>
      </c>
      <c r="B5" s="500">
        <v>141</v>
      </c>
      <c r="C5" s="72">
        <v>1.23</v>
      </c>
      <c r="D5" s="72">
        <v>0.25</v>
      </c>
      <c r="E5" s="72">
        <v>3.65</v>
      </c>
      <c r="F5" s="72">
        <v>6</v>
      </c>
      <c r="G5" s="72">
        <v>2</v>
      </c>
      <c r="H5" s="72">
        <v>4</v>
      </c>
      <c r="I5" s="72">
        <v>117</v>
      </c>
      <c r="J5" s="4"/>
    </row>
    <row r="6" spans="1:10" x14ac:dyDescent="0.25">
      <c r="A6" s="525" t="s">
        <v>56</v>
      </c>
      <c r="B6" s="525">
        <v>193</v>
      </c>
      <c r="C6" s="526">
        <v>1.2</v>
      </c>
      <c r="D6" s="526">
        <v>0.2</v>
      </c>
      <c r="E6" s="526">
        <v>3.8</v>
      </c>
      <c r="F6" s="525">
        <v>23</v>
      </c>
      <c r="G6" s="525">
        <v>3</v>
      </c>
      <c r="H6" s="525">
        <v>4</v>
      </c>
      <c r="I6" s="525">
        <v>147</v>
      </c>
      <c r="J6" s="4"/>
    </row>
    <row r="7" spans="1:10" x14ac:dyDescent="0.25">
      <c r="A7" s="75"/>
      <c r="B7" s="75"/>
      <c r="C7" s="75"/>
      <c r="D7" s="75"/>
      <c r="E7" s="75"/>
      <c r="F7" s="75"/>
      <c r="G7" s="75"/>
      <c r="H7" s="75"/>
      <c r="I7" s="75"/>
      <c r="J7" s="4"/>
    </row>
    <row r="8" spans="1:10" s="1" customFormat="1" ht="16.5" customHeight="1" thickBot="1" x14ac:dyDescent="0.3">
      <c r="A8" s="527" t="s">
        <v>168</v>
      </c>
      <c r="B8" s="527"/>
      <c r="C8" s="527"/>
      <c r="D8" s="151"/>
      <c r="E8" s="528"/>
      <c r="F8" s="528"/>
      <c r="G8" s="528"/>
      <c r="H8" s="151"/>
      <c r="I8" s="151"/>
      <c r="J8" s="7"/>
    </row>
    <row r="9" spans="1:10" s="1" customFormat="1" ht="32.25" thickBot="1" x14ac:dyDescent="0.3">
      <c r="A9" s="49" t="s">
        <v>169</v>
      </c>
      <c r="B9" s="62" t="s">
        <v>170</v>
      </c>
      <c r="C9" s="149" t="s">
        <v>171</v>
      </c>
      <c r="D9" s="151"/>
      <c r="E9" s="528"/>
      <c r="F9" s="528"/>
      <c r="G9" s="528"/>
      <c r="H9" s="151"/>
      <c r="I9" s="151"/>
      <c r="J9" s="7"/>
    </row>
    <row r="10" spans="1:10" x14ac:dyDescent="0.25">
      <c r="A10" s="498" t="s">
        <v>172</v>
      </c>
      <c r="B10" s="498">
        <v>17</v>
      </c>
      <c r="C10" s="529">
        <v>7.85</v>
      </c>
      <c r="D10" s="75"/>
      <c r="E10" s="47"/>
      <c r="F10" s="47"/>
      <c r="G10" s="47"/>
      <c r="H10" s="75"/>
      <c r="I10" s="75"/>
      <c r="J10" s="4"/>
    </row>
    <row r="11" spans="1:10" x14ac:dyDescent="0.25">
      <c r="A11" s="500" t="s">
        <v>173</v>
      </c>
      <c r="B11" s="500">
        <v>56</v>
      </c>
      <c r="C11" s="530">
        <v>15.43</v>
      </c>
      <c r="D11" s="75"/>
      <c r="E11" s="47"/>
      <c r="F11" s="47"/>
      <c r="G11" s="47"/>
      <c r="H11" s="75"/>
      <c r="I11" s="75"/>
      <c r="J11" s="4"/>
    </row>
    <row r="12" spans="1:10" ht="13.5" customHeight="1" x14ac:dyDescent="0.25">
      <c r="A12" s="525" t="s">
        <v>56</v>
      </c>
      <c r="B12" s="84">
        <v>73</v>
      </c>
      <c r="C12" s="84">
        <v>23.28</v>
      </c>
      <c r="D12" s="47"/>
      <c r="E12" s="47"/>
      <c r="F12" s="47"/>
      <c r="G12" s="47"/>
      <c r="H12" s="47"/>
      <c r="I12" s="47"/>
    </row>
    <row r="13" spans="1:10" x14ac:dyDescent="0.25">
      <c r="A13" s="47"/>
      <c r="B13" s="47"/>
      <c r="C13" s="47"/>
      <c r="D13" s="47"/>
      <c r="E13" s="47"/>
      <c r="F13" s="47"/>
      <c r="G13" s="47"/>
      <c r="H13" s="47"/>
      <c r="I13" s="47"/>
    </row>
    <row r="14" spans="1:10" ht="15.75" customHeight="1" x14ac:dyDescent="0.25">
      <c r="A14" s="531" t="s">
        <v>174</v>
      </c>
      <c r="B14" s="531"/>
      <c r="C14" s="531"/>
      <c r="D14" s="47"/>
      <c r="E14" s="47"/>
      <c r="F14" s="47"/>
      <c r="G14" s="47"/>
      <c r="H14" s="47"/>
      <c r="I14" s="47"/>
    </row>
    <row r="15" spans="1:10" x14ac:dyDescent="0.25">
      <c r="A15" s="531"/>
      <c r="B15" s="531"/>
      <c r="C15" s="531"/>
      <c r="D15" s="47"/>
      <c r="E15" s="47"/>
      <c r="F15" s="47"/>
      <c r="G15" s="47"/>
      <c r="H15" s="47"/>
      <c r="I15" s="47"/>
    </row>
    <row r="16" spans="1:10" x14ac:dyDescent="0.25">
      <c r="A16" s="531"/>
      <c r="B16" s="531"/>
      <c r="C16" s="531"/>
      <c r="D16" s="47"/>
      <c r="E16" s="47"/>
      <c r="F16" s="47"/>
      <c r="G16" s="47"/>
      <c r="H16" s="47"/>
      <c r="I16" s="47"/>
    </row>
    <row r="17" spans="1:9" ht="16.5" thickBot="1" x14ac:dyDescent="0.3">
      <c r="A17" s="531"/>
      <c r="B17" s="531"/>
      <c r="C17" s="531"/>
      <c r="D17" s="47"/>
      <c r="E17" s="47"/>
      <c r="F17" s="47"/>
      <c r="G17" s="47"/>
      <c r="H17" s="47"/>
      <c r="I17" s="47"/>
    </row>
    <row r="18" spans="1:9" ht="16.5" thickBot="1" x14ac:dyDescent="0.3">
      <c r="A18" s="49" t="s">
        <v>175</v>
      </c>
      <c r="B18" s="149" t="s">
        <v>176</v>
      </c>
      <c r="C18" s="271"/>
      <c r="D18" s="47"/>
      <c r="E18" s="47"/>
      <c r="F18" s="47"/>
      <c r="G18" s="47"/>
      <c r="H18" s="47"/>
      <c r="I18" s="47"/>
    </row>
    <row r="19" spans="1:9" x14ac:dyDescent="0.25">
      <c r="A19" s="498" t="s">
        <v>177</v>
      </c>
      <c r="B19" s="498">
        <v>0</v>
      </c>
      <c r="C19" s="75"/>
      <c r="D19" s="47"/>
      <c r="E19" s="47"/>
      <c r="F19" s="47"/>
      <c r="G19" s="47"/>
      <c r="H19" s="47"/>
      <c r="I19" s="47"/>
    </row>
    <row r="20" spans="1:9" x14ac:dyDescent="0.25">
      <c r="A20" s="500" t="s">
        <v>178</v>
      </c>
      <c r="B20" s="500">
        <v>2</v>
      </c>
      <c r="C20" s="75"/>
      <c r="D20" s="47"/>
      <c r="E20" s="47"/>
      <c r="F20" s="47"/>
      <c r="G20" s="47"/>
      <c r="H20" s="47"/>
      <c r="I20" s="47"/>
    </row>
    <row r="21" spans="1:9" x14ac:dyDescent="0.25">
      <c r="A21" s="525" t="s">
        <v>56</v>
      </c>
      <c r="B21" s="84">
        <v>2</v>
      </c>
      <c r="C21" s="99"/>
      <c r="D21" s="47"/>
      <c r="E21" s="47"/>
      <c r="F21" s="47"/>
      <c r="G21" s="47"/>
      <c r="H21" s="47"/>
      <c r="I21" s="47"/>
    </row>
  </sheetData>
  <mergeCells count="1">
    <mergeCell ref="A1:I1"/>
  </mergeCells>
  <phoneticPr fontId="5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Normal="100" zoomScaleSheetLayoutView="100" workbookViewId="0">
      <selection sqref="A1:M21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909" t="s">
        <v>179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13"/>
      <c r="O1" s="13"/>
      <c r="P1" s="13"/>
      <c r="Q1" s="13"/>
      <c r="R1" s="13"/>
      <c r="S1" s="13"/>
    </row>
    <row r="2" spans="1:19" ht="16.5" thickBot="1" x14ac:dyDescent="0.3">
      <c r="A2" s="532" t="s">
        <v>180</v>
      </c>
      <c r="B2" s="532"/>
      <c r="C2" s="533"/>
      <c r="D2" s="533"/>
      <c r="E2" s="532"/>
      <c r="F2" s="532"/>
      <c r="G2" s="532"/>
      <c r="H2" s="910"/>
      <c r="I2" s="910"/>
      <c r="J2" s="910"/>
      <c r="K2" s="910"/>
      <c r="L2" s="910"/>
      <c r="M2" s="910"/>
    </row>
    <row r="3" spans="1:19" s="3" customFormat="1" ht="66.75" customHeight="1" thickBot="1" x14ac:dyDescent="0.3">
      <c r="A3" s="534" t="s">
        <v>121</v>
      </c>
      <c r="B3" s="535" t="s">
        <v>56</v>
      </c>
      <c r="C3" s="535" t="s">
        <v>181</v>
      </c>
      <c r="D3" s="535" t="s">
        <v>182</v>
      </c>
      <c r="E3" s="535" t="s">
        <v>183</v>
      </c>
      <c r="F3" s="535" t="s">
        <v>184</v>
      </c>
      <c r="G3" s="536" t="s">
        <v>185</v>
      </c>
      <c r="H3" s="535" t="s">
        <v>58</v>
      </c>
      <c r="I3" s="534" t="s">
        <v>181</v>
      </c>
      <c r="J3" s="535" t="s">
        <v>182</v>
      </c>
      <c r="K3" s="535" t="s">
        <v>183</v>
      </c>
      <c r="L3" s="535" t="s">
        <v>184</v>
      </c>
      <c r="M3" s="536" t="s">
        <v>185</v>
      </c>
    </row>
    <row r="4" spans="1:19" s="3" customFormat="1" x14ac:dyDescent="0.25">
      <c r="A4" s="537" t="s">
        <v>279</v>
      </c>
      <c r="B4" s="538">
        <f>SUM(C4:G4)</f>
        <v>195.13</v>
      </c>
      <c r="C4" s="539">
        <v>36.1</v>
      </c>
      <c r="D4" s="539">
        <v>64.25</v>
      </c>
      <c r="E4" s="539"/>
      <c r="F4" s="539">
        <v>85.78</v>
      </c>
      <c r="G4" s="540">
        <v>9</v>
      </c>
      <c r="H4" s="541">
        <f t="shared" ref="H4:H15" si="0">SUM(I4:M4)</f>
        <v>77.5</v>
      </c>
      <c r="I4" s="542">
        <v>6.7</v>
      </c>
      <c r="J4" s="543">
        <v>30.7</v>
      </c>
      <c r="K4" s="543"/>
      <c r="L4" s="543">
        <v>35.1</v>
      </c>
      <c r="M4" s="544">
        <v>5</v>
      </c>
    </row>
    <row r="5" spans="1:19" s="3" customFormat="1" x14ac:dyDescent="0.25">
      <c r="A5" s="545" t="s">
        <v>281</v>
      </c>
      <c r="B5" s="538">
        <f>SUM(C5:G5)</f>
        <v>92.05</v>
      </c>
      <c r="C5" s="546">
        <v>14.2</v>
      </c>
      <c r="D5" s="546">
        <v>28.28</v>
      </c>
      <c r="E5" s="546"/>
      <c r="F5" s="546">
        <v>43.77</v>
      </c>
      <c r="G5" s="547">
        <v>5.8</v>
      </c>
      <c r="H5" s="548">
        <f t="shared" si="0"/>
        <v>20.97</v>
      </c>
      <c r="I5" s="545">
        <v>1.2</v>
      </c>
      <c r="J5" s="546">
        <v>1</v>
      </c>
      <c r="K5" s="546"/>
      <c r="L5" s="546">
        <v>14.77</v>
      </c>
      <c r="M5" s="549">
        <v>4</v>
      </c>
    </row>
    <row r="6" spans="1:19" s="3" customFormat="1" x14ac:dyDescent="0.25">
      <c r="A6" s="545" t="s">
        <v>283</v>
      </c>
      <c r="B6" s="538">
        <f t="shared" ref="B6:B15" si="1">SUM(C6:G6)</f>
        <v>157.93</v>
      </c>
      <c r="C6" s="546">
        <v>36.200000000000003</v>
      </c>
      <c r="D6" s="546">
        <v>39.86</v>
      </c>
      <c r="E6" s="546"/>
      <c r="F6" s="546">
        <v>69.400000000000006</v>
      </c>
      <c r="G6" s="547">
        <v>12.47</v>
      </c>
      <c r="H6" s="548">
        <f t="shared" si="0"/>
        <v>30.65</v>
      </c>
      <c r="I6" s="545">
        <v>5</v>
      </c>
      <c r="J6" s="546">
        <v>6.9</v>
      </c>
      <c r="K6" s="546"/>
      <c r="L6" s="546">
        <v>13</v>
      </c>
      <c r="M6" s="549">
        <v>5.75</v>
      </c>
    </row>
    <row r="7" spans="1:19" s="3" customFormat="1" x14ac:dyDescent="0.25">
      <c r="A7" s="545" t="s">
        <v>285</v>
      </c>
      <c r="B7" s="538">
        <f t="shared" si="1"/>
        <v>184.61</v>
      </c>
      <c r="C7" s="546">
        <v>38.200000000000003</v>
      </c>
      <c r="D7" s="546">
        <v>65.05</v>
      </c>
      <c r="E7" s="546"/>
      <c r="F7" s="546">
        <v>74.430000000000007</v>
      </c>
      <c r="G7" s="547">
        <v>6.93</v>
      </c>
      <c r="H7" s="548">
        <f t="shared" si="0"/>
        <v>63.78</v>
      </c>
      <c r="I7" s="545">
        <v>1</v>
      </c>
      <c r="J7" s="546">
        <v>24.5</v>
      </c>
      <c r="K7" s="546"/>
      <c r="L7" s="546">
        <v>33.4</v>
      </c>
      <c r="M7" s="549">
        <v>4.88</v>
      </c>
    </row>
    <row r="8" spans="1:19" s="3" customFormat="1" x14ac:dyDescent="0.25">
      <c r="A8" s="545" t="s">
        <v>4661</v>
      </c>
      <c r="B8" s="538">
        <f t="shared" si="1"/>
        <v>88.35</v>
      </c>
      <c r="C8" s="546">
        <v>14.65</v>
      </c>
      <c r="D8" s="546">
        <v>30.05</v>
      </c>
      <c r="E8" s="546"/>
      <c r="F8" s="546">
        <v>38.33</v>
      </c>
      <c r="G8" s="547">
        <v>5.32</v>
      </c>
      <c r="H8" s="548">
        <f t="shared" si="0"/>
        <v>36.53</v>
      </c>
      <c r="I8" s="545">
        <v>4</v>
      </c>
      <c r="J8" s="546">
        <v>16.3</v>
      </c>
      <c r="K8" s="546"/>
      <c r="L8" s="546">
        <v>15.1</v>
      </c>
      <c r="M8" s="549">
        <v>1.1299999999999999</v>
      </c>
    </row>
    <row r="9" spans="1:19" s="3" customFormat="1" x14ac:dyDescent="0.25">
      <c r="A9" s="545" t="s">
        <v>289</v>
      </c>
      <c r="B9" s="538">
        <f t="shared" si="1"/>
        <v>139.73000000000002</v>
      </c>
      <c r="C9" s="546">
        <v>20</v>
      </c>
      <c r="D9" s="546">
        <v>43.6</v>
      </c>
      <c r="E9" s="546"/>
      <c r="F9" s="546">
        <v>70.48</v>
      </c>
      <c r="G9" s="547">
        <v>5.65</v>
      </c>
      <c r="H9" s="548">
        <f t="shared" si="0"/>
        <v>59.78</v>
      </c>
      <c r="I9" s="545">
        <v>1</v>
      </c>
      <c r="J9" s="546">
        <v>17.600000000000001</v>
      </c>
      <c r="K9" s="546"/>
      <c r="L9" s="546">
        <v>37.43</v>
      </c>
      <c r="M9" s="549">
        <v>3.75</v>
      </c>
    </row>
    <row r="10" spans="1:19" s="3" customFormat="1" x14ac:dyDescent="0.25">
      <c r="A10" s="545" t="s">
        <v>291</v>
      </c>
      <c r="B10" s="538">
        <f t="shared" si="1"/>
        <v>32.54</v>
      </c>
      <c r="C10" s="546">
        <v>2.6</v>
      </c>
      <c r="D10" s="546">
        <v>5.75</v>
      </c>
      <c r="E10" s="546"/>
      <c r="F10" s="546">
        <v>19.32</v>
      </c>
      <c r="G10" s="547">
        <v>4.87</v>
      </c>
      <c r="H10" s="548">
        <f t="shared" si="0"/>
        <v>5.2</v>
      </c>
      <c r="I10" s="545"/>
      <c r="J10" s="546">
        <v>1</v>
      </c>
      <c r="K10" s="546"/>
      <c r="L10" s="546">
        <v>2.6</v>
      </c>
      <c r="M10" s="549">
        <v>1.6</v>
      </c>
    </row>
    <row r="11" spans="1:19" s="3" customFormat="1" x14ac:dyDescent="0.25">
      <c r="A11" s="545" t="s">
        <v>4662</v>
      </c>
      <c r="B11" s="538">
        <f t="shared" si="1"/>
        <v>26.25</v>
      </c>
      <c r="C11" s="546">
        <v>3.2</v>
      </c>
      <c r="D11" s="546">
        <v>7.52</v>
      </c>
      <c r="E11" s="546"/>
      <c r="F11" s="546">
        <v>15.53</v>
      </c>
      <c r="G11" s="547"/>
      <c r="H11" s="548">
        <f t="shared" si="0"/>
        <v>15.129999999999999</v>
      </c>
      <c r="I11" s="545">
        <v>1.6</v>
      </c>
      <c r="J11" s="546">
        <v>5</v>
      </c>
      <c r="K11" s="546"/>
      <c r="L11" s="546">
        <v>8.5299999999999994</v>
      </c>
      <c r="M11" s="549"/>
    </row>
    <row r="12" spans="1:19" s="3" customFormat="1" x14ac:dyDescent="0.25">
      <c r="A12" s="545"/>
      <c r="B12" s="538">
        <f t="shared" si="1"/>
        <v>0</v>
      </c>
      <c r="C12" s="546"/>
      <c r="D12" s="546"/>
      <c r="E12" s="546"/>
      <c r="F12" s="546"/>
      <c r="G12" s="547"/>
      <c r="H12" s="548">
        <f t="shared" si="0"/>
        <v>0</v>
      </c>
      <c r="I12" s="545"/>
      <c r="J12" s="546"/>
      <c r="K12" s="546"/>
      <c r="L12" s="546"/>
      <c r="M12" s="549"/>
    </row>
    <row r="13" spans="1:19" s="3" customFormat="1" x14ac:dyDescent="0.25">
      <c r="A13" s="545"/>
      <c r="B13" s="538">
        <f t="shared" si="1"/>
        <v>0</v>
      </c>
      <c r="C13" s="546"/>
      <c r="D13" s="546"/>
      <c r="E13" s="546"/>
      <c r="F13" s="546"/>
      <c r="G13" s="547"/>
      <c r="H13" s="548">
        <f t="shared" si="0"/>
        <v>0</v>
      </c>
      <c r="I13" s="545"/>
      <c r="J13" s="546"/>
      <c r="K13" s="546"/>
      <c r="L13" s="546"/>
      <c r="M13" s="549"/>
    </row>
    <row r="14" spans="1:19" s="3" customFormat="1" x14ac:dyDescent="0.25">
      <c r="A14" s="545"/>
      <c r="B14" s="538">
        <f t="shared" si="1"/>
        <v>0</v>
      </c>
      <c r="C14" s="546"/>
      <c r="D14" s="546"/>
      <c r="E14" s="546"/>
      <c r="F14" s="546"/>
      <c r="G14" s="547"/>
      <c r="H14" s="548">
        <f t="shared" si="0"/>
        <v>0</v>
      </c>
      <c r="I14" s="545"/>
      <c r="J14" s="546"/>
      <c r="K14" s="546"/>
      <c r="L14" s="546"/>
      <c r="M14" s="549"/>
    </row>
    <row r="15" spans="1:19" ht="18.75" customHeight="1" x14ac:dyDescent="0.25">
      <c r="A15" s="550" t="s">
        <v>56</v>
      </c>
      <c r="B15" s="538">
        <f t="shared" si="1"/>
        <v>916.58999999999992</v>
      </c>
      <c r="C15" s="551">
        <f>SUM(C4:C14)</f>
        <v>165.14999999999998</v>
      </c>
      <c r="D15" s="551">
        <f>SUM(D4:D14)</f>
        <v>284.36</v>
      </c>
      <c r="E15" s="551">
        <f>SUM(E4:E14)</f>
        <v>0</v>
      </c>
      <c r="F15" s="551">
        <f>SUM(F4:F14)</f>
        <v>417.03999999999996</v>
      </c>
      <c r="G15" s="552">
        <f>SUM(G4:G14)</f>
        <v>50.04</v>
      </c>
      <c r="H15" s="548">
        <f t="shared" si="0"/>
        <v>309.54000000000002</v>
      </c>
      <c r="I15" s="553">
        <f>SUM(I4:I14)</f>
        <v>20.5</v>
      </c>
      <c r="J15" s="551">
        <f>SUM(J4:J14)</f>
        <v>103</v>
      </c>
      <c r="K15" s="551">
        <f>SUM(K4:K14)</f>
        <v>0</v>
      </c>
      <c r="L15" s="551">
        <f>SUM(L4:L14)</f>
        <v>159.93</v>
      </c>
      <c r="M15" s="554">
        <f>SUM(M4:M14)</f>
        <v>26.11</v>
      </c>
    </row>
    <row r="16" spans="1:19" ht="20.25" customHeight="1" x14ac:dyDescent="0.25">
      <c r="A16" s="550" t="s">
        <v>186</v>
      </c>
      <c r="B16" s="555">
        <v>100</v>
      </c>
      <c r="C16" s="556">
        <f t="shared" ref="C16:H16" si="2">+IFERROR(C15/$B$15,0)*100</f>
        <v>18.017870585539882</v>
      </c>
      <c r="D16" s="556">
        <f t="shared" si="2"/>
        <v>31.023685617342544</v>
      </c>
      <c r="E16" s="556">
        <f t="shared" si="2"/>
        <v>0</v>
      </c>
      <c r="F16" s="556">
        <f t="shared" si="2"/>
        <v>45.499078104714215</v>
      </c>
      <c r="G16" s="557">
        <f t="shared" si="2"/>
        <v>5.4593656924033649</v>
      </c>
      <c r="H16" s="558">
        <f t="shared" si="2"/>
        <v>33.770824468955588</v>
      </c>
      <c r="I16" s="559">
        <f>+IFERROR(I15/$H$15,0)*100</f>
        <v>6.6227305033275172</v>
      </c>
      <c r="J16" s="556">
        <f t="shared" ref="J16:M16" si="3">+IFERROR(J15/$H$15,0)*100</f>
        <v>33.275182528913874</v>
      </c>
      <c r="K16" s="556">
        <f t="shared" si="3"/>
        <v>0</v>
      </c>
      <c r="L16" s="556">
        <f t="shared" si="3"/>
        <v>51.666989726691213</v>
      </c>
      <c r="M16" s="560">
        <f t="shared" si="3"/>
        <v>8.435097241067389</v>
      </c>
    </row>
    <row r="17" spans="1:13" ht="33.75" customHeight="1" x14ac:dyDescent="0.25">
      <c r="A17" s="561" t="s">
        <v>4663</v>
      </c>
      <c r="B17" s="562">
        <v>944.88</v>
      </c>
      <c r="C17" s="563">
        <v>162.56</v>
      </c>
      <c r="D17" s="563">
        <v>289.52999999999997</v>
      </c>
      <c r="E17" s="563"/>
      <c r="F17" s="563">
        <v>430.97</v>
      </c>
      <c r="G17" s="564">
        <v>61.82</v>
      </c>
      <c r="H17" s="565">
        <v>331.85</v>
      </c>
      <c r="I17" s="566">
        <v>20.63</v>
      </c>
      <c r="J17" s="563">
        <v>110.15</v>
      </c>
      <c r="K17" s="563"/>
      <c r="L17" s="564">
        <v>169.09</v>
      </c>
      <c r="M17" s="567">
        <v>31.98</v>
      </c>
    </row>
    <row r="18" spans="1:13" ht="33.75" customHeight="1" x14ac:dyDescent="0.25">
      <c r="A18" s="568" t="s">
        <v>4664</v>
      </c>
      <c r="B18" s="569">
        <v>100</v>
      </c>
      <c r="C18" s="569">
        <v>17.2</v>
      </c>
      <c r="D18" s="569">
        <v>30.6</v>
      </c>
      <c r="E18" s="569"/>
      <c r="F18" s="569">
        <v>45.6</v>
      </c>
      <c r="G18" s="570">
        <v>6.5</v>
      </c>
      <c r="H18" s="571">
        <v>35.1</v>
      </c>
      <c r="I18" s="572">
        <v>6.2</v>
      </c>
      <c r="J18" s="569">
        <v>33.200000000000003</v>
      </c>
      <c r="K18" s="569"/>
      <c r="L18" s="569">
        <v>51</v>
      </c>
      <c r="M18" s="573">
        <v>9.6</v>
      </c>
    </row>
    <row r="19" spans="1:13" ht="32.25" customHeight="1" x14ac:dyDescent="0.25">
      <c r="A19" s="574" t="s">
        <v>187</v>
      </c>
      <c r="B19" s="575">
        <f>+B15-B17</f>
        <v>-28.290000000000077</v>
      </c>
      <c r="C19" s="575">
        <f t="shared" ref="C19:M19" si="4">+C15-C17</f>
        <v>2.589999999999975</v>
      </c>
      <c r="D19" s="575">
        <f t="shared" si="4"/>
        <v>-5.1699999999999591</v>
      </c>
      <c r="E19" s="575">
        <f t="shared" si="4"/>
        <v>0</v>
      </c>
      <c r="F19" s="575">
        <f t="shared" si="4"/>
        <v>-13.930000000000064</v>
      </c>
      <c r="G19" s="576">
        <f t="shared" si="4"/>
        <v>-11.780000000000001</v>
      </c>
      <c r="H19" s="577">
        <f>+H15-H17</f>
        <v>-22.310000000000002</v>
      </c>
      <c r="I19" s="578">
        <f t="shared" si="4"/>
        <v>-0.12999999999999901</v>
      </c>
      <c r="J19" s="575">
        <f t="shared" si="4"/>
        <v>-7.1500000000000057</v>
      </c>
      <c r="K19" s="575">
        <f t="shared" si="4"/>
        <v>0</v>
      </c>
      <c r="L19" s="575">
        <f t="shared" si="4"/>
        <v>-9.1599999999999966</v>
      </c>
      <c r="M19" s="579">
        <f t="shared" si="4"/>
        <v>-5.870000000000001</v>
      </c>
    </row>
    <row r="20" spans="1:13" ht="39" customHeight="1" thickBot="1" x14ac:dyDescent="0.3">
      <c r="A20" s="580" t="s">
        <v>188</v>
      </c>
      <c r="B20" s="581">
        <f t="shared" ref="B20:L20" si="5">+B16-B18</f>
        <v>0</v>
      </c>
      <c r="C20" s="581">
        <f>+C16-C18</f>
        <v>0.81787058553988246</v>
      </c>
      <c r="D20" s="581">
        <f>+D16-D18</f>
        <v>0.42368561734254229</v>
      </c>
      <c r="E20" s="581">
        <f t="shared" si="5"/>
        <v>0</v>
      </c>
      <c r="F20" s="581">
        <f t="shared" si="5"/>
        <v>-0.10092189528578643</v>
      </c>
      <c r="G20" s="582">
        <f t="shared" si="5"/>
        <v>-1.0406343075966351</v>
      </c>
      <c r="H20" s="583">
        <f>+H16-H18</f>
        <v>-1.3291755310444131</v>
      </c>
      <c r="I20" s="584">
        <f t="shared" si="5"/>
        <v>0.42273050332751705</v>
      </c>
      <c r="J20" s="581">
        <f t="shared" si="5"/>
        <v>7.5182528913870783E-2</v>
      </c>
      <c r="K20" s="581">
        <f t="shared" si="5"/>
        <v>0</v>
      </c>
      <c r="L20" s="581">
        <f t="shared" si="5"/>
        <v>0.66698972669121304</v>
      </c>
      <c r="M20" s="585">
        <f>+M16-M18</f>
        <v>-1.1649027589326106</v>
      </c>
    </row>
    <row r="21" spans="1:13" x14ac:dyDescent="0.25">
      <c r="A21" s="586" t="s">
        <v>189</v>
      </c>
      <c r="B21" s="532"/>
      <c r="C21" s="532"/>
      <c r="D21" s="532"/>
      <c r="E21" s="532"/>
      <c r="F21" s="532"/>
      <c r="G21" s="532"/>
      <c r="H21" s="532"/>
      <c r="I21" s="532"/>
      <c r="J21" s="532"/>
      <c r="K21" s="532"/>
      <c r="L21" s="532"/>
      <c r="M21" s="532"/>
    </row>
    <row r="22" spans="1:13" x14ac:dyDescent="0.25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</row>
  </sheetData>
  <mergeCells count="2">
    <mergeCell ref="A1:M1"/>
    <mergeCell ref="H2:M2"/>
  </mergeCells>
  <phoneticPr fontId="5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view="pageBreakPreview" zoomScaleNormal="100" zoomScaleSheetLayoutView="100" workbookViewId="0">
      <selection sqref="A1:K31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911" t="s">
        <v>190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</row>
    <row r="2" spans="1:11" ht="16.5" thickBot="1" x14ac:dyDescent="0.3">
      <c r="A2" s="447" t="s">
        <v>120</v>
      </c>
      <c r="B2" s="447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15.6" customHeight="1" x14ac:dyDescent="0.25">
      <c r="A3" s="903" t="s">
        <v>121</v>
      </c>
      <c r="B3" s="913" t="s">
        <v>191</v>
      </c>
      <c r="C3" s="905" t="s">
        <v>58</v>
      </c>
      <c r="D3" s="912" t="s">
        <v>192</v>
      </c>
      <c r="E3" s="901"/>
      <c r="F3" s="902"/>
      <c r="G3" s="913" t="s">
        <v>193</v>
      </c>
      <c r="H3" s="905" t="s">
        <v>58</v>
      </c>
      <c r="I3" s="912" t="s">
        <v>194</v>
      </c>
      <c r="J3" s="901"/>
      <c r="K3" s="902"/>
    </row>
    <row r="4" spans="1:11" ht="32.25" thickBot="1" x14ac:dyDescent="0.3">
      <c r="A4" s="904"/>
      <c r="B4" s="897"/>
      <c r="C4" s="906"/>
      <c r="D4" s="449" t="s">
        <v>126</v>
      </c>
      <c r="E4" s="449" t="s">
        <v>127</v>
      </c>
      <c r="F4" s="450" t="s">
        <v>128</v>
      </c>
      <c r="G4" s="897"/>
      <c r="H4" s="906"/>
      <c r="I4" s="449" t="s">
        <v>126</v>
      </c>
      <c r="J4" s="449" t="s">
        <v>127</v>
      </c>
      <c r="K4" s="450" t="s">
        <v>128</v>
      </c>
    </row>
    <row r="5" spans="1:11" x14ac:dyDescent="0.25">
      <c r="A5" s="451" t="s">
        <v>485</v>
      </c>
      <c r="B5" s="587">
        <v>220</v>
      </c>
      <c r="C5" s="588">
        <v>61</v>
      </c>
      <c r="D5" s="588">
        <v>40</v>
      </c>
      <c r="E5" s="588"/>
      <c r="F5" s="589">
        <v>1</v>
      </c>
      <c r="G5" s="587">
        <v>19</v>
      </c>
      <c r="H5" s="588">
        <v>5</v>
      </c>
      <c r="I5" s="588"/>
      <c r="J5" s="588"/>
      <c r="K5" s="589"/>
    </row>
    <row r="6" spans="1:11" x14ac:dyDescent="0.25">
      <c r="A6" s="451" t="s">
        <v>279</v>
      </c>
      <c r="B6" s="587">
        <v>410</v>
      </c>
      <c r="C6" s="588">
        <v>118</v>
      </c>
      <c r="D6" s="588">
        <v>0</v>
      </c>
      <c r="E6" s="588"/>
      <c r="F6" s="589">
        <v>0</v>
      </c>
      <c r="G6" s="587">
        <v>2</v>
      </c>
      <c r="H6" s="588">
        <v>1</v>
      </c>
      <c r="I6" s="588"/>
      <c r="J6" s="588"/>
      <c r="K6" s="589"/>
    </row>
    <row r="7" spans="1:11" x14ac:dyDescent="0.25">
      <c r="A7" s="451" t="s">
        <v>281</v>
      </c>
      <c r="B7" s="587">
        <v>142</v>
      </c>
      <c r="C7" s="588">
        <v>37</v>
      </c>
      <c r="D7" s="588">
        <v>0</v>
      </c>
      <c r="E7" s="588"/>
      <c r="F7" s="589">
        <v>0</v>
      </c>
      <c r="G7" s="587">
        <v>0</v>
      </c>
      <c r="H7" s="588">
        <v>0</v>
      </c>
      <c r="I7" s="588"/>
      <c r="J7" s="588"/>
      <c r="K7" s="589"/>
    </row>
    <row r="8" spans="1:11" x14ac:dyDescent="0.25">
      <c r="A8" s="451" t="s">
        <v>283</v>
      </c>
      <c r="B8" s="587">
        <v>320</v>
      </c>
      <c r="C8" s="588">
        <v>34</v>
      </c>
      <c r="D8" s="588">
        <v>16</v>
      </c>
      <c r="E8" s="588"/>
      <c r="F8" s="589">
        <v>1</v>
      </c>
      <c r="G8" s="587">
        <v>10</v>
      </c>
      <c r="H8" s="588">
        <v>1</v>
      </c>
      <c r="I8" s="588"/>
      <c r="J8" s="588"/>
      <c r="K8" s="589"/>
    </row>
    <row r="9" spans="1:11" x14ac:dyDescent="0.25">
      <c r="A9" s="459" t="s">
        <v>285</v>
      </c>
      <c r="B9" s="590">
        <v>413</v>
      </c>
      <c r="C9" s="591">
        <v>144</v>
      </c>
      <c r="D9" s="591">
        <v>4</v>
      </c>
      <c r="E9" s="591"/>
      <c r="F9" s="592">
        <v>0</v>
      </c>
      <c r="G9" s="590">
        <v>31</v>
      </c>
      <c r="H9" s="591">
        <v>5</v>
      </c>
      <c r="I9" s="591">
        <v>0</v>
      </c>
      <c r="J9" s="591"/>
      <c r="K9" s="592">
        <v>0</v>
      </c>
    </row>
    <row r="10" spans="1:11" x14ac:dyDescent="0.25">
      <c r="A10" s="459" t="s">
        <v>484</v>
      </c>
      <c r="B10" s="590">
        <v>99</v>
      </c>
      <c r="C10" s="591">
        <v>51</v>
      </c>
      <c r="D10" s="591">
        <v>3</v>
      </c>
      <c r="E10" s="591"/>
      <c r="F10" s="592">
        <v>1</v>
      </c>
      <c r="G10" s="590">
        <v>0</v>
      </c>
      <c r="H10" s="591">
        <v>0</v>
      </c>
      <c r="I10" s="591"/>
      <c r="J10" s="591"/>
      <c r="K10" s="592"/>
    </row>
    <row r="11" spans="1:11" ht="18" customHeight="1" x14ac:dyDescent="0.25">
      <c r="A11" s="451" t="s">
        <v>486</v>
      </c>
      <c r="B11" s="460">
        <v>37</v>
      </c>
      <c r="C11" s="460">
        <v>5</v>
      </c>
      <c r="D11" s="593"/>
      <c r="E11" s="593"/>
      <c r="F11" s="460">
        <v>281</v>
      </c>
      <c r="G11" s="460">
        <v>23</v>
      </c>
      <c r="H11" s="460">
        <v>2</v>
      </c>
      <c r="I11" s="593"/>
      <c r="J11" s="593"/>
      <c r="K11" s="460">
        <v>143</v>
      </c>
    </row>
    <row r="12" spans="1:11" x14ac:dyDescent="0.25">
      <c r="A12" s="463" t="s">
        <v>291</v>
      </c>
      <c r="B12" s="594">
        <v>99</v>
      </c>
      <c r="C12" s="595">
        <v>26</v>
      </c>
      <c r="D12" s="595">
        <v>0</v>
      </c>
      <c r="E12" s="595"/>
      <c r="F12" s="596">
        <v>0</v>
      </c>
      <c r="G12" s="594">
        <v>0</v>
      </c>
      <c r="H12" s="595">
        <v>0</v>
      </c>
      <c r="I12" s="595"/>
      <c r="J12" s="595"/>
      <c r="K12" s="596"/>
    </row>
    <row r="13" spans="1:11" ht="16.5" thickBot="1" x14ac:dyDescent="0.3">
      <c r="A13" s="468" t="s">
        <v>293</v>
      </c>
      <c r="B13" s="597">
        <v>45</v>
      </c>
      <c r="C13" s="598">
        <v>6</v>
      </c>
      <c r="D13" s="598">
        <v>1</v>
      </c>
      <c r="E13" s="598"/>
      <c r="F13" s="599">
        <v>16</v>
      </c>
      <c r="G13" s="600"/>
      <c r="H13" s="601"/>
      <c r="I13" s="601"/>
      <c r="J13" s="601"/>
      <c r="K13" s="602"/>
    </row>
    <row r="14" spans="1:11" ht="15.6" customHeight="1" thickBot="1" x14ac:dyDescent="0.3">
      <c r="A14" s="603" t="s">
        <v>56</v>
      </c>
      <c r="B14" s="604">
        <f t="shared" ref="B14:K14" si="0">SUM(B5:B13)</f>
        <v>1785</v>
      </c>
      <c r="C14" s="604">
        <f t="shared" si="0"/>
        <v>482</v>
      </c>
      <c r="D14" s="604">
        <f t="shared" si="0"/>
        <v>64</v>
      </c>
      <c r="E14" s="604">
        <f t="shared" si="0"/>
        <v>0</v>
      </c>
      <c r="F14" s="605">
        <f t="shared" si="0"/>
        <v>300</v>
      </c>
      <c r="G14" s="606">
        <f t="shared" si="0"/>
        <v>85</v>
      </c>
      <c r="H14" s="607">
        <f t="shared" si="0"/>
        <v>14</v>
      </c>
      <c r="I14" s="607">
        <f t="shared" si="0"/>
        <v>0</v>
      </c>
      <c r="J14" s="607">
        <f t="shared" si="0"/>
        <v>0</v>
      </c>
      <c r="K14" s="607">
        <f t="shared" si="0"/>
        <v>143</v>
      </c>
    </row>
    <row r="15" spans="1:11" x14ac:dyDescent="0.25">
      <c r="A15" s="478"/>
      <c r="B15" s="478"/>
      <c r="C15" s="478"/>
      <c r="D15" s="478"/>
      <c r="E15" s="478"/>
      <c r="F15" s="478"/>
      <c r="G15" s="478"/>
      <c r="H15" s="478"/>
      <c r="I15" s="478"/>
      <c r="J15" s="478"/>
      <c r="K15" s="478"/>
    </row>
    <row r="16" spans="1:11" ht="16.5" thickBot="1" x14ac:dyDescent="0.3">
      <c r="A16" s="608" t="s">
        <v>129</v>
      </c>
      <c r="B16" s="478"/>
      <c r="C16" s="478"/>
      <c r="D16" s="478"/>
      <c r="E16" s="478"/>
      <c r="F16" s="478"/>
      <c r="G16" s="478"/>
      <c r="H16" s="478"/>
      <c r="I16" s="478"/>
      <c r="J16" s="478"/>
      <c r="K16" s="478"/>
    </row>
    <row r="17" spans="1:11" x14ac:dyDescent="0.25">
      <c r="A17" s="903" t="s">
        <v>121</v>
      </c>
      <c r="B17" s="913" t="s">
        <v>191</v>
      </c>
      <c r="C17" s="915" t="s">
        <v>191</v>
      </c>
      <c r="D17" s="912" t="s">
        <v>192</v>
      </c>
      <c r="E17" s="901"/>
      <c r="F17" s="902"/>
      <c r="G17" s="913" t="s">
        <v>193</v>
      </c>
      <c r="H17" s="914" t="s">
        <v>193</v>
      </c>
      <c r="I17" s="912" t="s">
        <v>194</v>
      </c>
      <c r="J17" s="901"/>
      <c r="K17" s="902"/>
    </row>
    <row r="18" spans="1:11" ht="32.25" thickBot="1" x14ac:dyDescent="0.3">
      <c r="A18" s="904"/>
      <c r="B18" s="897"/>
      <c r="C18" s="916"/>
      <c r="D18" s="449" t="s">
        <v>126</v>
      </c>
      <c r="E18" s="449" t="s">
        <v>127</v>
      </c>
      <c r="F18" s="450" t="s">
        <v>128</v>
      </c>
      <c r="G18" s="897"/>
      <c r="H18" s="906"/>
      <c r="I18" s="449" t="s">
        <v>126</v>
      </c>
      <c r="J18" s="449" t="s">
        <v>127</v>
      </c>
      <c r="K18" s="450" t="s">
        <v>128</v>
      </c>
    </row>
    <row r="19" spans="1:11" x14ac:dyDescent="0.25">
      <c r="A19" s="451" t="s">
        <v>485</v>
      </c>
      <c r="B19" s="609">
        <v>322</v>
      </c>
      <c r="C19" s="610">
        <v>84</v>
      </c>
      <c r="D19" s="611">
        <v>88</v>
      </c>
      <c r="E19" s="611"/>
      <c r="F19" s="612">
        <v>2</v>
      </c>
      <c r="G19" s="609">
        <v>0</v>
      </c>
      <c r="H19" s="613">
        <v>0</v>
      </c>
      <c r="I19" s="611">
        <v>0</v>
      </c>
      <c r="J19" s="611"/>
      <c r="K19" s="612"/>
    </row>
    <row r="20" spans="1:11" x14ac:dyDescent="0.25">
      <c r="A20" s="451" t="s">
        <v>279</v>
      </c>
      <c r="B20" s="609">
        <v>742</v>
      </c>
      <c r="C20" s="610">
        <v>226</v>
      </c>
      <c r="D20" s="611">
        <v>10</v>
      </c>
      <c r="E20" s="611"/>
      <c r="F20" s="612">
        <v>2</v>
      </c>
      <c r="G20" s="609">
        <v>48</v>
      </c>
      <c r="H20" s="613">
        <v>27</v>
      </c>
      <c r="I20" s="611">
        <v>0</v>
      </c>
      <c r="J20" s="611"/>
      <c r="K20" s="612"/>
    </row>
    <row r="21" spans="1:11" x14ac:dyDescent="0.25">
      <c r="A21" s="451" t="s">
        <v>281</v>
      </c>
      <c r="B21" s="609">
        <v>318</v>
      </c>
      <c r="C21" s="610">
        <v>49</v>
      </c>
      <c r="D21" s="611">
        <v>0</v>
      </c>
      <c r="E21" s="611"/>
      <c r="F21" s="612">
        <v>0</v>
      </c>
      <c r="G21" s="609">
        <v>5</v>
      </c>
      <c r="H21" s="613">
        <v>0</v>
      </c>
      <c r="I21" s="611">
        <v>0</v>
      </c>
      <c r="J21" s="611"/>
      <c r="K21" s="612"/>
    </row>
    <row r="22" spans="1:11" x14ac:dyDescent="0.25">
      <c r="A22" s="451" t="s">
        <v>283</v>
      </c>
      <c r="B22" s="609">
        <v>429</v>
      </c>
      <c r="C22" s="610">
        <v>70</v>
      </c>
      <c r="D22" s="611">
        <v>0</v>
      </c>
      <c r="E22" s="611"/>
      <c r="F22" s="612">
        <v>1</v>
      </c>
      <c r="G22" s="609">
        <v>16</v>
      </c>
      <c r="H22" s="613">
        <v>4</v>
      </c>
      <c r="I22" s="611">
        <v>0</v>
      </c>
      <c r="J22" s="611"/>
      <c r="K22" s="612"/>
    </row>
    <row r="23" spans="1:11" x14ac:dyDescent="0.25">
      <c r="A23" s="459" t="s">
        <v>285</v>
      </c>
      <c r="B23" s="609">
        <v>745</v>
      </c>
      <c r="C23" s="610">
        <v>247</v>
      </c>
      <c r="D23" s="611">
        <v>17</v>
      </c>
      <c r="E23" s="611"/>
      <c r="F23" s="612">
        <v>2</v>
      </c>
      <c r="G23" s="609">
        <v>96</v>
      </c>
      <c r="H23" s="613">
        <v>12</v>
      </c>
      <c r="I23" s="611">
        <v>8</v>
      </c>
      <c r="J23" s="611"/>
      <c r="K23" s="612">
        <v>2</v>
      </c>
    </row>
    <row r="24" spans="1:11" ht="18.75" customHeight="1" x14ac:dyDescent="0.25">
      <c r="A24" s="459" t="s">
        <v>484</v>
      </c>
      <c r="B24" s="614">
        <v>289</v>
      </c>
      <c r="C24" s="615">
        <v>147</v>
      </c>
      <c r="D24" s="616">
        <v>0</v>
      </c>
      <c r="E24" s="616"/>
      <c r="F24" s="617">
        <v>0</v>
      </c>
      <c r="G24" s="614">
        <v>0</v>
      </c>
      <c r="H24" s="616">
        <v>0</v>
      </c>
      <c r="I24" s="616">
        <v>0</v>
      </c>
      <c r="J24" s="616"/>
      <c r="K24" s="617"/>
    </row>
    <row r="25" spans="1:11" ht="20.25" customHeight="1" x14ac:dyDescent="0.25">
      <c r="A25" s="451" t="s">
        <v>486</v>
      </c>
      <c r="B25" s="609">
        <v>76</v>
      </c>
      <c r="C25" s="610">
        <v>23</v>
      </c>
      <c r="D25" s="611">
        <v>63</v>
      </c>
      <c r="E25" s="611"/>
      <c r="F25" s="612">
        <v>738</v>
      </c>
      <c r="G25" s="609">
        <v>56</v>
      </c>
      <c r="H25" s="613">
        <v>21</v>
      </c>
      <c r="I25" s="611">
        <v>39</v>
      </c>
      <c r="J25" s="611">
        <v>334</v>
      </c>
      <c r="K25" s="612">
        <v>295</v>
      </c>
    </row>
    <row r="26" spans="1:11" x14ac:dyDescent="0.25">
      <c r="A26" s="463" t="s">
        <v>291</v>
      </c>
      <c r="B26" s="618">
        <v>194</v>
      </c>
      <c r="C26" s="619">
        <v>38</v>
      </c>
      <c r="D26" s="619">
        <v>0</v>
      </c>
      <c r="E26" s="619"/>
      <c r="F26" s="620">
        <v>0</v>
      </c>
      <c r="G26" s="618">
        <v>1</v>
      </c>
      <c r="H26" s="619">
        <v>0</v>
      </c>
      <c r="I26" s="619">
        <v>8</v>
      </c>
      <c r="J26" s="619"/>
      <c r="K26" s="620">
        <v>52</v>
      </c>
    </row>
    <row r="27" spans="1:11" ht="16.5" thickBot="1" x14ac:dyDescent="0.3">
      <c r="A27" s="468" t="s">
        <v>293</v>
      </c>
      <c r="B27" s="621">
        <v>116</v>
      </c>
      <c r="C27" s="622">
        <v>23</v>
      </c>
      <c r="D27" s="622">
        <v>14</v>
      </c>
      <c r="E27" s="622"/>
      <c r="F27" s="623">
        <v>2</v>
      </c>
      <c r="G27" s="621"/>
      <c r="H27" s="622"/>
      <c r="I27" s="622"/>
      <c r="J27" s="622"/>
      <c r="K27" s="623"/>
    </row>
    <row r="28" spans="1:11" ht="16.5" thickBot="1" x14ac:dyDescent="0.3">
      <c r="A28" s="624" t="s">
        <v>56</v>
      </c>
      <c r="B28" s="474">
        <f t="shared" ref="B28:K28" si="1">SUM(B19:B27)</f>
        <v>3231</v>
      </c>
      <c r="C28" s="475">
        <f t="shared" si="1"/>
        <v>907</v>
      </c>
      <c r="D28" s="475">
        <f t="shared" si="1"/>
        <v>192</v>
      </c>
      <c r="E28" s="475">
        <f t="shared" si="1"/>
        <v>0</v>
      </c>
      <c r="F28" s="625">
        <f t="shared" si="1"/>
        <v>747</v>
      </c>
      <c r="G28" s="474">
        <f t="shared" si="1"/>
        <v>222</v>
      </c>
      <c r="H28" s="475">
        <f t="shared" si="1"/>
        <v>64</v>
      </c>
      <c r="I28" s="475">
        <f t="shared" si="1"/>
        <v>55</v>
      </c>
      <c r="J28" s="475">
        <f t="shared" si="1"/>
        <v>334</v>
      </c>
      <c r="K28" s="625">
        <f t="shared" si="1"/>
        <v>349</v>
      </c>
    </row>
    <row r="29" spans="1:11" ht="16.5" thickBot="1" x14ac:dyDescent="0.3">
      <c r="A29" s="478"/>
      <c r="B29" s="478"/>
      <c r="C29" s="478"/>
      <c r="D29" s="478"/>
      <c r="E29" s="478"/>
      <c r="F29" s="478"/>
      <c r="G29" s="478"/>
      <c r="H29" s="478"/>
      <c r="I29" s="478"/>
      <c r="J29" s="478"/>
      <c r="K29" s="478"/>
    </row>
    <row r="30" spans="1:11" x14ac:dyDescent="0.25">
      <c r="A30" s="626" t="s">
        <v>195</v>
      </c>
      <c r="B30" s="487">
        <f t="shared" ref="B30:K30" si="2">+B14-B28</f>
        <v>-1446</v>
      </c>
      <c r="C30" s="488">
        <f t="shared" si="2"/>
        <v>-425</v>
      </c>
      <c r="D30" s="488">
        <f t="shared" si="2"/>
        <v>-128</v>
      </c>
      <c r="E30" s="488">
        <f t="shared" si="2"/>
        <v>0</v>
      </c>
      <c r="F30" s="627">
        <f t="shared" si="2"/>
        <v>-447</v>
      </c>
      <c r="G30" s="487">
        <f t="shared" si="2"/>
        <v>-137</v>
      </c>
      <c r="H30" s="488">
        <f t="shared" si="2"/>
        <v>-50</v>
      </c>
      <c r="I30" s="488">
        <f t="shared" si="2"/>
        <v>-55</v>
      </c>
      <c r="J30" s="488">
        <f t="shared" si="2"/>
        <v>-334</v>
      </c>
      <c r="K30" s="627">
        <f t="shared" si="2"/>
        <v>-206</v>
      </c>
    </row>
    <row r="31" spans="1:11" ht="16.5" thickBot="1" x14ac:dyDescent="0.3">
      <c r="A31" s="628" t="s">
        <v>196</v>
      </c>
      <c r="B31" s="492">
        <f t="shared" ref="B31:K31" si="3">+IFERROR(B30/B28,0)*100</f>
        <v>-44.753946146703804</v>
      </c>
      <c r="C31" s="493">
        <f t="shared" si="3"/>
        <v>-46.857772877618523</v>
      </c>
      <c r="D31" s="493">
        <f t="shared" si="3"/>
        <v>-66.666666666666657</v>
      </c>
      <c r="E31" s="493">
        <f t="shared" si="3"/>
        <v>0</v>
      </c>
      <c r="F31" s="494">
        <f t="shared" si="3"/>
        <v>-59.839357429718874</v>
      </c>
      <c r="G31" s="492">
        <f t="shared" si="3"/>
        <v>-61.711711711711715</v>
      </c>
      <c r="H31" s="493">
        <f t="shared" si="3"/>
        <v>-78.125</v>
      </c>
      <c r="I31" s="493">
        <f t="shared" si="3"/>
        <v>-100</v>
      </c>
      <c r="J31" s="493">
        <f t="shared" si="3"/>
        <v>-100</v>
      </c>
      <c r="K31" s="494">
        <f t="shared" si="3"/>
        <v>-59.025787965616047</v>
      </c>
    </row>
  </sheetData>
  <mergeCells count="15">
    <mergeCell ref="H17:H18"/>
    <mergeCell ref="I17:K17"/>
    <mergeCell ref="A17:A18"/>
    <mergeCell ref="B17:B18"/>
    <mergeCell ref="C17:C18"/>
    <mergeCell ref="D17:F17"/>
    <mergeCell ref="G17:G18"/>
    <mergeCell ref="A1:K1"/>
    <mergeCell ref="I3:K3"/>
    <mergeCell ref="A3:A4"/>
    <mergeCell ref="C3:C4"/>
    <mergeCell ref="D3:F3"/>
    <mergeCell ref="H3:H4"/>
    <mergeCell ref="B3:B4"/>
    <mergeCell ref="G3:G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8"/>
  <sheetViews>
    <sheetView view="pageBreakPreview" topLeftCell="A2" zoomScaleNormal="100" zoomScaleSheetLayoutView="100" workbookViewId="0">
      <selection activeCell="M5" sqref="M5"/>
    </sheetView>
  </sheetViews>
  <sheetFormatPr defaultColWidth="9" defaultRowHeight="15.75" x14ac:dyDescent="0.25"/>
  <cols>
    <col min="1" max="1" width="12.625" style="47" customWidth="1"/>
    <col min="2" max="2" width="12.375" style="47" customWidth="1"/>
    <col min="3" max="3" width="10" style="47" customWidth="1"/>
    <col min="4" max="4" width="23.375" style="47" customWidth="1"/>
    <col min="5" max="5" width="21.75" style="47" customWidth="1"/>
    <col min="6" max="6" width="19.75" style="47" customWidth="1"/>
    <col min="7" max="7" width="17.625" style="47" customWidth="1"/>
    <col min="8" max="8" width="17.125" style="47" customWidth="1"/>
    <col min="9" max="9" width="18.375" style="47" customWidth="1"/>
    <col min="10" max="10" width="19.125" style="47" customWidth="1"/>
    <col min="11" max="11" width="24" style="47" customWidth="1"/>
    <col min="12" max="16384" width="9" style="47"/>
  </cols>
  <sheetData>
    <row r="1" spans="1:11" ht="45" customHeight="1" x14ac:dyDescent="0.25">
      <c r="A1" s="917" t="s">
        <v>197</v>
      </c>
      <c r="B1" s="917"/>
      <c r="C1" s="917"/>
      <c r="D1" s="917"/>
      <c r="E1" s="917"/>
      <c r="F1" s="917"/>
      <c r="G1" s="917"/>
      <c r="H1" s="917"/>
      <c r="I1" s="917"/>
      <c r="J1" s="917"/>
      <c r="K1" s="917"/>
    </row>
    <row r="2" spans="1:11" ht="107.25" customHeight="1" x14ac:dyDescent="0.25">
      <c r="A2" s="193" t="s">
        <v>198</v>
      </c>
      <c r="B2" s="193" t="s">
        <v>199</v>
      </c>
      <c r="C2" s="193" t="s">
        <v>200</v>
      </c>
      <c r="D2" s="193" t="s">
        <v>201</v>
      </c>
      <c r="E2" s="193" t="s">
        <v>4667</v>
      </c>
      <c r="F2" s="193" t="s">
        <v>202</v>
      </c>
      <c r="G2" s="193" t="s">
        <v>58</v>
      </c>
      <c r="H2" s="193" t="s">
        <v>203</v>
      </c>
      <c r="I2" s="193" t="s">
        <v>58</v>
      </c>
      <c r="J2" s="193" t="s">
        <v>204</v>
      </c>
      <c r="K2" s="193" t="s">
        <v>58</v>
      </c>
    </row>
    <row r="3" spans="1:11" ht="21" customHeight="1" x14ac:dyDescent="0.25">
      <c r="A3" s="83" t="s">
        <v>205</v>
      </c>
      <c r="B3" s="72">
        <v>1580</v>
      </c>
      <c r="C3" s="72">
        <v>470</v>
      </c>
      <c r="D3" s="72">
        <v>1293</v>
      </c>
      <c r="E3" s="72">
        <v>413</v>
      </c>
      <c r="F3" s="72">
        <v>605</v>
      </c>
      <c r="G3" s="72">
        <v>174</v>
      </c>
      <c r="H3" s="72">
        <v>90</v>
      </c>
      <c r="I3" s="72">
        <v>13</v>
      </c>
      <c r="J3" s="72">
        <v>28</v>
      </c>
      <c r="K3" s="72">
        <v>7</v>
      </c>
    </row>
    <row r="4" spans="1:11" ht="24.75" customHeight="1" x14ac:dyDescent="0.25">
      <c r="A4" s="83" t="s">
        <v>206</v>
      </c>
      <c r="B4" s="72">
        <v>1609</v>
      </c>
      <c r="C4" s="72">
        <v>580</v>
      </c>
      <c r="D4" s="72">
        <v>1481</v>
      </c>
      <c r="E4" s="72">
        <v>540</v>
      </c>
      <c r="F4" s="72">
        <v>637</v>
      </c>
      <c r="G4" s="72">
        <v>190</v>
      </c>
      <c r="H4" s="72">
        <v>35</v>
      </c>
      <c r="I4" s="72">
        <v>1</v>
      </c>
      <c r="J4" s="72">
        <v>45</v>
      </c>
      <c r="K4" s="72">
        <v>7</v>
      </c>
    </row>
    <row r="5" spans="1:11" ht="19.5" customHeight="1" x14ac:dyDescent="0.25">
      <c r="A5" s="83" t="s">
        <v>207</v>
      </c>
      <c r="B5" s="72">
        <v>126</v>
      </c>
      <c r="C5" s="72">
        <v>58</v>
      </c>
      <c r="D5" s="72">
        <v>115</v>
      </c>
      <c r="E5" s="72">
        <v>54</v>
      </c>
      <c r="F5" s="72">
        <v>103</v>
      </c>
      <c r="G5" s="72">
        <v>34</v>
      </c>
      <c r="H5" s="72">
        <v>2</v>
      </c>
      <c r="I5" s="72">
        <v>0</v>
      </c>
      <c r="J5" s="72">
        <v>12</v>
      </c>
      <c r="K5" s="72">
        <v>5</v>
      </c>
    </row>
    <row r="6" spans="1:11" ht="21" customHeight="1" x14ac:dyDescent="0.25">
      <c r="A6" s="83" t="s">
        <v>208</v>
      </c>
      <c r="B6" s="72"/>
      <c r="C6" s="72"/>
      <c r="D6" s="72"/>
      <c r="E6" s="72"/>
      <c r="F6" s="72"/>
      <c r="G6" s="72"/>
      <c r="H6" s="72"/>
      <c r="I6" s="72"/>
      <c r="J6" s="72">
        <v>0</v>
      </c>
      <c r="K6" s="72">
        <v>0</v>
      </c>
    </row>
    <row r="7" spans="1:11" ht="18.75" customHeight="1" x14ac:dyDescent="0.25">
      <c r="A7" s="91" t="s">
        <v>56</v>
      </c>
      <c r="B7" s="84">
        <f>SUM(B3:B6)</f>
        <v>3315</v>
      </c>
      <c r="C7" s="84">
        <f t="shared" ref="C7:E7" si="0">SUM(C3:C6)</f>
        <v>1108</v>
      </c>
      <c r="D7" s="84">
        <f t="shared" si="0"/>
        <v>2889</v>
      </c>
      <c r="E7" s="84">
        <f t="shared" si="0"/>
        <v>1007</v>
      </c>
      <c r="F7" s="84">
        <f t="shared" ref="F7:K7" si="1">SUM(F3:F6)</f>
        <v>1345</v>
      </c>
      <c r="G7" s="84">
        <f t="shared" si="1"/>
        <v>398</v>
      </c>
      <c r="H7" s="84">
        <f t="shared" si="1"/>
        <v>127</v>
      </c>
      <c r="I7" s="84">
        <f t="shared" si="1"/>
        <v>14</v>
      </c>
      <c r="J7" s="84">
        <f t="shared" si="1"/>
        <v>85</v>
      </c>
      <c r="K7" s="84">
        <f t="shared" si="1"/>
        <v>19</v>
      </c>
    </row>
    <row r="8" spans="1:11" x14ac:dyDescent="0.25">
      <c r="J8" s="194"/>
      <c r="K8" s="194"/>
    </row>
  </sheetData>
  <mergeCells count="1">
    <mergeCell ref="A1:K1"/>
  </mergeCells>
  <phoneticPr fontId="5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17" zoomScaleNormal="100" zoomScaleSheetLayoutView="100" workbookViewId="0">
      <selection activeCell="L24" sqref="L24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918" t="s">
        <v>209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</row>
    <row r="2" spans="1:11" ht="17.25" customHeight="1" thickBot="1" x14ac:dyDescent="0.3">
      <c r="A2" s="629" t="s">
        <v>210</v>
      </c>
      <c r="B2" s="630"/>
      <c r="C2" s="630"/>
      <c r="D2" s="630"/>
      <c r="E2" s="630"/>
      <c r="F2" s="630"/>
      <c r="G2" s="630"/>
      <c r="H2" s="630"/>
      <c r="I2" s="630"/>
      <c r="J2" s="630"/>
      <c r="K2" s="630"/>
    </row>
    <row r="3" spans="1:11" ht="81.75" customHeight="1" thickBot="1" x14ac:dyDescent="0.3">
      <c r="A3" s="631" t="s">
        <v>211</v>
      </c>
      <c r="B3" s="64" t="s">
        <v>212</v>
      </c>
      <c r="C3" s="64" t="s">
        <v>213</v>
      </c>
      <c r="D3" s="632" t="s">
        <v>214</v>
      </c>
      <c r="E3" s="64" t="s">
        <v>215</v>
      </c>
      <c r="F3" s="64" t="s">
        <v>216</v>
      </c>
      <c r="G3" s="64" t="s">
        <v>217</v>
      </c>
      <c r="H3" s="64" t="s">
        <v>218</v>
      </c>
      <c r="I3" s="64" t="s">
        <v>219</v>
      </c>
      <c r="J3" s="632" t="s">
        <v>167</v>
      </c>
      <c r="K3" s="633" t="s">
        <v>56</v>
      </c>
    </row>
    <row r="4" spans="1:11" x14ac:dyDescent="0.25">
      <c r="A4" s="496" t="s">
        <v>4665</v>
      </c>
      <c r="B4" s="634">
        <v>7</v>
      </c>
      <c r="C4" s="634">
        <v>32</v>
      </c>
      <c r="D4" s="634">
        <v>17</v>
      </c>
      <c r="E4" s="634">
        <v>87</v>
      </c>
      <c r="F4" s="634">
        <v>5</v>
      </c>
      <c r="G4" s="634">
        <v>0</v>
      </c>
      <c r="H4" s="634">
        <v>68</v>
      </c>
      <c r="I4" s="634">
        <v>0</v>
      </c>
      <c r="J4" s="634">
        <v>718</v>
      </c>
      <c r="K4" s="634">
        <v>934</v>
      </c>
    </row>
    <row r="5" spans="1:11" x14ac:dyDescent="0.25">
      <c r="A5" s="150" t="s">
        <v>285</v>
      </c>
      <c r="B5" s="635">
        <v>3</v>
      </c>
      <c r="C5" s="635">
        <v>11</v>
      </c>
      <c r="D5" s="635">
        <v>4</v>
      </c>
      <c r="E5" s="635">
        <v>233</v>
      </c>
      <c r="F5" s="635">
        <v>14</v>
      </c>
      <c r="G5" s="635">
        <v>0</v>
      </c>
      <c r="H5" s="635">
        <v>65</v>
      </c>
      <c r="I5" s="635">
        <v>0</v>
      </c>
      <c r="J5" s="635">
        <v>484</v>
      </c>
      <c r="K5" s="635">
        <v>814</v>
      </c>
    </row>
    <row r="6" spans="1:11" x14ac:dyDescent="0.25">
      <c r="A6" s="150" t="s">
        <v>283</v>
      </c>
      <c r="B6" s="635">
        <v>1</v>
      </c>
      <c r="C6" s="635">
        <v>8</v>
      </c>
      <c r="D6" s="635">
        <v>8</v>
      </c>
      <c r="E6" s="635">
        <v>81</v>
      </c>
      <c r="F6" s="635">
        <v>2</v>
      </c>
      <c r="G6" s="635">
        <v>0</v>
      </c>
      <c r="H6" s="635">
        <v>26</v>
      </c>
      <c r="I6" s="635">
        <v>0</v>
      </c>
      <c r="J6" s="635">
        <v>294</v>
      </c>
      <c r="K6" s="635">
        <v>420</v>
      </c>
    </row>
    <row r="7" spans="1:11" x14ac:dyDescent="0.25">
      <c r="A7" s="150" t="s">
        <v>291</v>
      </c>
      <c r="B7" s="635">
        <v>0</v>
      </c>
      <c r="C7" s="635">
        <v>5</v>
      </c>
      <c r="D7" s="635">
        <v>1</v>
      </c>
      <c r="E7" s="635">
        <v>8</v>
      </c>
      <c r="F7" s="635">
        <v>1</v>
      </c>
      <c r="G7" s="635">
        <v>0</v>
      </c>
      <c r="H7" s="635">
        <v>3</v>
      </c>
      <c r="I7" s="635">
        <v>0</v>
      </c>
      <c r="J7" s="635">
        <v>51</v>
      </c>
      <c r="K7" s="635">
        <v>69</v>
      </c>
    </row>
    <row r="8" spans="1:11" x14ac:dyDescent="0.25">
      <c r="A8" s="150" t="s">
        <v>289</v>
      </c>
      <c r="B8" s="635">
        <v>2</v>
      </c>
      <c r="C8" s="635">
        <v>16</v>
      </c>
      <c r="D8" s="635">
        <v>5</v>
      </c>
      <c r="E8" s="635">
        <v>77</v>
      </c>
      <c r="F8" s="635">
        <v>0</v>
      </c>
      <c r="G8" s="635">
        <v>0</v>
      </c>
      <c r="H8" s="635">
        <v>38</v>
      </c>
      <c r="I8" s="635">
        <v>0</v>
      </c>
      <c r="J8" s="635">
        <v>267</v>
      </c>
      <c r="K8" s="635">
        <v>405</v>
      </c>
    </row>
    <row r="9" spans="1:11" x14ac:dyDescent="0.25">
      <c r="A9" s="150" t="s">
        <v>4731</v>
      </c>
      <c r="B9" s="635">
        <v>3</v>
      </c>
      <c r="C9" s="635">
        <v>6</v>
      </c>
      <c r="D9" s="635">
        <v>4</v>
      </c>
      <c r="E9" s="635">
        <v>13</v>
      </c>
      <c r="F9" s="635">
        <v>3</v>
      </c>
      <c r="G9" s="635">
        <v>0</v>
      </c>
      <c r="H9" s="635">
        <v>31</v>
      </c>
      <c r="I9" s="635">
        <v>0</v>
      </c>
      <c r="J9" s="635">
        <v>188</v>
      </c>
      <c r="K9" s="635">
        <v>248</v>
      </c>
    </row>
    <row r="10" spans="1:11" x14ac:dyDescent="0.25">
      <c r="A10" s="150" t="s">
        <v>287</v>
      </c>
      <c r="B10" s="635">
        <v>4</v>
      </c>
      <c r="C10" s="635">
        <v>6</v>
      </c>
      <c r="D10" s="635">
        <v>4</v>
      </c>
      <c r="E10" s="635">
        <v>3</v>
      </c>
      <c r="F10" s="635">
        <v>2</v>
      </c>
      <c r="G10" s="635">
        <v>0</v>
      </c>
      <c r="H10" s="635">
        <v>10</v>
      </c>
      <c r="I10" s="635">
        <v>0</v>
      </c>
      <c r="J10" s="635">
        <v>311</v>
      </c>
      <c r="K10" s="635">
        <v>340</v>
      </c>
    </row>
    <row r="11" spans="1:11" x14ac:dyDescent="0.25">
      <c r="A11" s="150" t="s">
        <v>293</v>
      </c>
      <c r="B11" s="635">
        <v>1</v>
      </c>
      <c r="C11" s="635">
        <v>7</v>
      </c>
      <c r="D11" s="635">
        <v>0</v>
      </c>
      <c r="E11" s="635">
        <v>12</v>
      </c>
      <c r="F11" s="635">
        <v>0</v>
      </c>
      <c r="G11" s="635">
        <v>0</v>
      </c>
      <c r="H11" s="635">
        <v>6</v>
      </c>
      <c r="I11" s="635">
        <v>0</v>
      </c>
      <c r="J11" s="635">
        <v>76</v>
      </c>
      <c r="K11" s="635">
        <v>102</v>
      </c>
    </row>
    <row r="12" spans="1:11" x14ac:dyDescent="0.25">
      <c r="A12" s="150" t="s">
        <v>4732</v>
      </c>
      <c r="B12" s="635">
        <v>0</v>
      </c>
      <c r="C12" s="635">
        <v>0</v>
      </c>
      <c r="D12" s="635">
        <v>0</v>
      </c>
      <c r="E12" s="635">
        <v>12</v>
      </c>
      <c r="F12" s="635">
        <v>0</v>
      </c>
      <c r="G12" s="635">
        <v>0</v>
      </c>
      <c r="H12" s="635">
        <v>6</v>
      </c>
      <c r="I12" s="635">
        <v>0</v>
      </c>
      <c r="J12" s="635">
        <v>20</v>
      </c>
      <c r="K12" s="635">
        <v>38</v>
      </c>
    </row>
    <row r="13" spans="1:11" x14ac:dyDescent="0.25">
      <c r="A13" s="84" t="s">
        <v>56</v>
      </c>
      <c r="B13" s="636">
        <f>SUM(B4:B12)</f>
        <v>21</v>
      </c>
      <c r="C13" s="636">
        <f t="shared" ref="C13:J13" si="0">SUM(C4:C12)</f>
        <v>91</v>
      </c>
      <c r="D13" s="636">
        <f t="shared" si="0"/>
        <v>43</v>
      </c>
      <c r="E13" s="636">
        <f t="shared" si="0"/>
        <v>526</v>
      </c>
      <c r="F13" s="636">
        <f t="shared" si="0"/>
        <v>27</v>
      </c>
      <c r="G13" s="636">
        <f t="shared" si="0"/>
        <v>0</v>
      </c>
      <c r="H13" s="636">
        <f t="shared" si="0"/>
        <v>253</v>
      </c>
      <c r="I13" s="636">
        <f t="shared" si="0"/>
        <v>0</v>
      </c>
      <c r="J13" s="636">
        <f t="shared" si="0"/>
        <v>2409</v>
      </c>
      <c r="K13" s="636">
        <f>SUM(K4:K12)</f>
        <v>3370</v>
      </c>
    </row>
    <row r="14" spans="1:11" x14ac:dyDescent="0.25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</row>
    <row r="15" spans="1:11" ht="16.5" thickBot="1" x14ac:dyDescent="0.3">
      <c r="A15" s="629" t="s">
        <v>220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</row>
    <row r="16" spans="1:11" ht="79.5" thickBot="1" x14ac:dyDescent="0.3">
      <c r="A16" s="631" t="s">
        <v>211</v>
      </c>
      <c r="B16" s="64" t="s">
        <v>212</v>
      </c>
      <c r="C16" s="64" t="s">
        <v>213</v>
      </c>
      <c r="D16" s="632" t="s">
        <v>214</v>
      </c>
      <c r="E16" s="64" t="s">
        <v>215</v>
      </c>
      <c r="F16" s="64" t="s">
        <v>216</v>
      </c>
      <c r="G16" s="64" t="s">
        <v>217</v>
      </c>
      <c r="H16" s="64" t="s">
        <v>218</v>
      </c>
      <c r="I16" s="64" t="s">
        <v>219</v>
      </c>
      <c r="J16" s="632" t="s">
        <v>167</v>
      </c>
      <c r="K16" s="633" t="s">
        <v>56</v>
      </c>
    </row>
    <row r="17" spans="1:11" x14ac:dyDescent="0.25">
      <c r="A17" s="496" t="s">
        <v>4665</v>
      </c>
      <c r="B17" s="634">
        <v>5</v>
      </c>
      <c r="C17" s="634">
        <v>32</v>
      </c>
      <c r="D17" s="634">
        <v>14</v>
      </c>
      <c r="E17" s="634">
        <v>69</v>
      </c>
      <c r="F17" s="634">
        <v>2</v>
      </c>
      <c r="G17" s="634">
        <v>0</v>
      </c>
      <c r="H17" s="634">
        <v>58</v>
      </c>
      <c r="I17" s="634">
        <v>0</v>
      </c>
      <c r="J17" s="634">
        <v>837</v>
      </c>
      <c r="K17" s="634">
        <v>1017</v>
      </c>
    </row>
    <row r="18" spans="1:11" x14ac:dyDescent="0.25">
      <c r="A18" s="150" t="s">
        <v>285</v>
      </c>
      <c r="B18" s="635">
        <v>4</v>
      </c>
      <c r="C18" s="635">
        <v>17</v>
      </c>
      <c r="D18" s="635">
        <v>9</v>
      </c>
      <c r="E18" s="635">
        <v>202</v>
      </c>
      <c r="F18" s="635">
        <v>12</v>
      </c>
      <c r="G18" s="635">
        <v>0</v>
      </c>
      <c r="H18" s="635">
        <v>64</v>
      </c>
      <c r="I18" s="635">
        <v>0</v>
      </c>
      <c r="J18" s="635">
        <v>908</v>
      </c>
      <c r="K18" s="635">
        <v>1216</v>
      </c>
    </row>
    <row r="19" spans="1:11" x14ac:dyDescent="0.25">
      <c r="A19" s="150" t="s">
        <v>283</v>
      </c>
      <c r="B19" s="635">
        <v>1</v>
      </c>
      <c r="C19" s="635">
        <v>3</v>
      </c>
      <c r="D19" s="635">
        <v>13</v>
      </c>
      <c r="E19" s="635">
        <v>63</v>
      </c>
      <c r="F19" s="635">
        <v>1</v>
      </c>
      <c r="G19" s="635">
        <v>0</v>
      </c>
      <c r="H19" s="635">
        <v>36</v>
      </c>
      <c r="I19" s="635">
        <v>0</v>
      </c>
      <c r="J19" s="635">
        <v>515</v>
      </c>
      <c r="K19" s="635">
        <v>632</v>
      </c>
    </row>
    <row r="20" spans="1:11" x14ac:dyDescent="0.25">
      <c r="A20" s="150" t="s">
        <v>291</v>
      </c>
      <c r="B20" s="635">
        <v>0</v>
      </c>
      <c r="C20" s="635">
        <v>1</v>
      </c>
      <c r="D20" s="635">
        <v>0</v>
      </c>
      <c r="E20" s="635">
        <v>10</v>
      </c>
      <c r="F20" s="635">
        <v>0</v>
      </c>
      <c r="G20" s="635">
        <v>0</v>
      </c>
      <c r="H20" s="635">
        <v>12</v>
      </c>
      <c r="I20" s="635">
        <v>0</v>
      </c>
      <c r="J20" s="635">
        <v>91</v>
      </c>
      <c r="K20" s="635">
        <v>114</v>
      </c>
    </row>
    <row r="21" spans="1:11" x14ac:dyDescent="0.25">
      <c r="A21" s="150" t="s">
        <v>289</v>
      </c>
      <c r="B21" s="635">
        <v>5</v>
      </c>
      <c r="C21" s="635">
        <v>8</v>
      </c>
      <c r="D21" s="635">
        <v>10</v>
      </c>
      <c r="E21" s="635">
        <v>65</v>
      </c>
      <c r="F21" s="635">
        <v>3</v>
      </c>
      <c r="G21" s="635">
        <v>0</v>
      </c>
      <c r="H21" s="635">
        <v>20</v>
      </c>
      <c r="I21" s="635">
        <v>0</v>
      </c>
      <c r="J21" s="635">
        <v>459</v>
      </c>
      <c r="K21" s="635">
        <v>570</v>
      </c>
    </row>
    <row r="22" spans="1:11" x14ac:dyDescent="0.25">
      <c r="A22" s="150" t="s">
        <v>4731</v>
      </c>
      <c r="B22" s="635">
        <v>1</v>
      </c>
      <c r="C22" s="635">
        <v>10</v>
      </c>
      <c r="D22" s="635">
        <v>4</v>
      </c>
      <c r="E22" s="635">
        <v>12</v>
      </c>
      <c r="F22" s="635">
        <v>4</v>
      </c>
      <c r="G22" s="635">
        <v>0</v>
      </c>
      <c r="H22" s="635">
        <v>31</v>
      </c>
      <c r="I22" s="635">
        <v>0</v>
      </c>
      <c r="J22" s="635">
        <v>231</v>
      </c>
      <c r="K22" s="635">
        <v>293</v>
      </c>
    </row>
    <row r="23" spans="1:11" x14ac:dyDescent="0.25">
      <c r="A23" s="150" t="s">
        <v>287</v>
      </c>
      <c r="B23" s="635">
        <v>3</v>
      </c>
      <c r="C23" s="635">
        <v>4</v>
      </c>
      <c r="D23" s="635">
        <v>9</v>
      </c>
      <c r="E23" s="635">
        <v>1</v>
      </c>
      <c r="F23" s="635">
        <v>5</v>
      </c>
      <c r="G23" s="635">
        <v>0</v>
      </c>
      <c r="H23" s="635">
        <v>13</v>
      </c>
      <c r="I23" s="635">
        <v>0</v>
      </c>
      <c r="J23" s="635">
        <v>297</v>
      </c>
      <c r="K23" s="635">
        <v>332</v>
      </c>
    </row>
    <row r="24" spans="1:11" x14ac:dyDescent="0.25">
      <c r="A24" s="150" t="s">
        <v>293</v>
      </c>
      <c r="B24" s="635">
        <v>1</v>
      </c>
      <c r="C24" s="635">
        <v>2</v>
      </c>
      <c r="D24" s="635">
        <v>2</v>
      </c>
      <c r="E24" s="635">
        <v>18</v>
      </c>
      <c r="F24" s="635">
        <v>0</v>
      </c>
      <c r="G24" s="635">
        <v>0</v>
      </c>
      <c r="H24" s="635">
        <v>4</v>
      </c>
      <c r="I24" s="635">
        <v>0</v>
      </c>
      <c r="J24" s="635">
        <v>87</v>
      </c>
      <c r="K24" s="635">
        <v>114</v>
      </c>
    </row>
    <row r="25" spans="1:11" x14ac:dyDescent="0.25">
      <c r="A25" s="150" t="s">
        <v>4732</v>
      </c>
      <c r="B25" s="635">
        <v>0</v>
      </c>
      <c r="C25" s="635">
        <v>0</v>
      </c>
      <c r="D25" s="635">
        <v>0</v>
      </c>
      <c r="E25" s="635">
        <v>18</v>
      </c>
      <c r="F25" s="635">
        <v>0</v>
      </c>
      <c r="G25" s="635">
        <v>0</v>
      </c>
      <c r="H25" s="635">
        <v>0</v>
      </c>
      <c r="I25" s="635">
        <v>0</v>
      </c>
      <c r="J25" s="635">
        <v>63</v>
      </c>
      <c r="K25" s="635">
        <v>81</v>
      </c>
    </row>
    <row r="26" spans="1:11" x14ac:dyDescent="0.25">
      <c r="A26" s="84" t="s">
        <v>56</v>
      </c>
      <c r="B26" s="636">
        <f>SUM(B17:B25)</f>
        <v>20</v>
      </c>
      <c r="C26" s="636">
        <f t="shared" ref="C26:K26" si="1">SUM(C17:C25)</f>
        <v>77</v>
      </c>
      <c r="D26" s="636">
        <f t="shared" si="1"/>
        <v>61</v>
      </c>
      <c r="E26" s="636">
        <f t="shared" si="1"/>
        <v>458</v>
      </c>
      <c r="F26" s="636">
        <f t="shared" si="1"/>
        <v>27</v>
      </c>
      <c r="G26" s="636">
        <f t="shared" si="1"/>
        <v>0</v>
      </c>
      <c r="H26" s="636"/>
      <c r="I26" s="636"/>
      <c r="J26" s="636">
        <f t="shared" si="1"/>
        <v>3488</v>
      </c>
      <c r="K26" s="636">
        <f t="shared" si="1"/>
        <v>4369</v>
      </c>
    </row>
    <row r="27" spans="1:11" ht="17.25" customHeight="1" x14ac:dyDescent="0.25">
      <c r="A27" s="99"/>
      <c r="B27" s="637"/>
      <c r="C27" s="637"/>
      <c r="D27" s="637"/>
      <c r="E27" s="637"/>
      <c r="F27" s="637"/>
      <c r="G27" s="637"/>
      <c r="H27" s="637"/>
      <c r="I27" s="637"/>
      <c r="J27" s="637"/>
      <c r="K27" s="637"/>
    </row>
    <row r="28" spans="1:11" ht="18" customHeight="1" x14ac:dyDescent="0.25">
      <c r="A28" s="84" t="s">
        <v>130</v>
      </c>
      <c r="B28" s="636">
        <f>+B13-B26</f>
        <v>1</v>
      </c>
      <c r="C28" s="636">
        <f t="shared" ref="C28:K28" si="2">+C13-C26</f>
        <v>14</v>
      </c>
      <c r="D28" s="636">
        <f t="shared" si="2"/>
        <v>-18</v>
      </c>
      <c r="E28" s="636">
        <f t="shared" si="2"/>
        <v>68</v>
      </c>
      <c r="F28" s="636">
        <f t="shared" si="2"/>
        <v>0</v>
      </c>
      <c r="G28" s="636">
        <f t="shared" si="2"/>
        <v>0</v>
      </c>
      <c r="H28" s="636"/>
      <c r="I28" s="636"/>
      <c r="J28" s="636">
        <f t="shared" si="2"/>
        <v>-1079</v>
      </c>
      <c r="K28" s="636">
        <f t="shared" si="2"/>
        <v>-999</v>
      </c>
    </row>
    <row r="29" spans="1:11" x14ac:dyDescent="0.25">
      <c r="A29" s="84" t="s">
        <v>221</v>
      </c>
      <c r="B29" s="638">
        <f t="shared" ref="B29:K29" si="3">+IFERROR(B28/B26,0)*100</f>
        <v>5</v>
      </c>
      <c r="C29" s="638">
        <f t="shared" si="3"/>
        <v>18.181818181818183</v>
      </c>
      <c r="D29" s="638">
        <f t="shared" si="3"/>
        <v>-29.508196721311474</v>
      </c>
      <c r="E29" s="638">
        <f t="shared" si="3"/>
        <v>14.847161572052403</v>
      </c>
      <c r="F29" s="638">
        <f t="shared" si="3"/>
        <v>0</v>
      </c>
      <c r="G29" s="638">
        <f t="shared" si="3"/>
        <v>0</v>
      </c>
      <c r="H29" s="638"/>
      <c r="I29" s="638"/>
      <c r="J29" s="638">
        <f t="shared" si="3"/>
        <v>-30.934633027522935</v>
      </c>
      <c r="K29" s="638">
        <f t="shared" si="3"/>
        <v>-22.865644312199588</v>
      </c>
    </row>
    <row r="30" spans="1:11" x14ac:dyDescent="0.25">
      <c r="J30" s="10"/>
      <c r="K30" s="10"/>
    </row>
  </sheetData>
  <mergeCells count="1">
    <mergeCell ref="A1:K1"/>
  </mergeCells>
  <phoneticPr fontId="5" type="noConversion"/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topLeftCell="A12" zoomScaleNormal="100" zoomScaleSheetLayoutView="100" workbookViewId="0">
      <pane xSplit="18840" topLeftCell="O1"/>
      <selection sqref="A1:D23"/>
      <selection pane="topRight" activeCell="K21" sqref="K21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920" t="s">
        <v>222</v>
      </c>
      <c r="B1" s="920"/>
      <c r="C1" s="920"/>
      <c r="D1" s="920"/>
      <c r="E1" s="14"/>
      <c r="F1" s="14"/>
      <c r="G1" s="14"/>
      <c r="H1" s="14"/>
      <c r="I1" s="14"/>
    </row>
    <row r="2" spans="1:11" ht="19.5" thickBot="1" x14ac:dyDescent="0.35">
      <c r="A2" s="639" t="s">
        <v>210</v>
      </c>
      <c r="B2" s="640"/>
      <c r="C2" s="640"/>
      <c r="D2" s="640"/>
      <c r="E2" s="14"/>
      <c r="F2" s="14"/>
      <c r="G2" s="14"/>
      <c r="H2" s="14"/>
      <c r="I2" s="14"/>
    </row>
    <row r="3" spans="1:11" ht="16.5" thickBot="1" x14ac:dyDescent="0.3">
      <c r="A3" s="100" t="s">
        <v>223</v>
      </c>
      <c r="B3" s="68" t="s">
        <v>224</v>
      </c>
      <c r="C3" s="68" t="s">
        <v>225</v>
      </c>
      <c r="D3" s="641" t="s">
        <v>226</v>
      </c>
      <c r="E3" s="7"/>
      <c r="F3" s="7"/>
      <c r="G3" s="7"/>
      <c r="H3" s="16"/>
      <c r="I3" s="16"/>
      <c r="K3" s="4"/>
    </row>
    <row r="4" spans="1:11" x14ac:dyDescent="0.25">
      <c r="A4" s="66" t="s">
        <v>287</v>
      </c>
      <c r="B4" s="66">
        <v>43</v>
      </c>
      <c r="C4" s="66">
        <v>135</v>
      </c>
      <c r="D4" s="66">
        <v>97</v>
      </c>
      <c r="E4" s="4"/>
      <c r="F4" s="4"/>
      <c r="G4" s="4"/>
      <c r="H4" s="4"/>
      <c r="I4" s="4"/>
      <c r="K4" s="4"/>
    </row>
    <row r="5" spans="1:11" x14ac:dyDescent="0.25">
      <c r="A5" s="72" t="s">
        <v>4665</v>
      </c>
      <c r="B5" s="72">
        <v>24</v>
      </c>
      <c r="C5" s="72">
        <v>35</v>
      </c>
      <c r="D5" s="72">
        <v>89</v>
      </c>
      <c r="E5" s="4"/>
      <c r="F5" s="4"/>
      <c r="G5" s="4"/>
      <c r="H5" s="4"/>
      <c r="I5" s="4"/>
      <c r="K5" s="5"/>
    </row>
    <row r="6" spans="1:11" x14ac:dyDescent="0.25">
      <c r="A6" s="72"/>
      <c r="B6" s="72"/>
      <c r="C6" s="72"/>
      <c r="D6" s="72"/>
      <c r="E6" s="4"/>
      <c r="F6" s="4"/>
      <c r="G6" s="4"/>
      <c r="H6" s="4"/>
      <c r="I6" s="4"/>
      <c r="K6" s="5"/>
    </row>
    <row r="7" spans="1:11" x14ac:dyDescent="0.25">
      <c r="A7" s="72"/>
      <c r="B7" s="72"/>
      <c r="C7" s="72"/>
      <c r="D7" s="72"/>
      <c r="E7" s="4"/>
      <c r="F7" s="4"/>
      <c r="G7" s="4"/>
      <c r="H7" s="4"/>
      <c r="I7" s="4"/>
      <c r="K7" s="5"/>
    </row>
    <row r="8" spans="1:11" x14ac:dyDescent="0.25">
      <c r="A8" s="72"/>
      <c r="B8" s="72"/>
      <c r="C8" s="72"/>
      <c r="D8" s="72"/>
      <c r="E8" s="4"/>
      <c r="F8" s="4"/>
      <c r="G8" s="4"/>
      <c r="H8" s="4"/>
      <c r="I8" s="4"/>
      <c r="K8" s="5"/>
    </row>
    <row r="9" spans="1:11" x14ac:dyDescent="0.25">
      <c r="A9" s="72"/>
      <c r="B9" s="72"/>
      <c r="C9" s="72"/>
      <c r="D9" s="72"/>
      <c r="E9" s="4"/>
      <c r="F9" s="4"/>
      <c r="G9" s="4"/>
      <c r="H9" s="4"/>
      <c r="I9" s="4"/>
      <c r="K9" s="5"/>
    </row>
    <row r="10" spans="1:11" x14ac:dyDescent="0.25">
      <c r="A10" s="84" t="s">
        <v>56</v>
      </c>
      <c r="B10" s="84">
        <f>SUM(B4:B9)</f>
        <v>67</v>
      </c>
      <c r="C10" s="84">
        <f>SUM(C4:C9)</f>
        <v>170</v>
      </c>
      <c r="D10" s="84">
        <f>SUM(D4:D9)</f>
        <v>186</v>
      </c>
      <c r="E10" s="4"/>
      <c r="F10" s="4"/>
      <c r="G10" s="4"/>
      <c r="H10" s="4"/>
      <c r="I10" s="4"/>
      <c r="K10" s="5"/>
    </row>
    <row r="11" spans="1:11" x14ac:dyDescent="0.25">
      <c r="A11" s="75"/>
      <c r="B11" s="75"/>
      <c r="C11" s="75"/>
      <c r="D11" s="75"/>
      <c r="E11" s="4"/>
      <c r="F11" s="4"/>
      <c r="G11" s="4"/>
      <c r="H11" s="4"/>
      <c r="I11" s="4"/>
      <c r="K11" s="5"/>
    </row>
    <row r="12" spans="1:11" ht="16.5" thickBot="1" x14ac:dyDescent="0.3">
      <c r="A12" s="639" t="s">
        <v>220</v>
      </c>
      <c r="B12" s="75"/>
      <c r="C12" s="75"/>
      <c r="D12" s="75"/>
      <c r="E12" s="4"/>
      <c r="F12" s="4"/>
      <c r="G12" s="4"/>
      <c r="H12" s="4"/>
      <c r="I12" s="4"/>
      <c r="K12" s="5"/>
    </row>
    <row r="13" spans="1:11" ht="16.5" thickBot="1" x14ac:dyDescent="0.3">
      <c r="A13" s="100" t="s">
        <v>223</v>
      </c>
      <c r="B13" s="68" t="s">
        <v>224</v>
      </c>
      <c r="C13" s="68" t="s">
        <v>225</v>
      </c>
      <c r="D13" s="641" t="s">
        <v>226</v>
      </c>
      <c r="E13" s="4"/>
      <c r="F13" s="4"/>
      <c r="G13" s="4"/>
      <c r="H13" s="4"/>
      <c r="I13" s="4"/>
      <c r="K13" s="5"/>
    </row>
    <row r="14" spans="1:11" x14ac:dyDescent="0.25">
      <c r="A14" s="66" t="s">
        <v>287</v>
      </c>
      <c r="B14" s="66">
        <v>39</v>
      </c>
      <c r="C14" s="66">
        <v>120</v>
      </c>
      <c r="D14" s="66">
        <v>99</v>
      </c>
      <c r="E14" s="4"/>
      <c r="F14" s="4"/>
      <c r="G14" s="4"/>
      <c r="H14" s="4"/>
      <c r="I14" s="4"/>
      <c r="K14" s="5"/>
    </row>
    <row r="15" spans="1:11" x14ac:dyDescent="0.25">
      <c r="A15" s="72" t="s">
        <v>4665</v>
      </c>
      <c r="B15" s="72">
        <v>11</v>
      </c>
      <c r="C15" s="72">
        <v>53</v>
      </c>
      <c r="D15" s="72">
        <v>40</v>
      </c>
      <c r="E15" s="4"/>
      <c r="F15" s="4"/>
      <c r="G15" s="4"/>
      <c r="H15" s="4"/>
      <c r="I15" s="4"/>
      <c r="K15" s="5"/>
    </row>
    <row r="16" spans="1:11" x14ac:dyDescent="0.25">
      <c r="A16" s="72"/>
      <c r="B16" s="72"/>
      <c r="C16" s="72"/>
      <c r="D16" s="72"/>
      <c r="E16" s="4"/>
      <c r="F16" s="4"/>
      <c r="G16" s="4"/>
      <c r="H16" s="4"/>
      <c r="I16" s="4"/>
      <c r="K16" s="5"/>
    </row>
    <row r="17" spans="1:11" x14ac:dyDescent="0.25">
      <c r="A17" s="72"/>
      <c r="B17" s="72"/>
      <c r="C17" s="72"/>
      <c r="D17" s="72"/>
      <c r="E17" s="4"/>
      <c r="F17" s="4"/>
      <c r="G17" s="4"/>
      <c r="H17" s="4"/>
      <c r="I17" s="4"/>
      <c r="K17" s="5"/>
    </row>
    <row r="18" spans="1:11" x14ac:dyDescent="0.25">
      <c r="A18" s="72"/>
      <c r="B18" s="72"/>
      <c r="C18" s="72"/>
      <c r="D18" s="72"/>
      <c r="E18" s="4"/>
      <c r="F18" s="4"/>
      <c r="G18" s="4"/>
      <c r="H18" s="4"/>
      <c r="I18" s="4"/>
      <c r="K18" s="5"/>
    </row>
    <row r="19" spans="1:11" x14ac:dyDescent="0.25">
      <c r="A19" s="72"/>
      <c r="B19" s="72"/>
      <c r="C19" s="72"/>
      <c r="D19" s="72"/>
      <c r="E19" s="4"/>
      <c r="F19" s="4"/>
      <c r="G19" s="4"/>
      <c r="H19" s="4"/>
      <c r="I19" s="4"/>
      <c r="K19" s="5"/>
    </row>
    <row r="20" spans="1:11" x14ac:dyDescent="0.25">
      <c r="A20" s="84" t="s">
        <v>56</v>
      </c>
      <c r="B20" s="84">
        <f>SUM(B14:B19)</f>
        <v>50</v>
      </c>
      <c r="C20" s="84">
        <f>SUM(C14:C19)</f>
        <v>173</v>
      </c>
      <c r="D20" s="84">
        <f>SUM(D14:D19)</f>
        <v>139</v>
      </c>
      <c r="E20" s="4"/>
      <c r="F20" s="4"/>
      <c r="G20" s="4"/>
      <c r="H20" s="4"/>
      <c r="I20" s="4"/>
      <c r="K20" s="5"/>
    </row>
    <row r="21" spans="1:11" x14ac:dyDescent="0.25">
      <c r="A21" s="47"/>
      <c r="B21" s="75"/>
      <c r="C21" s="75"/>
      <c r="D21" s="75"/>
      <c r="E21" s="4"/>
      <c r="F21" s="4"/>
      <c r="G21" s="4"/>
      <c r="H21" s="4"/>
      <c r="I21" s="4"/>
      <c r="K21" s="5"/>
    </row>
    <row r="22" spans="1:11" x14ac:dyDescent="0.25">
      <c r="A22" s="84" t="s">
        <v>130</v>
      </c>
      <c r="B22" s="84">
        <f>+B10-B20</f>
        <v>17</v>
      </c>
      <c r="C22" s="84">
        <f>+C10-C20</f>
        <v>-3</v>
      </c>
      <c r="D22" s="84">
        <f>+D10-D20</f>
        <v>47</v>
      </c>
      <c r="E22" s="4"/>
      <c r="F22" s="4"/>
      <c r="G22" s="4"/>
      <c r="H22" s="4"/>
      <c r="I22" s="4"/>
      <c r="K22" s="5"/>
    </row>
    <row r="23" spans="1:11" x14ac:dyDescent="0.25">
      <c r="A23" s="84" t="s">
        <v>221</v>
      </c>
      <c r="B23" s="73">
        <f>+IFERROR(B22/B20,0)*100</f>
        <v>34</v>
      </c>
      <c r="C23" s="73">
        <f>+IFERROR(C22/C20,0)*100</f>
        <v>-1.7341040462427744</v>
      </c>
      <c r="D23" s="73">
        <f>+IFERROR(D22/D20,0)*100</f>
        <v>33.812949640287769</v>
      </c>
      <c r="E23" s="4"/>
      <c r="F23" s="4"/>
      <c r="G23" s="4"/>
      <c r="H23" s="4"/>
      <c r="I23" s="4"/>
      <c r="K23" s="5"/>
    </row>
    <row r="24" spans="1:11" x14ac:dyDescent="0.25">
      <c r="K24" s="5"/>
    </row>
    <row r="25" spans="1:11" x14ac:dyDescent="0.25">
      <c r="K25" s="5"/>
    </row>
    <row r="26" spans="1:11" x14ac:dyDescent="0.25">
      <c r="K26" s="5"/>
    </row>
    <row r="27" spans="1:11" x14ac:dyDescent="0.25">
      <c r="K27" s="5"/>
    </row>
    <row r="28" spans="1:11" x14ac:dyDescent="0.25">
      <c r="K28" s="5"/>
    </row>
    <row r="29" spans="1:11" x14ac:dyDescent="0.25">
      <c r="K29" s="5"/>
    </row>
    <row r="30" spans="1:11" x14ac:dyDescent="0.25">
      <c r="K30" s="5"/>
    </row>
    <row r="31" spans="1:11" x14ac:dyDescent="0.25">
      <c r="K31" s="5"/>
    </row>
    <row r="32" spans="1:11" x14ac:dyDescent="0.25">
      <c r="K32" s="5"/>
    </row>
    <row r="33" spans="11:11" x14ac:dyDescent="0.25">
      <c r="K33" s="5"/>
    </row>
    <row r="34" spans="11:11" x14ac:dyDescent="0.25">
      <c r="K34" s="5"/>
    </row>
    <row r="35" spans="11:11" x14ac:dyDescent="0.25">
      <c r="K35" s="5"/>
    </row>
    <row r="36" spans="11:11" x14ac:dyDescent="0.25">
      <c r="K36" s="5"/>
    </row>
    <row r="37" spans="11:11" x14ac:dyDescent="0.25">
      <c r="K37" s="5"/>
    </row>
    <row r="38" spans="11:11" x14ac:dyDescent="0.25">
      <c r="K38" s="6"/>
    </row>
    <row r="39" spans="11:11" x14ac:dyDescent="0.25">
      <c r="K39" s="4"/>
    </row>
  </sheetData>
  <mergeCells count="1">
    <mergeCell ref="A1:D1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5"/>
  <sheetViews>
    <sheetView topLeftCell="A10" workbookViewId="0">
      <selection activeCell="B23" sqref="B23:F23"/>
    </sheetView>
  </sheetViews>
  <sheetFormatPr defaultRowHeight="15.75" x14ac:dyDescent="0.25"/>
  <cols>
    <col min="1" max="1" width="12.125" style="20" customWidth="1"/>
    <col min="2" max="2" width="26.625" style="20" customWidth="1"/>
    <col min="3" max="5" width="8" style="20" customWidth="1"/>
    <col min="6" max="6" width="11.5" style="20" customWidth="1"/>
    <col min="7" max="8" width="8" style="20" customWidth="1"/>
    <col min="9" max="9" width="7.75" style="20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41" t="s">
        <v>2</v>
      </c>
      <c r="B1" s="42"/>
      <c r="C1" s="42"/>
      <c r="D1" s="42"/>
      <c r="E1" s="42"/>
      <c r="F1" s="42"/>
    </row>
    <row r="2" spans="1:20" ht="20.100000000000001" customHeight="1" x14ac:dyDescent="0.25">
      <c r="A2" s="46" t="s">
        <v>3</v>
      </c>
      <c r="B2" s="829" t="s">
        <v>4</v>
      </c>
      <c r="C2" s="829"/>
      <c r="D2" s="829"/>
      <c r="E2" s="829"/>
      <c r="F2" s="829"/>
      <c r="G2" s="22"/>
      <c r="H2" s="22"/>
      <c r="I2" s="21"/>
      <c r="J2" s="23"/>
      <c r="K2" s="23"/>
    </row>
    <row r="3" spans="1:20" ht="20.100000000000001" customHeight="1" x14ac:dyDescent="0.25">
      <c r="A3" s="46" t="s">
        <v>5</v>
      </c>
      <c r="B3" s="830" t="s">
        <v>6</v>
      </c>
      <c r="C3" s="830"/>
      <c r="D3" s="830"/>
      <c r="E3" s="830"/>
      <c r="F3" s="830"/>
      <c r="G3" s="21"/>
      <c r="H3" s="21"/>
      <c r="I3" s="21"/>
      <c r="J3" s="23"/>
      <c r="K3" s="23"/>
    </row>
    <row r="4" spans="1:20" ht="21" customHeight="1" x14ac:dyDescent="0.25">
      <c r="A4" s="46" t="s">
        <v>7</v>
      </c>
      <c r="B4" s="831" t="s">
        <v>8</v>
      </c>
      <c r="C4" s="831"/>
      <c r="D4" s="831"/>
      <c r="E4" s="831"/>
      <c r="F4" s="831"/>
    </row>
    <row r="5" spans="1:20" ht="34.5" customHeight="1" x14ac:dyDescent="0.25">
      <c r="A5" s="46" t="s">
        <v>9</v>
      </c>
      <c r="B5" s="832" t="s">
        <v>10</v>
      </c>
      <c r="C5" s="832"/>
      <c r="D5" s="832"/>
      <c r="E5" s="832"/>
      <c r="F5" s="832"/>
      <c r="G5" s="21"/>
      <c r="H5" s="21"/>
      <c r="I5" s="21"/>
      <c r="J5" s="23"/>
      <c r="K5" s="23"/>
    </row>
    <row r="6" spans="1:20" ht="24.75" customHeight="1" x14ac:dyDescent="0.25">
      <c r="A6" s="46" t="s">
        <v>11</v>
      </c>
      <c r="B6" s="830" t="s">
        <v>12</v>
      </c>
      <c r="C6" s="830"/>
      <c r="D6" s="830"/>
      <c r="E6" s="830"/>
      <c r="F6" s="830"/>
      <c r="G6" s="21"/>
      <c r="H6" s="21"/>
      <c r="I6" s="21"/>
      <c r="J6" s="23"/>
      <c r="K6" s="23"/>
    </row>
    <row r="7" spans="1:20" ht="20.100000000000001" customHeight="1" x14ac:dyDescent="0.25">
      <c r="A7" s="46" t="s">
        <v>13</v>
      </c>
      <c r="B7" s="830" t="s">
        <v>14</v>
      </c>
      <c r="C7" s="830"/>
      <c r="D7" s="830"/>
      <c r="E7" s="830"/>
      <c r="F7" s="830"/>
      <c r="G7" s="21"/>
      <c r="H7" s="21"/>
      <c r="I7" s="21"/>
      <c r="J7" s="23"/>
      <c r="K7" s="23"/>
    </row>
    <row r="8" spans="1:20" ht="20.100000000000001" customHeight="1" x14ac:dyDescent="0.25">
      <c r="A8" s="46" t="s">
        <v>15</v>
      </c>
      <c r="B8" s="830" t="s">
        <v>16</v>
      </c>
      <c r="C8" s="830"/>
      <c r="D8" s="830"/>
      <c r="E8" s="830"/>
      <c r="F8" s="830"/>
      <c r="G8" s="21"/>
      <c r="H8" s="21"/>
      <c r="I8" s="21"/>
      <c r="J8" s="23"/>
      <c r="K8" s="23"/>
      <c r="L8" s="4"/>
      <c r="M8" s="4"/>
      <c r="N8" s="4"/>
    </row>
    <row r="9" spans="1:20" ht="37.5" customHeight="1" x14ac:dyDescent="0.25">
      <c r="A9" s="46" t="s">
        <v>17</v>
      </c>
      <c r="B9" s="832" t="s">
        <v>18</v>
      </c>
      <c r="C9" s="832"/>
      <c r="D9" s="832"/>
      <c r="E9" s="832"/>
      <c r="F9" s="832"/>
      <c r="G9" s="21"/>
      <c r="H9" s="21"/>
      <c r="I9" s="21"/>
      <c r="J9" s="23"/>
      <c r="K9" s="23"/>
      <c r="L9" s="4"/>
      <c r="M9" s="4"/>
      <c r="N9" s="4"/>
    </row>
    <row r="10" spans="1:20" ht="37.5" customHeight="1" x14ac:dyDescent="0.25">
      <c r="A10" s="40" t="s">
        <v>19</v>
      </c>
      <c r="B10" s="832" t="s">
        <v>20</v>
      </c>
      <c r="C10" s="832"/>
      <c r="D10" s="832"/>
      <c r="E10" s="832"/>
      <c r="F10" s="832"/>
      <c r="G10" s="21"/>
      <c r="H10" s="21"/>
      <c r="I10" s="21"/>
      <c r="J10" s="23"/>
      <c r="K10" s="23"/>
      <c r="L10" s="4"/>
      <c r="M10" s="4"/>
      <c r="N10" s="4"/>
    </row>
    <row r="11" spans="1:20" ht="20.100000000000001" customHeight="1" x14ac:dyDescent="0.25">
      <c r="A11" s="40" t="s">
        <v>21</v>
      </c>
      <c r="B11" s="830" t="s">
        <v>22</v>
      </c>
      <c r="C11" s="830"/>
      <c r="D11" s="830"/>
      <c r="E11" s="830"/>
      <c r="F11" s="830"/>
      <c r="G11" s="24"/>
      <c r="H11" s="24"/>
      <c r="I11" s="24"/>
      <c r="J11" s="24"/>
      <c r="K11" s="24"/>
      <c r="L11" s="4"/>
      <c r="M11" s="4"/>
      <c r="N11" s="4"/>
    </row>
    <row r="12" spans="1:20" ht="20.100000000000001" customHeight="1" x14ac:dyDescent="0.25">
      <c r="A12" s="40" t="s">
        <v>23</v>
      </c>
      <c r="B12" s="832" t="s">
        <v>24</v>
      </c>
      <c r="C12" s="832"/>
      <c r="D12" s="832"/>
      <c r="E12" s="832"/>
      <c r="F12" s="832"/>
      <c r="G12" s="24"/>
      <c r="H12" s="24"/>
      <c r="I12" s="24"/>
      <c r="J12" s="24"/>
      <c r="K12" s="24"/>
      <c r="L12" s="4"/>
      <c r="M12" s="4"/>
      <c r="N12" s="4"/>
    </row>
    <row r="13" spans="1:20" ht="18.75" customHeight="1" x14ac:dyDescent="0.25">
      <c r="A13" s="40" t="s">
        <v>25</v>
      </c>
      <c r="B13" s="824" t="s">
        <v>26</v>
      </c>
      <c r="C13" s="824"/>
      <c r="D13" s="824"/>
      <c r="E13" s="824"/>
      <c r="F13" s="824"/>
      <c r="G13" s="36"/>
      <c r="H13" s="36"/>
      <c r="I13" s="36"/>
      <c r="J13" s="23"/>
      <c r="K13" s="23"/>
      <c r="L13" s="4"/>
      <c r="M13" s="4"/>
      <c r="N13" s="4"/>
    </row>
    <row r="14" spans="1:20" ht="23.25" customHeight="1" x14ac:dyDescent="0.25">
      <c r="A14" s="40" t="s">
        <v>27</v>
      </c>
      <c r="B14" s="825" t="s">
        <v>28</v>
      </c>
      <c r="C14" s="825"/>
      <c r="D14" s="825"/>
      <c r="E14" s="825"/>
      <c r="F14" s="825"/>
      <c r="G14" s="25"/>
      <c r="H14" s="25"/>
      <c r="I14" s="25"/>
      <c r="J14" s="25"/>
      <c r="K14" s="25"/>
    </row>
    <row r="15" spans="1:20" ht="32.25" customHeight="1" x14ac:dyDescent="0.25">
      <c r="A15" s="40" t="s">
        <v>29</v>
      </c>
      <c r="B15" s="826" t="s">
        <v>30</v>
      </c>
      <c r="C15" s="826"/>
      <c r="D15" s="826"/>
      <c r="E15" s="826"/>
      <c r="F15" s="826"/>
      <c r="G15" s="26"/>
      <c r="H15" s="26"/>
      <c r="I15" s="26"/>
      <c r="J15" s="26"/>
      <c r="K15" s="26"/>
      <c r="L15" s="4"/>
      <c r="M15" s="4"/>
      <c r="N15" s="4"/>
    </row>
    <row r="16" spans="1:20" ht="33.75" customHeight="1" x14ac:dyDescent="0.25">
      <c r="A16" s="46" t="s">
        <v>31</v>
      </c>
      <c r="B16" s="827" t="s">
        <v>32</v>
      </c>
      <c r="C16" s="827"/>
      <c r="D16" s="827"/>
      <c r="E16" s="827"/>
      <c r="F16" s="827"/>
      <c r="G16" s="27"/>
      <c r="H16" s="27"/>
      <c r="I16" s="27"/>
      <c r="J16" s="27"/>
      <c r="K16" s="28"/>
      <c r="L16" s="28"/>
      <c r="M16" s="28"/>
      <c r="N16" s="28"/>
      <c r="O16" s="28"/>
      <c r="P16" s="28"/>
      <c r="Q16" s="28"/>
      <c r="R16" s="28"/>
      <c r="S16" s="28"/>
      <c r="T16" s="28"/>
    </row>
    <row r="17" spans="1:11" ht="22.5" customHeight="1" x14ac:dyDescent="0.25">
      <c r="A17" s="40" t="s">
        <v>33</v>
      </c>
      <c r="B17" s="833" t="s">
        <v>34</v>
      </c>
      <c r="C17" s="833"/>
      <c r="D17" s="833"/>
      <c r="E17" s="833"/>
      <c r="F17" s="833"/>
      <c r="G17" s="29"/>
      <c r="H17" s="29"/>
      <c r="I17" s="29"/>
      <c r="J17" s="29"/>
      <c r="K17" s="29"/>
    </row>
    <row r="18" spans="1:11" ht="20.100000000000001" customHeight="1" x14ac:dyDescent="0.25">
      <c r="A18" s="40" t="s">
        <v>35</v>
      </c>
      <c r="B18" s="833" t="s">
        <v>36</v>
      </c>
      <c r="C18" s="833"/>
      <c r="D18" s="833"/>
      <c r="E18" s="833"/>
      <c r="F18" s="833"/>
      <c r="G18" s="29"/>
      <c r="H18" s="29"/>
      <c r="I18" s="29"/>
      <c r="J18" s="30"/>
      <c r="K18" s="30"/>
    </row>
    <row r="19" spans="1:11" ht="24.75" customHeight="1" x14ac:dyDescent="0.25">
      <c r="A19" s="46" t="s">
        <v>37</v>
      </c>
      <c r="B19" s="828" t="s">
        <v>38</v>
      </c>
      <c r="C19" s="828"/>
      <c r="D19" s="828"/>
      <c r="E19" s="828"/>
      <c r="F19" s="828"/>
      <c r="G19" s="37"/>
      <c r="H19" s="37"/>
      <c r="I19" s="37"/>
      <c r="J19" s="31"/>
      <c r="K19" s="31"/>
    </row>
    <row r="20" spans="1:11" ht="42" customHeight="1" x14ac:dyDescent="0.25">
      <c r="A20" s="46" t="s">
        <v>39</v>
      </c>
      <c r="B20" s="834" t="s">
        <v>40</v>
      </c>
      <c r="C20" s="834"/>
      <c r="D20" s="834"/>
      <c r="E20" s="834"/>
      <c r="F20" s="834"/>
      <c r="G20" s="38"/>
      <c r="H20" s="38"/>
      <c r="I20" s="38"/>
      <c r="J20" s="32"/>
      <c r="K20" s="32"/>
    </row>
    <row r="21" spans="1:11" ht="34.5" customHeight="1" x14ac:dyDescent="0.25">
      <c r="A21" s="40" t="s">
        <v>41</v>
      </c>
      <c r="B21" s="828" t="s">
        <v>42</v>
      </c>
      <c r="C21" s="828"/>
      <c r="D21" s="828"/>
      <c r="E21" s="828"/>
      <c r="F21" s="828"/>
      <c r="G21" s="37"/>
      <c r="H21" s="37"/>
      <c r="I21" s="37"/>
      <c r="J21" s="31"/>
      <c r="K21" s="31"/>
    </row>
    <row r="22" spans="1:11" ht="35.25" customHeight="1" x14ac:dyDescent="0.25">
      <c r="A22" s="40" t="s">
        <v>43</v>
      </c>
      <c r="B22" s="828" t="s">
        <v>44</v>
      </c>
      <c r="C22" s="828"/>
      <c r="D22" s="828"/>
      <c r="E22" s="828"/>
      <c r="F22" s="828"/>
      <c r="G22" s="37"/>
      <c r="H22" s="37"/>
      <c r="I22" s="37"/>
      <c r="J22" s="31"/>
      <c r="K22" s="31"/>
    </row>
    <row r="23" spans="1:11" ht="20.100000000000001" customHeight="1" x14ac:dyDescent="0.25">
      <c r="A23" s="40" t="s">
        <v>45</v>
      </c>
      <c r="B23" s="822" t="s">
        <v>46</v>
      </c>
      <c r="C23" s="822"/>
      <c r="D23" s="822"/>
      <c r="E23" s="822"/>
      <c r="F23" s="822"/>
      <c r="G23" s="39"/>
      <c r="H23" s="39"/>
      <c r="I23" s="39"/>
      <c r="J23" s="33"/>
      <c r="K23" s="33"/>
    </row>
    <row r="24" spans="1:11" ht="20.100000000000001" customHeight="1" x14ac:dyDescent="0.25">
      <c r="A24" s="40" t="s">
        <v>47</v>
      </c>
      <c r="B24" s="823" t="s">
        <v>48</v>
      </c>
      <c r="C24" s="823"/>
      <c r="D24" s="823"/>
      <c r="E24" s="823"/>
      <c r="F24" s="823"/>
      <c r="G24" s="26"/>
      <c r="H24" s="26"/>
      <c r="I24" s="26"/>
      <c r="J24" s="34"/>
      <c r="K24" s="34"/>
    </row>
    <row r="25" spans="1:11" ht="20.100000000000001" customHeight="1" x14ac:dyDescent="0.25">
      <c r="A25" s="40" t="s">
        <v>49</v>
      </c>
      <c r="B25" s="821" t="s">
        <v>50</v>
      </c>
      <c r="C25" s="821"/>
      <c r="D25" s="821"/>
      <c r="E25" s="821"/>
      <c r="F25" s="821"/>
      <c r="G25" s="26"/>
      <c r="H25" s="26"/>
      <c r="I25" s="26"/>
      <c r="J25" s="34"/>
      <c r="K25" s="34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21"/>
  <sheetViews>
    <sheetView view="pageBreakPreview" topLeftCell="A157" zoomScaleNormal="100" zoomScaleSheetLayoutView="100" workbookViewId="0">
      <selection activeCell="A226" sqref="A226"/>
    </sheetView>
  </sheetViews>
  <sheetFormatPr defaultColWidth="9" defaultRowHeight="15.75" x14ac:dyDescent="0.25"/>
  <cols>
    <col min="1" max="1" width="20.75" style="47" customWidth="1"/>
    <col min="2" max="2" width="21.875" style="47" customWidth="1"/>
    <col min="3" max="3" width="11.875" style="47" customWidth="1"/>
    <col min="4" max="4" width="12.25" style="47" customWidth="1"/>
    <col min="5" max="5" width="15" style="47" customWidth="1"/>
    <col min="6" max="16384" width="9" style="47"/>
  </cols>
  <sheetData>
    <row r="1" spans="1:6" ht="41.25" customHeight="1" x14ac:dyDescent="0.25">
      <c r="A1" s="909" t="s">
        <v>227</v>
      </c>
      <c r="B1" s="909"/>
      <c r="C1" s="909"/>
      <c r="D1" s="909"/>
      <c r="E1" s="909"/>
      <c r="F1" s="909"/>
    </row>
    <row r="2" spans="1:6" ht="16.5" thickBot="1" x14ac:dyDescent="0.3">
      <c r="A2" s="195" t="s">
        <v>228</v>
      </c>
    </row>
    <row r="3" spans="1:6" ht="32.25" thickBot="1" x14ac:dyDescent="0.3">
      <c r="A3" s="196" t="s">
        <v>121</v>
      </c>
      <c r="B3" s="197" t="s">
        <v>74</v>
      </c>
      <c r="C3" s="197" t="s">
        <v>229</v>
      </c>
      <c r="D3" s="197" t="s">
        <v>230</v>
      </c>
      <c r="E3" s="198" t="s">
        <v>481</v>
      </c>
      <c r="F3" s="199" t="s">
        <v>232</v>
      </c>
    </row>
    <row r="4" spans="1:6" ht="24" x14ac:dyDescent="0.25">
      <c r="A4" s="200" t="s">
        <v>295</v>
      </c>
      <c r="B4" s="201" t="s">
        <v>314</v>
      </c>
      <c r="C4" s="201" t="s">
        <v>265</v>
      </c>
      <c r="D4" s="202" t="s">
        <v>297</v>
      </c>
      <c r="E4" s="202" t="s">
        <v>298</v>
      </c>
      <c r="F4" s="203" t="s">
        <v>299</v>
      </c>
    </row>
    <row r="5" spans="1:6" ht="36" x14ac:dyDescent="0.25">
      <c r="A5" s="200" t="s">
        <v>295</v>
      </c>
      <c r="B5" s="201" t="s">
        <v>270</v>
      </c>
      <c r="C5" s="201" t="s">
        <v>315</v>
      </c>
      <c r="D5" s="202" t="s">
        <v>297</v>
      </c>
      <c r="E5" s="202" t="s">
        <v>316</v>
      </c>
      <c r="F5" s="203" t="s">
        <v>299</v>
      </c>
    </row>
    <row r="6" spans="1:6" ht="34.15" customHeight="1" x14ac:dyDescent="0.25">
      <c r="A6" s="200" t="s">
        <v>295</v>
      </c>
      <c r="B6" s="201" t="s">
        <v>271</v>
      </c>
      <c r="C6" s="201" t="s">
        <v>317</v>
      </c>
      <c r="D6" s="202" t="s">
        <v>297</v>
      </c>
      <c r="E6" s="202" t="s">
        <v>298</v>
      </c>
      <c r="F6" s="203" t="s">
        <v>299</v>
      </c>
    </row>
    <row r="7" spans="1:6" ht="24" x14ac:dyDescent="0.25">
      <c r="A7" s="200" t="s">
        <v>295</v>
      </c>
      <c r="B7" s="201" t="s">
        <v>318</v>
      </c>
      <c r="C7" s="201" t="s">
        <v>319</v>
      </c>
      <c r="D7" s="202" t="s">
        <v>297</v>
      </c>
      <c r="E7" s="202" t="s">
        <v>320</v>
      </c>
      <c r="F7" s="203" t="s">
        <v>299</v>
      </c>
    </row>
    <row r="8" spans="1:6" ht="36" x14ac:dyDescent="0.25">
      <c r="A8" s="200" t="s">
        <v>295</v>
      </c>
      <c r="B8" s="201" t="s">
        <v>318</v>
      </c>
      <c r="C8" s="201" t="s">
        <v>321</v>
      </c>
      <c r="D8" s="202" t="s">
        <v>297</v>
      </c>
      <c r="E8" s="202" t="s">
        <v>298</v>
      </c>
      <c r="F8" s="203" t="s">
        <v>299</v>
      </c>
    </row>
    <row r="9" spans="1:6" ht="36" x14ac:dyDescent="0.25">
      <c r="A9" s="200" t="s">
        <v>295</v>
      </c>
      <c r="B9" s="204" t="s">
        <v>318</v>
      </c>
      <c r="C9" s="201" t="s">
        <v>322</v>
      </c>
      <c r="D9" s="202" t="s">
        <v>297</v>
      </c>
      <c r="E9" s="202" t="s">
        <v>298</v>
      </c>
      <c r="F9" s="203" t="s">
        <v>299</v>
      </c>
    </row>
    <row r="10" spans="1:6" ht="36" x14ac:dyDescent="0.25">
      <c r="A10" s="200" t="s">
        <v>295</v>
      </c>
      <c r="B10" s="204" t="s">
        <v>318</v>
      </c>
      <c r="C10" s="201" t="s">
        <v>323</v>
      </c>
      <c r="D10" s="202" t="s">
        <v>297</v>
      </c>
      <c r="E10" s="202" t="s">
        <v>298</v>
      </c>
      <c r="F10" s="203" t="s">
        <v>299</v>
      </c>
    </row>
    <row r="11" spans="1:6" ht="24" x14ac:dyDescent="0.25">
      <c r="A11" s="200" t="s">
        <v>295</v>
      </c>
      <c r="B11" s="201" t="s">
        <v>324</v>
      </c>
      <c r="C11" s="201" t="s">
        <v>325</v>
      </c>
      <c r="D11" s="202" t="s">
        <v>297</v>
      </c>
      <c r="E11" s="202" t="s">
        <v>298</v>
      </c>
      <c r="F11" s="203" t="s">
        <v>299</v>
      </c>
    </row>
    <row r="12" spans="1:6" ht="48" x14ac:dyDescent="0.25">
      <c r="A12" s="205" t="s">
        <v>326</v>
      </c>
      <c r="B12" s="206" t="s">
        <v>269</v>
      </c>
      <c r="C12" s="206" t="s">
        <v>327</v>
      </c>
      <c r="D12" s="207" t="s">
        <v>297</v>
      </c>
      <c r="E12" s="207" t="s">
        <v>298</v>
      </c>
      <c r="F12" s="208" t="s">
        <v>299</v>
      </c>
    </row>
    <row r="13" spans="1:6" ht="36" x14ac:dyDescent="0.25">
      <c r="A13" s="205" t="s">
        <v>326</v>
      </c>
      <c r="B13" s="206" t="s">
        <v>275</v>
      </c>
      <c r="C13" s="206" t="s">
        <v>328</v>
      </c>
      <c r="D13" s="207" t="s">
        <v>297</v>
      </c>
      <c r="E13" s="207" t="s">
        <v>316</v>
      </c>
      <c r="F13" s="208" t="s">
        <v>299</v>
      </c>
    </row>
    <row r="14" spans="1:6" ht="36" x14ac:dyDescent="0.25">
      <c r="A14" s="205" t="s">
        <v>326</v>
      </c>
      <c r="B14" s="206" t="s">
        <v>275</v>
      </c>
      <c r="C14" s="206" t="s">
        <v>329</v>
      </c>
      <c r="D14" s="207" t="s">
        <v>297</v>
      </c>
      <c r="E14" s="207" t="s">
        <v>298</v>
      </c>
      <c r="F14" s="208" t="s">
        <v>299</v>
      </c>
    </row>
    <row r="15" spans="1:6" ht="36" x14ac:dyDescent="0.25">
      <c r="A15" s="205" t="s">
        <v>326</v>
      </c>
      <c r="B15" s="206" t="s">
        <v>275</v>
      </c>
      <c r="C15" s="206" t="s">
        <v>330</v>
      </c>
      <c r="D15" s="207" t="s">
        <v>297</v>
      </c>
      <c r="E15" s="207" t="s">
        <v>298</v>
      </c>
      <c r="F15" s="208" t="s">
        <v>299</v>
      </c>
    </row>
    <row r="16" spans="1:6" ht="48" x14ac:dyDescent="0.25">
      <c r="A16" s="205" t="s">
        <v>326</v>
      </c>
      <c r="B16" s="206" t="s">
        <v>275</v>
      </c>
      <c r="C16" s="206" t="s">
        <v>331</v>
      </c>
      <c r="D16" s="207" t="s">
        <v>297</v>
      </c>
      <c r="E16" s="207" t="s">
        <v>316</v>
      </c>
      <c r="F16" s="208" t="s">
        <v>299</v>
      </c>
    </row>
    <row r="17" spans="1:6" ht="60" x14ac:dyDescent="0.25">
      <c r="A17" s="205" t="s">
        <v>326</v>
      </c>
      <c r="B17" s="206" t="s">
        <v>275</v>
      </c>
      <c r="C17" s="206" t="s">
        <v>332</v>
      </c>
      <c r="D17" s="207" t="s">
        <v>297</v>
      </c>
      <c r="E17" s="207" t="s">
        <v>298</v>
      </c>
      <c r="F17" s="208" t="s">
        <v>299</v>
      </c>
    </row>
    <row r="18" spans="1:6" ht="36" x14ac:dyDescent="0.25">
      <c r="A18" s="205" t="s">
        <v>326</v>
      </c>
      <c r="B18" s="206" t="s">
        <v>275</v>
      </c>
      <c r="C18" s="206" t="s">
        <v>333</v>
      </c>
      <c r="D18" s="207" t="s">
        <v>297</v>
      </c>
      <c r="E18" s="207" t="s">
        <v>316</v>
      </c>
      <c r="F18" s="208" t="s">
        <v>299</v>
      </c>
    </row>
    <row r="19" spans="1:6" ht="48" x14ac:dyDescent="0.25">
      <c r="A19" s="205" t="s">
        <v>326</v>
      </c>
      <c r="B19" s="206" t="s">
        <v>275</v>
      </c>
      <c r="C19" s="206" t="s">
        <v>334</v>
      </c>
      <c r="D19" s="207" t="s">
        <v>297</v>
      </c>
      <c r="E19" s="207" t="s">
        <v>298</v>
      </c>
      <c r="F19" s="208" t="s">
        <v>299</v>
      </c>
    </row>
    <row r="20" spans="1:6" ht="36" x14ac:dyDescent="0.25">
      <c r="A20" s="205" t="s">
        <v>326</v>
      </c>
      <c r="B20" s="206" t="s">
        <v>335</v>
      </c>
      <c r="C20" s="206" t="s">
        <v>336</v>
      </c>
      <c r="D20" s="207" t="s">
        <v>297</v>
      </c>
      <c r="E20" s="207" t="s">
        <v>320</v>
      </c>
      <c r="F20" s="208" t="s">
        <v>299</v>
      </c>
    </row>
    <row r="21" spans="1:6" ht="24" x14ac:dyDescent="0.25">
      <c r="A21" s="209" t="s">
        <v>302</v>
      </c>
      <c r="B21" s="210" t="s">
        <v>264</v>
      </c>
      <c r="C21" s="210" t="s">
        <v>337</v>
      </c>
      <c r="D21" s="211" t="s">
        <v>297</v>
      </c>
      <c r="E21" s="211" t="s">
        <v>316</v>
      </c>
      <c r="F21" s="212" t="s">
        <v>299</v>
      </c>
    </row>
    <row r="22" spans="1:6" ht="24" x14ac:dyDescent="0.25">
      <c r="A22" s="209" t="s">
        <v>302</v>
      </c>
      <c r="B22" s="210" t="s">
        <v>264</v>
      </c>
      <c r="C22" s="210" t="s">
        <v>338</v>
      </c>
      <c r="D22" s="211" t="s">
        <v>297</v>
      </c>
      <c r="E22" s="211" t="s">
        <v>316</v>
      </c>
      <c r="F22" s="212" t="s">
        <v>299</v>
      </c>
    </row>
    <row r="23" spans="1:6" ht="24" x14ac:dyDescent="0.25">
      <c r="A23" s="209" t="s">
        <v>302</v>
      </c>
      <c r="B23" s="210" t="s">
        <v>264</v>
      </c>
      <c r="C23" s="210" t="s">
        <v>264</v>
      </c>
      <c r="D23" s="211" t="s">
        <v>297</v>
      </c>
      <c r="E23" s="211" t="s">
        <v>316</v>
      </c>
      <c r="F23" s="212" t="s">
        <v>299</v>
      </c>
    </row>
    <row r="24" spans="1:6" ht="33.6" customHeight="1" x14ac:dyDescent="0.25">
      <c r="A24" s="209" t="s">
        <v>302</v>
      </c>
      <c r="B24" s="210" t="s">
        <v>264</v>
      </c>
      <c r="C24" s="210" t="s">
        <v>339</v>
      </c>
      <c r="D24" s="211" t="s">
        <v>297</v>
      </c>
      <c r="E24" s="211" t="s">
        <v>316</v>
      </c>
      <c r="F24" s="212" t="s">
        <v>299</v>
      </c>
    </row>
    <row r="25" spans="1:6" ht="24" x14ac:dyDescent="0.25">
      <c r="A25" s="209" t="s">
        <v>302</v>
      </c>
      <c r="B25" s="210" t="s">
        <v>268</v>
      </c>
      <c r="C25" s="210" t="s">
        <v>340</v>
      </c>
      <c r="D25" s="211" t="s">
        <v>297</v>
      </c>
      <c r="E25" s="211" t="s">
        <v>316</v>
      </c>
      <c r="F25" s="212" t="s">
        <v>299</v>
      </c>
    </row>
    <row r="26" spans="1:6" ht="24" x14ac:dyDescent="0.25">
      <c r="A26" s="209" t="s">
        <v>302</v>
      </c>
      <c r="B26" s="210" t="s">
        <v>268</v>
      </c>
      <c r="C26" s="210" t="s">
        <v>305</v>
      </c>
      <c r="D26" s="211" t="s">
        <v>297</v>
      </c>
      <c r="E26" s="211" t="s">
        <v>316</v>
      </c>
      <c r="F26" s="212" t="s">
        <v>299</v>
      </c>
    </row>
    <row r="27" spans="1:6" ht="24" x14ac:dyDescent="0.25">
      <c r="A27" s="209" t="s">
        <v>302</v>
      </c>
      <c r="B27" s="210" t="s">
        <v>269</v>
      </c>
      <c r="C27" s="210" t="s">
        <v>341</v>
      </c>
      <c r="D27" s="211" t="s">
        <v>297</v>
      </c>
      <c r="E27" s="211" t="s">
        <v>316</v>
      </c>
      <c r="F27" s="212" t="s">
        <v>299</v>
      </c>
    </row>
    <row r="28" spans="1:6" ht="24" x14ac:dyDescent="0.25">
      <c r="A28" s="209" t="s">
        <v>302</v>
      </c>
      <c r="B28" s="210" t="s">
        <v>269</v>
      </c>
      <c r="C28" s="210" t="s">
        <v>342</v>
      </c>
      <c r="D28" s="211" t="s">
        <v>297</v>
      </c>
      <c r="E28" s="211" t="s">
        <v>316</v>
      </c>
      <c r="F28" s="212" t="s">
        <v>299</v>
      </c>
    </row>
    <row r="29" spans="1:6" ht="24" x14ac:dyDescent="0.25">
      <c r="A29" s="213" t="s">
        <v>343</v>
      </c>
      <c r="B29" s="214" t="s">
        <v>262</v>
      </c>
      <c r="C29" s="214" t="s">
        <v>344</v>
      </c>
      <c r="D29" s="215" t="s">
        <v>297</v>
      </c>
      <c r="E29" s="215" t="s">
        <v>320</v>
      </c>
      <c r="F29" s="216" t="s">
        <v>299</v>
      </c>
    </row>
    <row r="30" spans="1:6" ht="24" x14ac:dyDescent="0.25">
      <c r="A30" s="213" t="s">
        <v>343</v>
      </c>
      <c r="B30" s="214" t="s">
        <v>262</v>
      </c>
      <c r="C30" s="214" t="s">
        <v>345</v>
      </c>
      <c r="D30" s="215" t="s">
        <v>297</v>
      </c>
      <c r="E30" s="215" t="s">
        <v>316</v>
      </c>
      <c r="F30" s="216" t="s">
        <v>299</v>
      </c>
    </row>
    <row r="31" spans="1:6" ht="60" x14ac:dyDescent="0.25">
      <c r="A31" s="213" t="s">
        <v>343</v>
      </c>
      <c r="B31" s="214" t="s">
        <v>267</v>
      </c>
      <c r="C31" s="214" t="s">
        <v>346</v>
      </c>
      <c r="D31" s="215" t="s">
        <v>297</v>
      </c>
      <c r="E31" s="215" t="s">
        <v>320</v>
      </c>
      <c r="F31" s="216" t="s">
        <v>299</v>
      </c>
    </row>
    <row r="32" spans="1:6" ht="72" x14ac:dyDescent="0.25">
      <c r="A32" s="213" t="s">
        <v>343</v>
      </c>
      <c r="B32" s="214" t="s">
        <v>267</v>
      </c>
      <c r="C32" s="214" t="s">
        <v>347</v>
      </c>
      <c r="D32" s="215" t="s">
        <v>297</v>
      </c>
      <c r="E32" s="215" t="s">
        <v>316</v>
      </c>
      <c r="F32" s="216" t="s">
        <v>299</v>
      </c>
    </row>
    <row r="33" spans="1:6" ht="58.9" customHeight="1" x14ac:dyDescent="0.25">
      <c r="A33" s="213" t="s">
        <v>343</v>
      </c>
      <c r="B33" s="214" t="s">
        <v>348</v>
      </c>
      <c r="C33" s="214" t="s">
        <v>349</v>
      </c>
      <c r="D33" s="215" t="s">
        <v>297</v>
      </c>
      <c r="E33" s="215" t="s">
        <v>320</v>
      </c>
      <c r="F33" s="216" t="s">
        <v>299</v>
      </c>
    </row>
    <row r="34" spans="1:6" ht="70.150000000000006" customHeight="1" x14ac:dyDescent="0.25">
      <c r="A34" s="213" t="s">
        <v>343</v>
      </c>
      <c r="B34" s="214" t="s">
        <v>348</v>
      </c>
      <c r="C34" s="214" t="s">
        <v>350</v>
      </c>
      <c r="D34" s="215" t="s">
        <v>297</v>
      </c>
      <c r="E34" s="217" t="s">
        <v>316</v>
      </c>
      <c r="F34" s="216" t="s">
        <v>299</v>
      </c>
    </row>
    <row r="35" spans="1:6" ht="24" x14ac:dyDescent="0.25">
      <c r="A35" s="213" t="s">
        <v>343</v>
      </c>
      <c r="B35" s="214" t="s">
        <v>266</v>
      </c>
      <c r="C35" s="214" t="s">
        <v>351</v>
      </c>
      <c r="D35" s="215" t="s">
        <v>297</v>
      </c>
      <c r="E35" s="215" t="s">
        <v>316</v>
      </c>
      <c r="F35" s="216" t="s">
        <v>299</v>
      </c>
    </row>
    <row r="36" spans="1:6" ht="36" x14ac:dyDescent="0.25">
      <c r="A36" s="213" t="s">
        <v>343</v>
      </c>
      <c r="B36" s="214" t="s">
        <v>266</v>
      </c>
      <c r="C36" s="214" t="s">
        <v>352</v>
      </c>
      <c r="D36" s="215" t="s">
        <v>297</v>
      </c>
      <c r="E36" s="217" t="s">
        <v>316</v>
      </c>
      <c r="F36" s="216" t="s">
        <v>299</v>
      </c>
    </row>
    <row r="37" spans="1:6" ht="60" x14ac:dyDescent="0.25">
      <c r="A37" s="213" t="s">
        <v>343</v>
      </c>
      <c r="B37" s="214" t="s">
        <v>353</v>
      </c>
      <c r="C37" s="214" t="s">
        <v>354</v>
      </c>
      <c r="D37" s="215" t="s">
        <v>297</v>
      </c>
      <c r="E37" s="215" t="s">
        <v>320</v>
      </c>
      <c r="F37" s="216" t="s">
        <v>299</v>
      </c>
    </row>
    <row r="38" spans="1:6" ht="72" x14ac:dyDescent="0.25">
      <c r="A38" s="213" t="s">
        <v>343</v>
      </c>
      <c r="B38" s="214" t="s">
        <v>353</v>
      </c>
      <c r="C38" s="214" t="s">
        <v>355</v>
      </c>
      <c r="D38" s="215" t="s">
        <v>297</v>
      </c>
      <c r="E38" s="215" t="s">
        <v>316</v>
      </c>
      <c r="F38" s="216" t="s">
        <v>299</v>
      </c>
    </row>
    <row r="39" spans="1:6" ht="36" x14ac:dyDescent="0.25">
      <c r="A39" s="213" t="s">
        <v>343</v>
      </c>
      <c r="B39" s="214" t="s">
        <v>356</v>
      </c>
      <c r="C39" s="214" t="s">
        <v>357</v>
      </c>
      <c r="D39" s="215" t="s">
        <v>297</v>
      </c>
      <c r="E39" s="215" t="s">
        <v>316</v>
      </c>
      <c r="F39" s="216" t="s">
        <v>299</v>
      </c>
    </row>
    <row r="40" spans="1:6" ht="48" x14ac:dyDescent="0.25">
      <c r="A40" s="213" t="s">
        <v>343</v>
      </c>
      <c r="B40" s="214" t="s">
        <v>356</v>
      </c>
      <c r="C40" s="214" t="s">
        <v>358</v>
      </c>
      <c r="D40" s="215" t="s">
        <v>297</v>
      </c>
      <c r="E40" s="215" t="s">
        <v>316</v>
      </c>
      <c r="F40" s="216" t="s">
        <v>299</v>
      </c>
    </row>
    <row r="41" spans="1:6" ht="24" x14ac:dyDescent="0.25">
      <c r="A41" s="218" t="s">
        <v>359</v>
      </c>
      <c r="B41" s="219" t="s">
        <v>360</v>
      </c>
      <c r="C41" s="219" t="s">
        <v>260</v>
      </c>
      <c r="D41" s="220" t="s">
        <v>297</v>
      </c>
      <c r="E41" s="220" t="s">
        <v>320</v>
      </c>
      <c r="F41" s="221" t="s">
        <v>299</v>
      </c>
    </row>
    <row r="42" spans="1:6" x14ac:dyDescent="0.25">
      <c r="A42" s="218" t="s">
        <v>359</v>
      </c>
      <c r="B42" s="219" t="s">
        <v>276</v>
      </c>
      <c r="C42" s="219" t="s">
        <v>361</v>
      </c>
      <c r="D42" s="220" t="s">
        <v>297</v>
      </c>
      <c r="E42" s="220" t="s">
        <v>298</v>
      </c>
      <c r="F42" s="221" t="s">
        <v>299</v>
      </c>
    </row>
    <row r="43" spans="1:6" ht="24" x14ac:dyDescent="0.25">
      <c r="A43" s="222" t="s">
        <v>313</v>
      </c>
      <c r="B43" s="223" t="s">
        <v>261</v>
      </c>
      <c r="C43" s="223" t="s">
        <v>312</v>
      </c>
      <c r="D43" s="224" t="s">
        <v>362</v>
      </c>
      <c r="E43" s="224" t="s">
        <v>298</v>
      </c>
      <c r="F43" s="225" t="s">
        <v>299</v>
      </c>
    </row>
    <row r="44" spans="1:6" ht="36" x14ac:dyDescent="0.25">
      <c r="A44" s="222" t="s">
        <v>313</v>
      </c>
      <c r="B44" s="226" t="s">
        <v>269</v>
      </c>
      <c r="C44" s="226" t="s">
        <v>363</v>
      </c>
      <c r="D44" s="227" t="s">
        <v>297</v>
      </c>
      <c r="E44" s="224" t="s">
        <v>298</v>
      </c>
      <c r="F44" s="228" t="s">
        <v>299</v>
      </c>
    </row>
    <row r="45" spans="1:6" ht="48" x14ac:dyDescent="0.25">
      <c r="A45" s="222" t="s">
        <v>313</v>
      </c>
      <c r="B45" s="226" t="s">
        <v>364</v>
      </c>
      <c r="C45" s="226" t="s">
        <v>365</v>
      </c>
      <c r="D45" s="227" t="s">
        <v>297</v>
      </c>
      <c r="E45" s="224" t="s">
        <v>298</v>
      </c>
      <c r="F45" s="228" t="s">
        <v>299</v>
      </c>
    </row>
    <row r="46" spans="1:6" ht="24" x14ac:dyDescent="0.25">
      <c r="A46" s="222" t="s">
        <v>313</v>
      </c>
      <c r="B46" s="226" t="s">
        <v>275</v>
      </c>
      <c r="C46" s="226" t="s">
        <v>366</v>
      </c>
      <c r="D46" s="227" t="s">
        <v>297</v>
      </c>
      <c r="E46" s="224" t="s">
        <v>298</v>
      </c>
      <c r="F46" s="228" t="s">
        <v>299</v>
      </c>
    </row>
    <row r="47" spans="1:6" ht="24" x14ac:dyDescent="0.25">
      <c r="A47" s="222" t="s">
        <v>313</v>
      </c>
      <c r="B47" s="226" t="s">
        <v>275</v>
      </c>
      <c r="C47" s="226" t="s">
        <v>367</v>
      </c>
      <c r="D47" s="227" t="s">
        <v>297</v>
      </c>
      <c r="E47" s="224" t="s">
        <v>298</v>
      </c>
      <c r="F47" s="228" t="s">
        <v>299</v>
      </c>
    </row>
    <row r="48" spans="1:6" ht="48" x14ac:dyDescent="0.25">
      <c r="A48" s="222" t="s">
        <v>313</v>
      </c>
      <c r="B48" s="226" t="s">
        <v>275</v>
      </c>
      <c r="C48" s="226" t="s">
        <v>368</v>
      </c>
      <c r="D48" s="227" t="s">
        <v>297</v>
      </c>
      <c r="E48" s="224" t="s">
        <v>298</v>
      </c>
      <c r="F48" s="228" t="s">
        <v>299</v>
      </c>
    </row>
    <row r="49" spans="1:6" ht="50.45" customHeight="1" x14ac:dyDescent="0.25">
      <c r="A49" s="222" t="s">
        <v>313</v>
      </c>
      <c r="B49" s="226" t="s">
        <v>275</v>
      </c>
      <c r="C49" s="226" t="s">
        <v>369</v>
      </c>
      <c r="D49" s="227" t="s">
        <v>297</v>
      </c>
      <c r="E49" s="224" t="s">
        <v>298</v>
      </c>
      <c r="F49" s="228" t="s">
        <v>299</v>
      </c>
    </row>
    <row r="50" spans="1:6" ht="24" x14ac:dyDescent="0.25">
      <c r="A50" s="222" t="s">
        <v>313</v>
      </c>
      <c r="B50" s="226" t="s">
        <v>275</v>
      </c>
      <c r="C50" s="226" t="s">
        <v>370</v>
      </c>
      <c r="D50" s="227" t="s">
        <v>297</v>
      </c>
      <c r="E50" s="224" t="s">
        <v>298</v>
      </c>
      <c r="F50" s="228" t="s">
        <v>299</v>
      </c>
    </row>
    <row r="51" spans="1:6" ht="24" x14ac:dyDescent="0.25">
      <c r="A51" s="222" t="s">
        <v>313</v>
      </c>
      <c r="B51" s="226" t="s">
        <v>275</v>
      </c>
      <c r="C51" s="226" t="s">
        <v>371</v>
      </c>
      <c r="D51" s="227" t="s">
        <v>297</v>
      </c>
      <c r="E51" s="224" t="s">
        <v>298</v>
      </c>
      <c r="F51" s="228" t="s">
        <v>299</v>
      </c>
    </row>
    <row r="52" spans="1:6" ht="48" x14ac:dyDescent="0.25">
      <c r="A52" s="222" t="s">
        <v>313</v>
      </c>
      <c r="B52" s="226" t="s">
        <v>275</v>
      </c>
      <c r="C52" s="226" t="s">
        <v>372</v>
      </c>
      <c r="D52" s="227" t="s">
        <v>297</v>
      </c>
      <c r="E52" s="224" t="s">
        <v>298</v>
      </c>
      <c r="F52" s="228" t="s">
        <v>299</v>
      </c>
    </row>
    <row r="53" spans="1:6" ht="36" x14ac:dyDescent="0.25">
      <c r="A53" s="222" t="s">
        <v>313</v>
      </c>
      <c r="B53" s="226" t="s">
        <v>275</v>
      </c>
      <c r="C53" s="226" t="s">
        <v>373</v>
      </c>
      <c r="D53" s="227" t="s">
        <v>297</v>
      </c>
      <c r="E53" s="224" t="s">
        <v>298</v>
      </c>
      <c r="F53" s="228" t="s">
        <v>299</v>
      </c>
    </row>
    <row r="54" spans="1:6" ht="24" x14ac:dyDescent="0.25">
      <c r="A54" s="229" t="s">
        <v>374</v>
      </c>
      <c r="B54" s="230" t="s">
        <v>268</v>
      </c>
      <c r="C54" s="231" t="s">
        <v>462</v>
      </c>
      <c r="D54" s="232" t="s">
        <v>297</v>
      </c>
      <c r="E54" s="233" t="s">
        <v>298</v>
      </c>
      <c r="F54" s="234" t="s">
        <v>299</v>
      </c>
    </row>
    <row r="55" spans="1:6" ht="24" x14ac:dyDescent="0.25">
      <c r="A55" s="229" t="s">
        <v>374</v>
      </c>
      <c r="B55" s="230" t="s">
        <v>268</v>
      </c>
      <c r="C55" s="231" t="s">
        <v>463</v>
      </c>
      <c r="D55" s="232" t="s">
        <v>297</v>
      </c>
      <c r="E55" s="233" t="s">
        <v>298</v>
      </c>
      <c r="F55" s="234" t="s">
        <v>299</v>
      </c>
    </row>
    <row r="56" spans="1:6" ht="48" x14ac:dyDescent="0.25">
      <c r="A56" s="235" t="s">
        <v>303</v>
      </c>
      <c r="B56" s="236" t="s">
        <v>263</v>
      </c>
      <c r="C56" s="236" t="s">
        <v>375</v>
      </c>
      <c r="D56" s="236" t="s">
        <v>297</v>
      </c>
      <c r="E56" s="236" t="s">
        <v>320</v>
      </c>
      <c r="F56" s="237" t="s">
        <v>299</v>
      </c>
    </row>
    <row r="57" spans="1:6" ht="24.75" thickBot="1" x14ac:dyDescent="0.3">
      <c r="A57" s="238" t="s">
        <v>303</v>
      </c>
      <c r="B57" s="239" t="s">
        <v>273</v>
      </c>
      <c r="C57" s="239" t="s">
        <v>273</v>
      </c>
      <c r="D57" s="240" t="s">
        <v>297</v>
      </c>
      <c r="E57" s="241" t="s">
        <v>320</v>
      </c>
      <c r="F57" s="242" t="s">
        <v>299</v>
      </c>
    </row>
    <row r="58" spans="1:6" x14ac:dyDescent="0.25">
      <c r="A58" s="243"/>
      <c r="B58" s="243"/>
      <c r="C58" s="243"/>
      <c r="D58" s="243"/>
      <c r="E58" s="243"/>
      <c r="F58" s="243"/>
    </row>
    <row r="59" spans="1:6" ht="16.5" thickBot="1" x14ac:dyDescent="0.3">
      <c r="A59" s="244" t="s">
        <v>233</v>
      </c>
      <c r="B59" s="243"/>
      <c r="C59" s="243"/>
      <c r="D59" s="243"/>
      <c r="E59" s="243"/>
      <c r="F59" s="243"/>
    </row>
    <row r="60" spans="1:6" ht="32.25" thickBot="1" x14ac:dyDescent="0.3">
      <c r="A60" s="196" t="s">
        <v>121</v>
      </c>
      <c r="B60" s="197" t="s">
        <v>74</v>
      </c>
      <c r="C60" s="197" t="s">
        <v>229</v>
      </c>
      <c r="D60" s="197" t="s">
        <v>230</v>
      </c>
      <c r="E60" s="245" t="s">
        <v>481</v>
      </c>
      <c r="F60" s="199" t="s">
        <v>232</v>
      </c>
    </row>
    <row r="61" spans="1:6" ht="24" x14ac:dyDescent="0.25">
      <c r="A61" s="200" t="s">
        <v>295</v>
      </c>
      <c r="B61" s="201" t="s">
        <v>265</v>
      </c>
      <c r="C61" s="201" t="s">
        <v>265</v>
      </c>
      <c r="D61" s="202" t="s">
        <v>297</v>
      </c>
      <c r="E61" s="202" t="s">
        <v>316</v>
      </c>
      <c r="F61" s="203" t="s">
        <v>304</v>
      </c>
    </row>
    <row r="62" spans="1:6" ht="36" x14ac:dyDescent="0.25">
      <c r="A62" s="200" t="s">
        <v>295</v>
      </c>
      <c r="B62" s="201" t="s">
        <v>270</v>
      </c>
      <c r="C62" s="201" t="s">
        <v>315</v>
      </c>
      <c r="D62" s="202" t="s">
        <v>297</v>
      </c>
      <c r="E62" s="202" t="s">
        <v>316</v>
      </c>
      <c r="F62" s="203" t="s">
        <v>304</v>
      </c>
    </row>
    <row r="63" spans="1:6" ht="36" customHeight="1" x14ac:dyDescent="0.25">
      <c r="A63" s="200" t="s">
        <v>295</v>
      </c>
      <c r="B63" s="201" t="s">
        <v>271</v>
      </c>
      <c r="C63" s="201" t="s">
        <v>317</v>
      </c>
      <c r="D63" s="202" t="s">
        <v>297</v>
      </c>
      <c r="E63" s="202" t="s">
        <v>298</v>
      </c>
      <c r="F63" s="203" t="s">
        <v>304</v>
      </c>
    </row>
    <row r="64" spans="1:6" ht="36" x14ac:dyDescent="0.25">
      <c r="A64" s="200" t="s">
        <v>295</v>
      </c>
      <c r="B64" s="201" t="s">
        <v>274</v>
      </c>
      <c r="C64" s="201" t="s">
        <v>376</v>
      </c>
      <c r="D64" s="202" t="s">
        <v>297</v>
      </c>
      <c r="E64" s="202" t="s">
        <v>298</v>
      </c>
      <c r="F64" s="203" t="s">
        <v>304</v>
      </c>
    </row>
    <row r="65" spans="1:7" ht="24" x14ac:dyDescent="0.25">
      <c r="A65" s="200" t="s">
        <v>295</v>
      </c>
      <c r="B65" s="201" t="s">
        <v>274</v>
      </c>
      <c r="C65" s="201" t="s">
        <v>319</v>
      </c>
      <c r="D65" s="202" t="s">
        <v>297</v>
      </c>
      <c r="E65" s="202" t="s">
        <v>320</v>
      </c>
      <c r="F65" s="203" t="s">
        <v>304</v>
      </c>
    </row>
    <row r="66" spans="1:7" ht="36" x14ac:dyDescent="0.25">
      <c r="A66" s="200" t="s">
        <v>295</v>
      </c>
      <c r="B66" s="201" t="s">
        <v>274</v>
      </c>
      <c r="C66" s="201" t="s">
        <v>377</v>
      </c>
      <c r="D66" s="202" t="s">
        <v>297</v>
      </c>
      <c r="E66" s="202" t="s">
        <v>316</v>
      </c>
      <c r="F66" s="203" t="s">
        <v>304</v>
      </c>
    </row>
    <row r="67" spans="1:7" ht="36" x14ac:dyDescent="0.25">
      <c r="A67" s="200" t="s">
        <v>295</v>
      </c>
      <c r="B67" s="201" t="s">
        <v>274</v>
      </c>
      <c r="C67" s="201" t="s">
        <v>378</v>
      </c>
      <c r="D67" s="202" t="s">
        <v>297</v>
      </c>
      <c r="E67" s="202" t="s">
        <v>298</v>
      </c>
      <c r="F67" s="203" t="s">
        <v>304</v>
      </c>
    </row>
    <row r="68" spans="1:7" ht="22.15" customHeight="1" x14ac:dyDescent="0.25">
      <c r="A68" s="200" t="s">
        <v>295</v>
      </c>
      <c r="B68" s="201" t="s">
        <v>274</v>
      </c>
      <c r="C68" s="201" t="s">
        <v>379</v>
      </c>
      <c r="D68" s="202" t="s">
        <v>297</v>
      </c>
      <c r="E68" s="202" t="s">
        <v>316</v>
      </c>
      <c r="F68" s="203" t="s">
        <v>304</v>
      </c>
    </row>
    <row r="69" spans="1:7" ht="36" x14ac:dyDescent="0.25">
      <c r="A69" s="200" t="s">
        <v>295</v>
      </c>
      <c r="B69" s="201" t="s">
        <v>274</v>
      </c>
      <c r="C69" s="201" t="s">
        <v>323</v>
      </c>
      <c r="D69" s="202" t="s">
        <v>297</v>
      </c>
      <c r="E69" s="202" t="s">
        <v>298</v>
      </c>
      <c r="F69" s="203" t="s">
        <v>304</v>
      </c>
    </row>
    <row r="70" spans="1:7" ht="24" x14ac:dyDescent="0.25">
      <c r="A70" s="200" t="s">
        <v>295</v>
      </c>
      <c r="B70" s="201" t="s">
        <v>324</v>
      </c>
      <c r="C70" s="201" t="s">
        <v>325</v>
      </c>
      <c r="D70" s="202" t="s">
        <v>297</v>
      </c>
      <c r="E70" s="202" t="s">
        <v>298</v>
      </c>
      <c r="F70" s="203" t="s">
        <v>304</v>
      </c>
    </row>
    <row r="71" spans="1:7" ht="48" x14ac:dyDescent="0.25">
      <c r="A71" s="205" t="s">
        <v>326</v>
      </c>
      <c r="B71" s="206" t="s">
        <v>269</v>
      </c>
      <c r="C71" s="206" t="s">
        <v>380</v>
      </c>
      <c r="D71" s="207" t="s">
        <v>297</v>
      </c>
      <c r="E71" s="207" t="s">
        <v>298</v>
      </c>
      <c r="F71" s="208" t="s">
        <v>304</v>
      </c>
    </row>
    <row r="72" spans="1:7" ht="36" x14ac:dyDescent="0.25">
      <c r="A72" s="205" t="s">
        <v>326</v>
      </c>
      <c r="B72" s="206" t="s">
        <v>275</v>
      </c>
      <c r="C72" s="206" t="s">
        <v>328</v>
      </c>
      <c r="D72" s="207" t="s">
        <v>297</v>
      </c>
      <c r="E72" s="207" t="s">
        <v>316</v>
      </c>
      <c r="F72" s="208" t="s">
        <v>304</v>
      </c>
    </row>
    <row r="73" spans="1:7" ht="36" x14ac:dyDescent="0.25">
      <c r="A73" s="205" t="s">
        <v>326</v>
      </c>
      <c r="B73" s="206" t="s">
        <v>275</v>
      </c>
      <c r="C73" s="206" t="s">
        <v>329</v>
      </c>
      <c r="D73" s="207" t="s">
        <v>297</v>
      </c>
      <c r="E73" s="207" t="s">
        <v>298</v>
      </c>
      <c r="F73" s="208" t="s">
        <v>304</v>
      </c>
    </row>
    <row r="74" spans="1:7" ht="36" x14ac:dyDescent="0.25">
      <c r="A74" s="205" t="s">
        <v>326</v>
      </c>
      <c r="B74" s="206" t="s">
        <v>275</v>
      </c>
      <c r="C74" s="206" t="s">
        <v>330</v>
      </c>
      <c r="D74" s="207" t="s">
        <v>297</v>
      </c>
      <c r="E74" s="207" t="s">
        <v>316</v>
      </c>
      <c r="F74" s="208" t="s">
        <v>304</v>
      </c>
    </row>
    <row r="75" spans="1:7" ht="48" x14ac:dyDescent="0.25">
      <c r="A75" s="205" t="s">
        <v>326</v>
      </c>
      <c r="B75" s="206" t="s">
        <v>275</v>
      </c>
      <c r="C75" s="206" t="s">
        <v>381</v>
      </c>
      <c r="D75" s="207" t="s">
        <v>297</v>
      </c>
      <c r="E75" s="207" t="s">
        <v>298</v>
      </c>
      <c r="F75" s="208" t="s">
        <v>304</v>
      </c>
    </row>
    <row r="76" spans="1:7" ht="24" x14ac:dyDescent="0.25">
      <c r="A76" s="205" t="s">
        <v>326</v>
      </c>
      <c r="B76" s="206" t="s">
        <v>275</v>
      </c>
      <c r="C76" s="206" t="s">
        <v>382</v>
      </c>
      <c r="D76" s="207" t="s">
        <v>297</v>
      </c>
      <c r="E76" s="207" t="s">
        <v>298</v>
      </c>
      <c r="F76" s="208" t="s">
        <v>304</v>
      </c>
    </row>
    <row r="77" spans="1:7" ht="36" x14ac:dyDescent="0.25">
      <c r="A77" s="205" t="s">
        <v>326</v>
      </c>
      <c r="B77" s="206" t="s">
        <v>275</v>
      </c>
      <c r="C77" s="206" t="s">
        <v>383</v>
      </c>
      <c r="D77" s="207" t="s">
        <v>297</v>
      </c>
      <c r="E77" s="207" t="s">
        <v>298</v>
      </c>
      <c r="F77" s="208" t="s">
        <v>304</v>
      </c>
    </row>
    <row r="78" spans="1:7" ht="36" x14ac:dyDescent="0.25">
      <c r="A78" s="205" t="s">
        <v>326</v>
      </c>
      <c r="B78" s="206" t="s">
        <v>275</v>
      </c>
      <c r="C78" s="206" t="s">
        <v>384</v>
      </c>
      <c r="D78" s="207" t="s">
        <v>297</v>
      </c>
      <c r="E78" s="207" t="s">
        <v>320</v>
      </c>
      <c r="F78" s="208" t="s">
        <v>304</v>
      </c>
    </row>
    <row r="79" spans="1:7" ht="36" x14ac:dyDescent="0.25">
      <c r="A79" s="205" t="s">
        <v>326</v>
      </c>
      <c r="B79" s="206" t="s">
        <v>335</v>
      </c>
      <c r="C79" s="206" t="s">
        <v>336</v>
      </c>
      <c r="D79" s="207" t="s">
        <v>297</v>
      </c>
      <c r="E79" s="207" t="s">
        <v>320</v>
      </c>
      <c r="F79" s="208" t="s">
        <v>304</v>
      </c>
    </row>
    <row r="80" spans="1:7" ht="24" x14ac:dyDescent="0.25">
      <c r="A80" s="209" t="s">
        <v>302</v>
      </c>
      <c r="B80" s="210" t="s">
        <v>277</v>
      </c>
      <c r="C80" s="210" t="s">
        <v>455</v>
      </c>
      <c r="D80" s="211" t="s">
        <v>297</v>
      </c>
      <c r="E80" s="211" t="s">
        <v>316</v>
      </c>
      <c r="F80" s="212" t="s">
        <v>304</v>
      </c>
      <c r="G80" s="246"/>
    </row>
    <row r="81" spans="1:6" ht="24" x14ac:dyDescent="0.25">
      <c r="A81" s="209" t="s">
        <v>302</v>
      </c>
      <c r="B81" s="210" t="s">
        <v>264</v>
      </c>
      <c r="C81" s="210" t="s">
        <v>337</v>
      </c>
      <c r="D81" s="211" t="s">
        <v>297</v>
      </c>
      <c r="E81" s="211" t="s">
        <v>316</v>
      </c>
      <c r="F81" s="212" t="s">
        <v>304</v>
      </c>
    </row>
    <row r="82" spans="1:6" ht="24" x14ac:dyDescent="0.25">
      <c r="A82" s="209" t="s">
        <v>302</v>
      </c>
      <c r="B82" s="210" t="s">
        <v>264</v>
      </c>
      <c r="C82" s="210" t="s">
        <v>385</v>
      </c>
      <c r="D82" s="211" t="s">
        <v>297</v>
      </c>
      <c r="E82" s="211" t="s">
        <v>316</v>
      </c>
      <c r="F82" s="212" t="s">
        <v>304</v>
      </c>
    </row>
    <row r="83" spans="1:6" ht="36" customHeight="1" x14ac:dyDescent="0.25">
      <c r="A83" s="209" t="s">
        <v>302</v>
      </c>
      <c r="B83" s="210" t="s">
        <v>264</v>
      </c>
      <c r="C83" s="210" t="s">
        <v>339</v>
      </c>
      <c r="D83" s="211" t="s">
        <v>297</v>
      </c>
      <c r="E83" s="211" t="s">
        <v>316</v>
      </c>
      <c r="F83" s="212" t="s">
        <v>304</v>
      </c>
    </row>
    <row r="84" spans="1:6" ht="24" x14ac:dyDescent="0.25">
      <c r="A84" s="209" t="s">
        <v>302</v>
      </c>
      <c r="B84" s="210" t="s">
        <v>268</v>
      </c>
      <c r="C84" s="210" t="s">
        <v>340</v>
      </c>
      <c r="D84" s="211" t="s">
        <v>297</v>
      </c>
      <c r="E84" s="211" t="s">
        <v>316</v>
      </c>
      <c r="F84" s="212" t="s">
        <v>304</v>
      </c>
    </row>
    <row r="85" spans="1:6" ht="48" x14ac:dyDescent="0.25">
      <c r="A85" s="209" t="s">
        <v>302</v>
      </c>
      <c r="B85" s="210" t="s">
        <v>268</v>
      </c>
      <c r="C85" s="210" t="s">
        <v>386</v>
      </c>
      <c r="D85" s="211" t="s">
        <v>297</v>
      </c>
      <c r="E85" s="211" t="s">
        <v>316</v>
      </c>
      <c r="F85" s="212" t="s">
        <v>304</v>
      </c>
    </row>
    <row r="86" spans="1:6" ht="36" x14ac:dyDescent="0.25">
      <c r="A86" s="209" t="s">
        <v>302</v>
      </c>
      <c r="B86" s="210" t="s">
        <v>269</v>
      </c>
      <c r="C86" s="210" t="s">
        <v>387</v>
      </c>
      <c r="D86" s="211" t="s">
        <v>297</v>
      </c>
      <c r="E86" s="211" t="s">
        <v>320</v>
      </c>
      <c r="F86" s="212" t="s">
        <v>304</v>
      </c>
    </row>
    <row r="87" spans="1:6" ht="24" x14ac:dyDescent="0.25">
      <c r="A87" s="209" t="s">
        <v>302</v>
      </c>
      <c r="B87" s="210" t="s">
        <v>269</v>
      </c>
      <c r="C87" s="210" t="s">
        <v>342</v>
      </c>
      <c r="D87" s="211" t="s">
        <v>297</v>
      </c>
      <c r="E87" s="211" t="s">
        <v>316</v>
      </c>
      <c r="F87" s="212" t="s">
        <v>304</v>
      </c>
    </row>
    <row r="88" spans="1:6" ht="24" x14ac:dyDescent="0.25">
      <c r="A88" s="209" t="s">
        <v>302</v>
      </c>
      <c r="B88" s="210" t="s">
        <v>388</v>
      </c>
      <c r="C88" s="210" t="s">
        <v>389</v>
      </c>
      <c r="D88" s="211" t="s">
        <v>297</v>
      </c>
      <c r="E88" s="211" t="s">
        <v>316</v>
      </c>
      <c r="F88" s="212" t="s">
        <v>304</v>
      </c>
    </row>
    <row r="89" spans="1:6" ht="24" x14ac:dyDescent="0.25">
      <c r="A89" s="213" t="s">
        <v>343</v>
      </c>
      <c r="B89" s="214" t="s">
        <v>262</v>
      </c>
      <c r="C89" s="214" t="s">
        <v>344</v>
      </c>
      <c r="D89" s="215" t="s">
        <v>297</v>
      </c>
      <c r="E89" s="215" t="s">
        <v>320</v>
      </c>
      <c r="F89" s="216" t="s">
        <v>304</v>
      </c>
    </row>
    <row r="90" spans="1:6" ht="36" x14ac:dyDescent="0.25">
      <c r="A90" s="213" t="s">
        <v>343</v>
      </c>
      <c r="B90" s="214" t="s">
        <v>390</v>
      </c>
      <c r="C90" s="214" t="s">
        <v>391</v>
      </c>
      <c r="D90" s="215" t="s">
        <v>297</v>
      </c>
      <c r="E90" s="215" t="s">
        <v>320</v>
      </c>
      <c r="F90" s="216" t="s">
        <v>304</v>
      </c>
    </row>
    <row r="91" spans="1:6" ht="24" x14ac:dyDescent="0.25">
      <c r="A91" s="213" t="s">
        <v>343</v>
      </c>
      <c r="B91" s="214" t="s">
        <v>348</v>
      </c>
      <c r="C91" s="214" t="s">
        <v>392</v>
      </c>
      <c r="D91" s="215" t="s">
        <v>297</v>
      </c>
      <c r="E91" s="215" t="s">
        <v>316</v>
      </c>
      <c r="F91" s="216" t="s">
        <v>304</v>
      </c>
    </row>
    <row r="92" spans="1:6" ht="24" x14ac:dyDescent="0.25">
      <c r="A92" s="213" t="s">
        <v>343</v>
      </c>
      <c r="B92" s="214" t="s">
        <v>266</v>
      </c>
      <c r="C92" s="214" t="s">
        <v>351</v>
      </c>
      <c r="D92" s="215" t="s">
        <v>297</v>
      </c>
      <c r="E92" s="215" t="s">
        <v>316</v>
      </c>
      <c r="F92" s="216" t="s">
        <v>304</v>
      </c>
    </row>
    <row r="93" spans="1:6" ht="24" x14ac:dyDescent="0.25">
      <c r="A93" s="213" t="s">
        <v>343</v>
      </c>
      <c r="B93" s="214" t="s">
        <v>266</v>
      </c>
      <c r="C93" s="214" t="s">
        <v>393</v>
      </c>
      <c r="D93" s="215" t="s">
        <v>297</v>
      </c>
      <c r="E93" s="215" t="s">
        <v>316</v>
      </c>
      <c r="F93" s="216" t="s">
        <v>304</v>
      </c>
    </row>
    <row r="94" spans="1:6" ht="46.9" customHeight="1" x14ac:dyDescent="0.25">
      <c r="A94" s="213" t="s">
        <v>343</v>
      </c>
      <c r="B94" s="214" t="s">
        <v>266</v>
      </c>
      <c r="C94" s="214" t="s">
        <v>394</v>
      </c>
      <c r="D94" s="215" t="s">
        <v>297</v>
      </c>
      <c r="E94" s="215" t="s">
        <v>316</v>
      </c>
      <c r="F94" s="216" t="s">
        <v>304</v>
      </c>
    </row>
    <row r="95" spans="1:6" ht="36" x14ac:dyDescent="0.25">
      <c r="A95" s="213" t="s">
        <v>343</v>
      </c>
      <c r="B95" s="214" t="s">
        <v>266</v>
      </c>
      <c r="C95" s="214" t="s">
        <v>395</v>
      </c>
      <c r="D95" s="215" t="s">
        <v>297</v>
      </c>
      <c r="E95" s="215" t="s">
        <v>316</v>
      </c>
      <c r="F95" s="216" t="s">
        <v>304</v>
      </c>
    </row>
    <row r="96" spans="1:6" ht="60" x14ac:dyDescent="0.25">
      <c r="A96" s="213" t="s">
        <v>343</v>
      </c>
      <c r="B96" s="214" t="s">
        <v>266</v>
      </c>
      <c r="C96" s="214" t="s">
        <v>396</v>
      </c>
      <c r="D96" s="215" t="s">
        <v>297</v>
      </c>
      <c r="E96" s="215" t="s">
        <v>320</v>
      </c>
      <c r="F96" s="216" t="s">
        <v>304</v>
      </c>
    </row>
    <row r="97" spans="1:6" ht="48" x14ac:dyDescent="0.25">
      <c r="A97" s="213" t="s">
        <v>343</v>
      </c>
      <c r="B97" s="214" t="s">
        <v>266</v>
      </c>
      <c r="C97" s="214" t="s">
        <v>397</v>
      </c>
      <c r="D97" s="215" t="s">
        <v>297</v>
      </c>
      <c r="E97" s="215" t="s">
        <v>320</v>
      </c>
      <c r="F97" s="216" t="s">
        <v>304</v>
      </c>
    </row>
    <row r="98" spans="1:6" ht="48" x14ac:dyDescent="0.25">
      <c r="A98" s="213" t="s">
        <v>343</v>
      </c>
      <c r="B98" s="214" t="s">
        <v>269</v>
      </c>
      <c r="C98" s="214" t="s">
        <v>398</v>
      </c>
      <c r="D98" s="215" t="s">
        <v>297</v>
      </c>
      <c r="E98" s="215" t="s">
        <v>316</v>
      </c>
      <c r="F98" s="216" t="s">
        <v>304</v>
      </c>
    </row>
    <row r="99" spans="1:6" ht="36" x14ac:dyDescent="0.25">
      <c r="A99" s="213" t="s">
        <v>343</v>
      </c>
      <c r="B99" s="214" t="s">
        <v>272</v>
      </c>
      <c r="C99" s="214" t="s">
        <v>399</v>
      </c>
      <c r="D99" s="215" t="s">
        <v>297</v>
      </c>
      <c r="E99" s="215" t="s">
        <v>316</v>
      </c>
      <c r="F99" s="216" t="s">
        <v>304</v>
      </c>
    </row>
    <row r="100" spans="1:6" ht="36" x14ac:dyDescent="0.25">
      <c r="A100" s="213" t="s">
        <v>343</v>
      </c>
      <c r="B100" s="214" t="s">
        <v>356</v>
      </c>
      <c r="C100" s="214" t="s">
        <v>400</v>
      </c>
      <c r="D100" s="215" t="s">
        <v>297</v>
      </c>
      <c r="E100" s="215" t="s">
        <v>316</v>
      </c>
      <c r="F100" s="216" t="s">
        <v>304</v>
      </c>
    </row>
    <row r="101" spans="1:6" x14ac:dyDescent="0.25">
      <c r="A101" s="218" t="s">
        <v>359</v>
      </c>
      <c r="B101" s="219" t="s">
        <v>260</v>
      </c>
      <c r="C101" s="219" t="s">
        <v>401</v>
      </c>
      <c r="D101" s="220" t="s">
        <v>297</v>
      </c>
      <c r="E101" s="220" t="s">
        <v>320</v>
      </c>
      <c r="F101" s="221" t="s">
        <v>402</v>
      </c>
    </row>
    <row r="102" spans="1:6" x14ac:dyDescent="0.25">
      <c r="A102" s="218" t="s">
        <v>359</v>
      </c>
      <c r="B102" s="219" t="s">
        <v>260</v>
      </c>
      <c r="C102" s="219" t="s">
        <v>403</v>
      </c>
      <c r="D102" s="220" t="s">
        <v>297</v>
      </c>
      <c r="E102" s="220" t="s">
        <v>298</v>
      </c>
      <c r="F102" s="221" t="s">
        <v>402</v>
      </c>
    </row>
    <row r="103" spans="1:6" x14ac:dyDescent="0.25">
      <c r="A103" s="218" t="s">
        <v>359</v>
      </c>
      <c r="B103" s="219" t="s">
        <v>276</v>
      </c>
      <c r="C103" s="219" t="s">
        <v>361</v>
      </c>
      <c r="D103" s="220" t="s">
        <v>297</v>
      </c>
      <c r="E103" s="220" t="s">
        <v>298</v>
      </c>
      <c r="F103" s="221" t="s">
        <v>404</v>
      </c>
    </row>
    <row r="104" spans="1:6" ht="24" x14ac:dyDescent="0.25">
      <c r="A104" s="222" t="s">
        <v>313</v>
      </c>
      <c r="B104" s="226" t="s">
        <v>261</v>
      </c>
      <c r="C104" s="226" t="s">
        <v>312</v>
      </c>
      <c r="D104" s="227" t="s">
        <v>297</v>
      </c>
      <c r="E104" s="227" t="s">
        <v>298</v>
      </c>
      <c r="F104" s="247" t="s">
        <v>304</v>
      </c>
    </row>
    <row r="105" spans="1:6" ht="48" x14ac:dyDescent="0.25">
      <c r="A105" s="222" t="s">
        <v>313</v>
      </c>
      <c r="B105" s="226" t="s">
        <v>269</v>
      </c>
      <c r="C105" s="226" t="s">
        <v>405</v>
      </c>
      <c r="D105" s="227" t="s">
        <v>297</v>
      </c>
      <c r="E105" s="227" t="s">
        <v>298</v>
      </c>
      <c r="F105" s="247" t="s">
        <v>304</v>
      </c>
    </row>
    <row r="106" spans="1:6" ht="24" x14ac:dyDescent="0.25">
      <c r="A106" s="222" t="s">
        <v>313</v>
      </c>
      <c r="B106" s="248" t="s">
        <v>275</v>
      </c>
      <c r="C106" s="226" t="s">
        <v>406</v>
      </c>
      <c r="D106" s="227" t="s">
        <v>297</v>
      </c>
      <c r="E106" s="227" t="s">
        <v>298</v>
      </c>
      <c r="F106" s="247" t="s">
        <v>304</v>
      </c>
    </row>
    <row r="107" spans="1:6" ht="24" x14ac:dyDescent="0.25">
      <c r="A107" s="222" t="s">
        <v>313</v>
      </c>
      <c r="B107" s="248" t="s">
        <v>275</v>
      </c>
      <c r="C107" s="226" t="s">
        <v>407</v>
      </c>
      <c r="D107" s="227" t="s">
        <v>297</v>
      </c>
      <c r="E107" s="227" t="s">
        <v>298</v>
      </c>
      <c r="F107" s="247" t="s">
        <v>304</v>
      </c>
    </row>
    <row r="108" spans="1:6" ht="48" x14ac:dyDescent="0.25">
      <c r="A108" s="222" t="s">
        <v>313</v>
      </c>
      <c r="B108" s="248" t="s">
        <v>275</v>
      </c>
      <c r="C108" s="226" t="s">
        <v>408</v>
      </c>
      <c r="D108" s="227" t="s">
        <v>297</v>
      </c>
      <c r="E108" s="227" t="s">
        <v>298</v>
      </c>
      <c r="F108" s="247" t="s">
        <v>304</v>
      </c>
    </row>
    <row r="109" spans="1:6" ht="36" x14ac:dyDescent="0.25">
      <c r="A109" s="222" t="s">
        <v>313</v>
      </c>
      <c r="B109" s="248" t="s">
        <v>275</v>
      </c>
      <c r="C109" s="226" t="s">
        <v>409</v>
      </c>
      <c r="D109" s="227" t="s">
        <v>297</v>
      </c>
      <c r="E109" s="227" t="s">
        <v>298</v>
      </c>
      <c r="F109" s="247" t="s">
        <v>304</v>
      </c>
    </row>
    <row r="110" spans="1:6" ht="24" x14ac:dyDescent="0.25">
      <c r="A110" s="222" t="s">
        <v>313</v>
      </c>
      <c r="B110" s="248" t="s">
        <v>275</v>
      </c>
      <c r="C110" s="226" t="s">
        <v>370</v>
      </c>
      <c r="D110" s="227" t="s">
        <v>297</v>
      </c>
      <c r="E110" s="227" t="s">
        <v>298</v>
      </c>
      <c r="F110" s="247" t="s">
        <v>304</v>
      </c>
    </row>
    <row r="111" spans="1:6" ht="48" x14ac:dyDescent="0.25">
      <c r="A111" s="222" t="s">
        <v>313</v>
      </c>
      <c r="B111" s="248" t="s">
        <v>275</v>
      </c>
      <c r="C111" s="226" t="s">
        <v>372</v>
      </c>
      <c r="D111" s="227" t="s">
        <v>297</v>
      </c>
      <c r="E111" s="227" t="s">
        <v>298</v>
      </c>
      <c r="F111" s="247" t="s">
        <v>304</v>
      </c>
    </row>
    <row r="112" spans="1:6" ht="36" x14ac:dyDescent="0.25">
      <c r="A112" s="222" t="s">
        <v>313</v>
      </c>
      <c r="B112" s="248" t="s">
        <v>275</v>
      </c>
      <c r="C112" s="226" t="s">
        <v>373</v>
      </c>
      <c r="D112" s="227" t="s">
        <v>297</v>
      </c>
      <c r="E112" s="227" t="s">
        <v>298</v>
      </c>
      <c r="F112" s="247" t="s">
        <v>304</v>
      </c>
    </row>
    <row r="113" spans="1:6" ht="34.15" customHeight="1" x14ac:dyDescent="0.25">
      <c r="A113" s="222" t="s">
        <v>313</v>
      </c>
      <c r="B113" s="248" t="s">
        <v>275</v>
      </c>
      <c r="C113" s="226" t="s">
        <v>410</v>
      </c>
      <c r="D113" s="227" t="s">
        <v>297</v>
      </c>
      <c r="E113" s="227" t="s">
        <v>298</v>
      </c>
      <c r="F113" s="247" t="s">
        <v>304</v>
      </c>
    </row>
    <row r="114" spans="1:6" ht="36" x14ac:dyDescent="0.25">
      <c r="A114" s="249" t="s">
        <v>374</v>
      </c>
      <c r="B114" s="250" t="s">
        <v>268</v>
      </c>
      <c r="C114" s="250" t="s">
        <v>456</v>
      </c>
      <c r="D114" s="251" t="s">
        <v>297</v>
      </c>
      <c r="E114" s="251" t="s">
        <v>298</v>
      </c>
      <c r="F114" s="252" t="s">
        <v>304</v>
      </c>
    </row>
    <row r="115" spans="1:6" ht="36" x14ac:dyDescent="0.25">
      <c r="A115" s="249" t="s">
        <v>374</v>
      </c>
      <c r="B115" s="250" t="s">
        <v>268</v>
      </c>
      <c r="C115" s="250" t="s">
        <v>457</v>
      </c>
      <c r="D115" s="251" t="s">
        <v>297</v>
      </c>
      <c r="E115" s="251" t="s">
        <v>298</v>
      </c>
      <c r="F115" s="252" t="s">
        <v>304</v>
      </c>
    </row>
    <row r="116" spans="1:6" ht="36" x14ac:dyDescent="0.25">
      <c r="A116" s="249" t="s">
        <v>374</v>
      </c>
      <c r="B116" s="250" t="s">
        <v>268</v>
      </c>
      <c r="C116" s="250" t="s">
        <v>411</v>
      </c>
      <c r="D116" s="251" t="s">
        <v>297</v>
      </c>
      <c r="E116" s="251" t="s">
        <v>298</v>
      </c>
      <c r="F116" s="252" t="s">
        <v>304</v>
      </c>
    </row>
    <row r="117" spans="1:6" ht="48" x14ac:dyDescent="0.25">
      <c r="A117" s="249" t="s">
        <v>374</v>
      </c>
      <c r="B117" s="250" t="s">
        <v>268</v>
      </c>
      <c r="C117" s="250" t="s">
        <v>412</v>
      </c>
      <c r="D117" s="251" t="s">
        <v>297</v>
      </c>
      <c r="E117" s="251" t="s">
        <v>298</v>
      </c>
      <c r="F117" s="252" t="s">
        <v>304</v>
      </c>
    </row>
    <row r="118" spans="1:6" ht="24" x14ac:dyDescent="0.25">
      <c r="A118" s="249" t="s">
        <v>374</v>
      </c>
      <c r="B118" s="250" t="s">
        <v>268</v>
      </c>
      <c r="C118" s="250" t="s">
        <v>413</v>
      </c>
      <c r="D118" s="251" t="s">
        <v>297</v>
      </c>
      <c r="E118" s="251" t="s">
        <v>298</v>
      </c>
      <c r="F118" s="252" t="s">
        <v>304</v>
      </c>
    </row>
    <row r="119" spans="1:6" ht="36" x14ac:dyDescent="0.25">
      <c r="A119" s="249" t="s">
        <v>374</v>
      </c>
      <c r="B119" s="250" t="s">
        <v>268</v>
      </c>
      <c r="C119" s="250" t="s">
        <v>414</v>
      </c>
      <c r="D119" s="251" t="s">
        <v>297</v>
      </c>
      <c r="E119" s="251" t="s">
        <v>298</v>
      </c>
      <c r="F119" s="252" t="s">
        <v>304</v>
      </c>
    </row>
    <row r="120" spans="1:6" ht="48" x14ac:dyDescent="0.25">
      <c r="A120" s="235" t="s">
        <v>303</v>
      </c>
      <c r="B120" s="236" t="s">
        <v>263</v>
      </c>
      <c r="C120" s="236" t="s">
        <v>375</v>
      </c>
      <c r="D120" s="253" t="s">
        <v>297</v>
      </c>
      <c r="E120" s="236" t="s">
        <v>320</v>
      </c>
      <c r="F120" s="237" t="s">
        <v>304</v>
      </c>
    </row>
    <row r="121" spans="1:6" ht="24.75" thickBot="1" x14ac:dyDescent="0.3">
      <c r="A121" s="254" t="s">
        <v>303</v>
      </c>
      <c r="B121" s="255" t="s">
        <v>273</v>
      </c>
      <c r="C121" s="255" t="s">
        <v>273</v>
      </c>
      <c r="D121" s="256" t="s">
        <v>297</v>
      </c>
      <c r="E121" s="255" t="s">
        <v>320</v>
      </c>
      <c r="F121" s="257" t="s">
        <v>304</v>
      </c>
    </row>
    <row r="122" spans="1:6" x14ac:dyDescent="0.25">
      <c r="A122" s="243"/>
      <c r="B122" s="243"/>
      <c r="C122" s="243"/>
      <c r="D122" s="243"/>
      <c r="E122" s="243"/>
      <c r="F122" s="243"/>
    </row>
    <row r="123" spans="1:6" ht="16.5" thickBot="1" x14ac:dyDescent="0.3">
      <c r="A123" s="244" t="s">
        <v>234</v>
      </c>
      <c r="B123" s="258"/>
      <c r="C123" s="258"/>
      <c r="D123" s="258"/>
      <c r="E123" s="258"/>
      <c r="F123" s="258"/>
    </row>
    <row r="124" spans="1:6" ht="32.25" thickBot="1" x14ac:dyDescent="0.3">
      <c r="A124" s="196" t="s">
        <v>121</v>
      </c>
      <c r="B124" s="197" t="s">
        <v>74</v>
      </c>
      <c r="C124" s="197" t="s">
        <v>229</v>
      </c>
      <c r="D124" s="197" t="s">
        <v>230</v>
      </c>
      <c r="E124" s="245" t="s">
        <v>481</v>
      </c>
      <c r="F124" s="199" t="s">
        <v>232</v>
      </c>
    </row>
    <row r="125" spans="1:6" ht="24" x14ac:dyDescent="0.25">
      <c r="A125" s="200" t="s">
        <v>295</v>
      </c>
      <c r="B125" s="201" t="s">
        <v>270</v>
      </c>
      <c r="C125" s="201" t="s">
        <v>415</v>
      </c>
      <c r="D125" s="202" t="s">
        <v>297</v>
      </c>
      <c r="E125" s="202" t="s">
        <v>316</v>
      </c>
      <c r="F125" s="203" t="s">
        <v>310</v>
      </c>
    </row>
    <row r="126" spans="1:6" ht="24" x14ac:dyDescent="0.25">
      <c r="A126" s="200" t="s">
        <v>295</v>
      </c>
      <c r="B126" s="201" t="s">
        <v>270</v>
      </c>
      <c r="C126" s="201" t="s">
        <v>415</v>
      </c>
      <c r="D126" s="202" t="s">
        <v>309</v>
      </c>
      <c r="E126" s="202" t="s">
        <v>316</v>
      </c>
      <c r="F126" s="203" t="s">
        <v>310</v>
      </c>
    </row>
    <row r="127" spans="1:6" ht="24" x14ac:dyDescent="0.25">
      <c r="A127" s="200" t="s">
        <v>295</v>
      </c>
      <c r="B127" s="201" t="s">
        <v>275</v>
      </c>
      <c r="C127" s="201" t="s">
        <v>416</v>
      </c>
      <c r="D127" s="202" t="s">
        <v>297</v>
      </c>
      <c r="E127" s="202" t="s">
        <v>316</v>
      </c>
      <c r="F127" s="203" t="s">
        <v>310</v>
      </c>
    </row>
    <row r="128" spans="1:6" ht="24" x14ac:dyDescent="0.25">
      <c r="A128" s="200" t="s">
        <v>295</v>
      </c>
      <c r="B128" s="201" t="s">
        <v>265</v>
      </c>
      <c r="C128" s="201" t="s">
        <v>265</v>
      </c>
      <c r="D128" s="202" t="s">
        <v>297</v>
      </c>
      <c r="E128" s="202" t="s">
        <v>316</v>
      </c>
      <c r="F128" s="203" t="s">
        <v>310</v>
      </c>
    </row>
    <row r="129" spans="1:6" ht="24" x14ac:dyDescent="0.25">
      <c r="A129" s="200" t="s">
        <v>295</v>
      </c>
      <c r="B129" s="201" t="s">
        <v>265</v>
      </c>
      <c r="C129" s="201" t="s">
        <v>265</v>
      </c>
      <c r="D129" s="202" t="s">
        <v>309</v>
      </c>
      <c r="E129" s="202" t="s">
        <v>316</v>
      </c>
      <c r="F129" s="203" t="s">
        <v>310</v>
      </c>
    </row>
    <row r="130" spans="1:6" ht="24" x14ac:dyDescent="0.25">
      <c r="A130" s="200" t="s">
        <v>295</v>
      </c>
      <c r="B130" s="201" t="s">
        <v>271</v>
      </c>
      <c r="C130" s="201" t="s">
        <v>417</v>
      </c>
      <c r="D130" s="202" t="s">
        <v>297</v>
      </c>
      <c r="E130" s="202" t="s">
        <v>316</v>
      </c>
      <c r="F130" s="203" t="s">
        <v>310</v>
      </c>
    </row>
    <row r="131" spans="1:6" ht="48" x14ac:dyDescent="0.25">
      <c r="A131" s="200" t="s">
        <v>295</v>
      </c>
      <c r="B131" s="201" t="s">
        <v>274</v>
      </c>
      <c r="C131" s="201" t="s">
        <v>418</v>
      </c>
      <c r="D131" s="202" t="s">
        <v>297</v>
      </c>
      <c r="E131" s="202" t="s">
        <v>316</v>
      </c>
      <c r="F131" s="203" t="s">
        <v>310</v>
      </c>
    </row>
    <row r="132" spans="1:6" ht="48" x14ac:dyDescent="0.25">
      <c r="A132" s="200" t="s">
        <v>295</v>
      </c>
      <c r="B132" s="201" t="s">
        <v>274</v>
      </c>
      <c r="C132" s="201" t="s">
        <v>419</v>
      </c>
      <c r="D132" s="202" t="s">
        <v>297</v>
      </c>
      <c r="E132" s="202" t="s">
        <v>316</v>
      </c>
      <c r="F132" s="203" t="s">
        <v>310</v>
      </c>
    </row>
    <row r="133" spans="1:6" ht="48" x14ac:dyDescent="0.25">
      <c r="A133" s="200" t="s">
        <v>295</v>
      </c>
      <c r="B133" s="201" t="s">
        <v>274</v>
      </c>
      <c r="C133" s="201" t="s">
        <v>419</v>
      </c>
      <c r="D133" s="202" t="s">
        <v>309</v>
      </c>
      <c r="E133" s="202" t="s">
        <v>316</v>
      </c>
      <c r="F133" s="203" t="s">
        <v>310</v>
      </c>
    </row>
    <row r="134" spans="1:6" ht="22.9" customHeight="1" x14ac:dyDescent="0.25">
      <c r="A134" s="200" t="s">
        <v>295</v>
      </c>
      <c r="B134" s="201" t="s">
        <v>274</v>
      </c>
      <c r="C134" s="201" t="s">
        <v>379</v>
      </c>
      <c r="D134" s="202" t="s">
        <v>297</v>
      </c>
      <c r="E134" s="202" t="s">
        <v>316</v>
      </c>
      <c r="F134" s="203" t="s">
        <v>310</v>
      </c>
    </row>
    <row r="135" spans="1:6" ht="22.9" customHeight="1" x14ac:dyDescent="0.25">
      <c r="A135" s="200" t="s">
        <v>295</v>
      </c>
      <c r="B135" s="201" t="s">
        <v>274</v>
      </c>
      <c r="C135" s="201" t="s">
        <v>420</v>
      </c>
      <c r="D135" s="202" t="s">
        <v>297</v>
      </c>
      <c r="E135" s="202" t="s">
        <v>316</v>
      </c>
      <c r="F135" s="203" t="s">
        <v>310</v>
      </c>
    </row>
    <row r="136" spans="1:6" ht="48" x14ac:dyDescent="0.25">
      <c r="A136" s="200" t="s">
        <v>295</v>
      </c>
      <c r="B136" s="201" t="s">
        <v>274</v>
      </c>
      <c r="C136" s="201" t="s">
        <v>420</v>
      </c>
      <c r="D136" s="202" t="s">
        <v>309</v>
      </c>
      <c r="E136" s="202" t="s">
        <v>426</v>
      </c>
      <c r="F136" s="203" t="s">
        <v>310</v>
      </c>
    </row>
    <row r="137" spans="1:6" ht="24" x14ac:dyDescent="0.25">
      <c r="A137" s="200" t="s">
        <v>295</v>
      </c>
      <c r="B137" s="201" t="s">
        <v>274</v>
      </c>
      <c r="C137" s="201" t="s">
        <v>421</v>
      </c>
      <c r="D137" s="202" t="s">
        <v>297</v>
      </c>
      <c r="E137" s="202" t="s">
        <v>316</v>
      </c>
      <c r="F137" s="203" t="s">
        <v>310</v>
      </c>
    </row>
    <row r="138" spans="1:6" ht="24" x14ac:dyDescent="0.25">
      <c r="A138" s="200" t="s">
        <v>295</v>
      </c>
      <c r="B138" s="201" t="s">
        <v>274</v>
      </c>
      <c r="C138" s="201" t="s">
        <v>421</v>
      </c>
      <c r="D138" s="202" t="s">
        <v>309</v>
      </c>
      <c r="E138" s="202" t="s">
        <v>316</v>
      </c>
      <c r="F138" s="203" t="s">
        <v>310</v>
      </c>
    </row>
    <row r="139" spans="1:6" ht="48" x14ac:dyDescent="0.25">
      <c r="A139" s="205" t="s">
        <v>326</v>
      </c>
      <c r="B139" s="206" t="s">
        <v>269</v>
      </c>
      <c r="C139" s="206" t="s">
        <v>380</v>
      </c>
      <c r="D139" s="207" t="s">
        <v>297</v>
      </c>
      <c r="E139" s="207" t="s">
        <v>298</v>
      </c>
      <c r="F139" s="208" t="s">
        <v>310</v>
      </c>
    </row>
    <row r="140" spans="1:6" ht="48" x14ac:dyDescent="0.25">
      <c r="A140" s="205" t="s">
        <v>326</v>
      </c>
      <c r="B140" s="206" t="s">
        <v>269</v>
      </c>
      <c r="C140" s="206" t="s">
        <v>380</v>
      </c>
      <c r="D140" s="207" t="s">
        <v>309</v>
      </c>
      <c r="E140" s="207" t="s">
        <v>298</v>
      </c>
      <c r="F140" s="208" t="s">
        <v>310</v>
      </c>
    </row>
    <row r="141" spans="1:6" ht="24" x14ac:dyDescent="0.25">
      <c r="A141" s="205" t="s">
        <v>326</v>
      </c>
      <c r="B141" s="206" t="s">
        <v>275</v>
      </c>
      <c r="C141" s="206" t="s">
        <v>416</v>
      </c>
      <c r="D141" s="207" t="s">
        <v>297</v>
      </c>
      <c r="E141" s="207" t="s">
        <v>316</v>
      </c>
      <c r="F141" s="208" t="s">
        <v>310</v>
      </c>
    </row>
    <row r="142" spans="1:6" ht="24" x14ac:dyDescent="0.25">
      <c r="A142" s="205" t="s">
        <v>326</v>
      </c>
      <c r="B142" s="206" t="s">
        <v>275</v>
      </c>
      <c r="C142" s="206" t="s">
        <v>422</v>
      </c>
      <c r="D142" s="207" t="s">
        <v>297</v>
      </c>
      <c r="E142" s="207" t="s">
        <v>298</v>
      </c>
      <c r="F142" s="208" t="s">
        <v>310</v>
      </c>
    </row>
    <row r="143" spans="1:6" ht="24" x14ac:dyDescent="0.25">
      <c r="A143" s="205" t="s">
        <v>326</v>
      </c>
      <c r="B143" s="206" t="s">
        <v>275</v>
      </c>
      <c r="C143" s="206" t="s">
        <v>422</v>
      </c>
      <c r="D143" s="207" t="s">
        <v>309</v>
      </c>
      <c r="E143" s="207" t="s">
        <v>298</v>
      </c>
      <c r="F143" s="208" t="s">
        <v>310</v>
      </c>
    </row>
    <row r="144" spans="1:6" ht="36" x14ac:dyDescent="0.25">
      <c r="A144" s="205" t="s">
        <v>326</v>
      </c>
      <c r="B144" s="206" t="s">
        <v>275</v>
      </c>
      <c r="C144" s="206" t="s">
        <v>329</v>
      </c>
      <c r="D144" s="207" t="s">
        <v>297</v>
      </c>
      <c r="E144" s="207" t="s">
        <v>316</v>
      </c>
      <c r="F144" s="208" t="s">
        <v>310</v>
      </c>
    </row>
    <row r="145" spans="1:6" ht="36" x14ac:dyDescent="0.25">
      <c r="A145" s="205" t="s">
        <v>326</v>
      </c>
      <c r="B145" s="206" t="s">
        <v>275</v>
      </c>
      <c r="C145" s="206" t="s">
        <v>329</v>
      </c>
      <c r="D145" s="207" t="s">
        <v>309</v>
      </c>
      <c r="E145" s="207" t="s">
        <v>316</v>
      </c>
      <c r="F145" s="208" t="s">
        <v>310</v>
      </c>
    </row>
    <row r="146" spans="1:6" x14ac:dyDescent="0.25">
      <c r="A146" s="205" t="s">
        <v>326</v>
      </c>
      <c r="B146" s="206" t="s">
        <v>275</v>
      </c>
      <c r="C146" s="206" t="s">
        <v>423</v>
      </c>
      <c r="D146" s="207" t="s">
        <v>297</v>
      </c>
      <c r="E146" s="207" t="s">
        <v>316</v>
      </c>
      <c r="F146" s="208" t="s">
        <v>310</v>
      </c>
    </row>
    <row r="147" spans="1:6" x14ac:dyDescent="0.25">
      <c r="A147" s="205" t="s">
        <v>326</v>
      </c>
      <c r="B147" s="206" t="s">
        <v>275</v>
      </c>
      <c r="C147" s="206" t="s">
        <v>423</v>
      </c>
      <c r="D147" s="207" t="s">
        <v>309</v>
      </c>
      <c r="E147" s="207" t="s">
        <v>316</v>
      </c>
      <c r="F147" s="208" t="s">
        <v>310</v>
      </c>
    </row>
    <row r="148" spans="1:6" ht="24" x14ac:dyDescent="0.25">
      <c r="A148" s="205" t="s">
        <v>326</v>
      </c>
      <c r="B148" s="206" t="s">
        <v>275</v>
      </c>
      <c r="C148" s="206" t="s">
        <v>424</v>
      </c>
      <c r="D148" s="207" t="s">
        <v>297</v>
      </c>
      <c r="E148" s="207" t="s">
        <v>298</v>
      </c>
      <c r="F148" s="208" t="s">
        <v>310</v>
      </c>
    </row>
    <row r="149" spans="1:6" ht="36" x14ac:dyDescent="0.25">
      <c r="A149" s="205" t="s">
        <v>326</v>
      </c>
      <c r="B149" s="206" t="s">
        <v>275</v>
      </c>
      <c r="C149" s="206" t="s">
        <v>383</v>
      </c>
      <c r="D149" s="207" t="s">
        <v>297</v>
      </c>
      <c r="E149" s="207" t="s">
        <v>298</v>
      </c>
      <c r="F149" s="208" t="s">
        <v>310</v>
      </c>
    </row>
    <row r="150" spans="1:6" ht="36" x14ac:dyDescent="0.25">
      <c r="A150" s="205" t="s">
        <v>326</v>
      </c>
      <c r="B150" s="206" t="s">
        <v>275</v>
      </c>
      <c r="C150" s="206" t="s">
        <v>383</v>
      </c>
      <c r="D150" s="207" t="s">
        <v>309</v>
      </c>
      <c r="E150" s="207" t="s">
        <v>298</v>
      </c>
      <c r="F150" s="208" t="s">
        <v>310</v>
      </c>
    </row>
    <row r="151" spans="1:6" ht="24" x14ac:dyDescent="0.25">
      <c r="A151" s="205" t="s">
        <v>326</v>
      </c>
      <c r="B151" s="206" t="s">
        <v>275</v>
      </c>
      <c r="C151" s="206" t="s">
        <v>425</v>
      </c>
      <c r="D151" s="207" t="s">
        <v>297</v>
      </c>
      <c r="E151" s="207" t="s">
        <v>316</v>
      </c>
      <c r="F151" s="208" t="s">
        <v>310</v>
      </c>
    </row>
    <row r="152" spans="1:6" ht="24" x14ac:dyDescent="0.25">
      <c r="A152" s="209" t="s">
        <v>302</v>
      </c>
      <c r="B152" s="210" t="s">
        <v>268</v>
      </c>
      <c r="C152" s="210" t="s">
        <v>340</v>
      </c>
      <c r="D152" s="211" t="s">
        <v>297</v>
      </c>
      <c r="E152" s="211" t="s">
        <v>316</v>
      </c>
      <c r="F152" s="212" t="s">
        <v>310</v>
      </c>
    </row>
    <row r="153" spans="1:6" ht="24" x14ac:dyDescent="0.25">
      <c r="A153" s="209" t="s">
        <v>302</v>
      </c>
      <c r="B153" s="210" t="s">
        <v>264</v>
      </c>
      <c r="C153" s="210" t="s">
        <v>385</v>
      </c>
      <c r="D153" s="211" t="s">
        <v>297</v>
      </c>
      <c r="E153" s="211" t="s">
        <v>316</v>
      </c>
      <c r="F153" s="212" t="s">
        <v>310</v>
      </c>
    </row>
    <row r="154" spans="1:6" ht="24" x14ac:dyDescent="0.25">
      <c r="A154" s="209" t="s">
        <v>302</v>
      </c>
      <c r="B154" s="210" t="s">
        <v>264</v>
      </c>
      <c r="C154" s="210" t="s">
        <v>385</v>
      </c>
      <c r="D154" s="211" t="s">
        <v>309</v>
      </c>
      <c r="E154" s="211" t="s">
        <v>316</v>
      </c>
      <c r="F154" s="212" t="s">
        <v>310</v>
      </c>
    </row>
    <row r="155" spans="1:6" ht="24" x14ac:dyDescent="0.25">
      <c r="A155" s="209" t="s">
        <v>302</v>
      </c>
      <c r="B155" s="210" t="s">
        <v>264</v>
      </c>
      <c r="C155" s="210" t="s">
        <v>337</v>
      </c>
      <c r="D155" s="211" t="s">
        <v>297</v>
      </c>
      <c r="E155" s="211" t="s">
        <v>316</v>
      </c>
      <c r="F155" s="212" t="s">
        <v>310</v>
      </c>
    </row>
    <row r="156" spans="1:6" ht="24" x14ac:dyDescent="0.25">
      <c r="A156" s="209" t="s">
        <v>302</v>
      </c>
      <c r="B156" s="210" t="s">
        <v>264</v>
      </c>
      <c r="C156" s="210" t="s">
        <v>307</v>
      </c>
      <c r="D156" s="211" t="s">
        <v>297</v>
      </c>
      <c r="E156" s="211" t="s">
        <v>316</v>
      </c>
      <c r="F156" s="212" t="s">
        <v>310</v>
      </c>
    </row>
    <row r="157" spans="1:6" ht="24" x14ac:dyDescent="0.25">
      <c r="A157" s="209" t="s">
        <v>302</v>
      </c>
      <c r="B157" s="210" t="s">
        <v>264</v>
      </c>
      <c r="C157" s="210" t="s">
        <v>427</v>
      </c>
      <c r="D157" s="211" t="s">
        <v>297</v>
      </c>
      <c r="E157" s="211" t="s">
        <v>316</v>
      </c>
      <c r="F157" s="212" t="s">
        <v>310</v>
      </c>
    </row>
    <row r="158" spans="1:6" ht="24" x14ac:dyDescent="0.25">
      <c r="A158" s="209" t="s">
        <v>302</v>
      </c>
      <c r="B158" s="210" t="s">
        <v>264</v>
      </c>
      <c r="C158" s="210" t="s">
        <v>427</v>
      </c>
      <c r="D158" s="211" t="s">
        <v>309</v>
      </c>
      <c r="E158" s="211" t="s">
        <v>316</v>
      </c>
      <c r="F158" s="212" t="s">
        <v>310</v>
      </c>
    </row>
    <row r="159" spans="1:6" ht="24" x14ac:dyDescent="0.25">
      <c r="A159" s="209" t="s">
        <v>302</v>
      </c>
      <c r="B159" s="210" t="s">
        <v>269</v>
      </c>
      <c r="C159" s="210" t="s">
        <v>428</v>
      </c>
      <c r="D159" s="211" t="s">
        <v>297</v>
      </c>
      <c r="E159" s="211" t="s">
        <v>316</v>
      </c>
      <c r="F159" s="212" t="s">
        <v>310</v>
      </c>
    </row>
    <row r="160" spans="1:6" ht="24" x14ac:dyDescent="0.25">
      <c r="A160" s="209" t="s">
        <v>302</v>
      </c>
      <c r="B160" s="210" t="s">
        <v>269</v>
      </c>
      <c r="C160" s="210" t="s">
        <v>428</v>
      </c>
      <c r="D160" s="211" t="s">
        <v>309</v>
      </c>
      <c r="E160" s="211" t="s">
        <v>316</v>
      </c>
      <c r="F160" s="212" t="s">
        <v>310</v>
      </c>
    </row>
    <row r="161" spans="1:6" ht="24" x14ac:dyDescent="0.25">
      <c r="A161" s="209" t="s">
        <v>302</v>
      </c>
      <c r="B161" s="210" t="s">
        <v>264</v>
      </c>
      <c r="C161" s="210" t="s">
        <v>429</v>
      </c>
      <c r="D161" s="211" t="s">
        <v>297</v>
      </c>
      <c r="E161" s="211" t="s">
        <v>316</v>
      </c>
      <c r="F161" s="212" t="s">
        <v>310</v>
      </c>
    </row>
    <row r="162" spans="1:6" ht="24" x14ac:dyDescent="0.25">
      <c r="A162" s="209" t="s">
        <v>302</v>
      </c>
      <c r="B162" s="210" t="s">
        <v>264</v>
      </c>
      <c r="C162" s="210" t="s">
        <v>458</v>
      </c>
      <c r="D162" s="211" t="s">
        <v>297</v>
      </c>
      <c r="E162" s="211" t="s">
        <v>316</v>
      </c>
      <c r="F162" s="212" t="s">
        <v>310</v>
      </c>
    </row>
    <row r="163" spans="1:6" ht="24" x14ac:dyDescent="0.25">
      <c r="A163" s="209" t="s">
        <v>302</v>
      </c>
      <c r="B163" s="210" t="s">
        <v>269</v>
      </c>
      <c r="C163" s="210" t="s">
        <v>342</v>
      </c>
      <c r="D163" s="211" t="s">
        <v>297</v>
      </c>
      <c r="E163" s="211" t="s">
        <v>316</v>
      </c>
      <c r="F163" s="212" t="s">
        <v>310</v>
      </c>
    </row>
    <row r="164" spans="1:6" ht="24" x14ac:dyDescent="0.25">
      <c r="A164" s="209" t="s">
        <v>302</v>
      </c>
      <c r="B164" s="210" t="s">
        <v>269</v>
      </c>
      <c r="C164" s="210" t="s">
        <v>342</v>
      </c>
      <c r="D164" s="211" t="s">
        <v>309</v>
      </c>
      <c r="E164" s="211" t="s">
        <v>316</v>
      </c>
      <c r="F164" s="212" t="s">
        <v>310</v>
      </c>
    </row>
    <row r="165" spans="1:6" ht="24" x14ac:dyDescent="0.25">
      <c r="A165" s="209" t="s">
        <v>302</v>
      </c>
      <c r="B165" s="210" t="s">
        <v>268</v>
      </c>
      <c r="C165" s="210" t="s">
        <v>305</v>
      </c>
      <c r="D165" s="211" t="s">
        <v>297</v>
      </c>
      <c r="E165" s="211" t="s">
        <v>316</v>
      </c>
      <c r="F165" s="212" t="s">
        <v>310</v>
      </c>
    </row>
    <row r="166" spans="1:6" ht="24" x14ac:dyDescent="0.25">
      <c r="A166" s="209" t="s">
        <v>302</v>
      </c>
      <c r="B166" s="210" t="s">
        <v>268</v>
      </c>
      <c r="C166" s="210" t="s">
        <v>305</v>
      </c>
      <c r="D166" s="211" t="s">
        <v>309</v>
      </c>
      <c r="E166" s="211" t="s">
        <v>316</v>
      </c>
      <c r="F166" s="212" t="s">
        <v>310</v>
      </c>
    </row>
    <row r="167" spans="1:6" ht="24" x14ac:dyDescent="0.25">
      <c r="A167" s="213" t="s">
        <v>343</v>
      </c>
      <c r="B167" s="259" t="s">
        <v>267</v>
      </c>
      <c r="C167" s="260" t="s">
        <v>430</v>
      </c>
      <c r="D167" s="260" t="s">
        <v>297</v>
      </c>
      <c r="E167" s="260" t="s">
        <v>316</v>
      </c>
      <c r="F167" s="261" t="s">
        <v>310</v>
      </c>
    </row>
    <row r="168" spans="1:6" ht="24" x14ac:dyDescent="0.25">
      <c r="A168" s="213" t="s">
        <v>343</v>
      </c>
      <c r="B168" s="259" t="s">
        <v>267</v>
      </c>
      <c r="C168" s="260" t="s">
        <v>430</v>
      </c>
      <c r="D168" s="260" t="s">
        <v>309</v>
      </c>
      <c r="E168" s="260" t="s">
        <v>316</v>
      </c>
      <c r="F168" s="261" t="s">
        <v>310</v>
      </c>
    </row>
    <row r="169" spans="1:6" ht="24" x14ac:dyDescent="0.25">
      <c r="A169" s="213" t="s">
        <v>343</v>
      </c>
      <c r="B169" s="259" t="s">
        <v>267</v>
      </c>
      <c r="C169" s="260" t="s">
        <v>431</v>
      </c>
      <c r="D169" s="260" t="s">
        <v>297</v>
      </c>
      <c r="E169" s="260" t="s">
        <v>316</v>
      </c>
      <c r="F169" s="261" t="s">
        <v>310</v>
      </c>
    </row>
    <row r="170" spans="1:6" ht="36" x14ac:dyDescent="0.25">
      <c r="A170" s="213" t="s">
        <v>343</v>
      </c>
      <c r="B170" s="259" t="s">
        <v>266</v>
      </c>
      <c r="C170" s="259" t="s">
        <v>432</v>
      </c>
      <c r="D170" s="260" t="s">
        <v>297</v>
      </c>
      <c r="E170" s="260" t="s">
        <v>316</v>
      </c>
      <c r="F170" s="261" t="s">
        <v>310</v>
      </c>
    </row>
    <row r="171" spans="1:6" ht="36" x14ac:dyDescent="0.25">
      <c r="A171" s="213" t="s">
        <v>343</v>
      </c>
      <c r="B171" s="259" t="s">
        <v>266</v>
      </c>
      <c r="C171" s="259" t="s">
        <v>432</v>
      </c>
      <c r="D171" s="260" t="s">
        <v>309</v>
      </c>
      <c r="E171" s="260" t="s">
        <v>316</v>
      </c>
      <c r="F171" s="261" t="s">
        <v>310</v>
      </c>
    </row>
    <row r="172" spans="1:6" ht="24" x14ac:dyDescent="0.25">
      <c r="A172" s="213" t="s">
        <v>343</v>
      </c>
      <c r="B172" s="259" t="s">
        <v>267</v>
      </c>
      <c r="C172" s="259" t="s">
        <v>433</v>
      </c>
      <c r="D172" s="260" t="s">
        <v>297</v>
      </c>
      <c r="E172" s="260" t="s">
        <v>316</v>
      </c>
      <c r="F172" s="261" t="s">
        <v>310</v>
      </c>
    </row>
    <row r="173" spans="1:6" ht="24" x14ac:dyDescent="0.25">
      <c r="A173" s="213" t="s">
        <v>343</v>
      </c>
      <c r="B173" s="259" t="s">
        <v>262</v>
      </c>
      <c r="C173" s="259" t="s">
        <v>344</v>
      </c>
      <c r="D173" s="260" t="s">
        <v>297</v>
      </c>
      <c r="E173" s="260" t="s">
        <v>316</v>
      </c>
      <c r="F173" s="261" t="s">
        <v>310</v>
      </c>
    </row>
    <row r="174" spans="1:6" ht="24" x14ac:dyDescent="0.25">
      <c r="A174" s="213" t="s">
        <v>343</v>
      </c>
      <c r="B174" s="259" t="s">
        <v>262</v>
      </c>
      <c r="C174" s="259" t="s">
        <v>262</v>
      </c>
      <c r="D174" s="260" t="s">
        <v>297</v>
      </c>
      <c r="E174" s="260" t="s">
        <v>316</v>
      </c>
      <c r="F174" s="261" t="s">
        <v>310</v>
      </c>
    </row>
    <row r="175" spans="1:6" ht="36" x14ac:dyDescent="0.25">
      <c r="A175" s="213" t="s">
        <v>343</v>
      </c>
      <c r="B175" s="259" t="s">
        <v>272</v>
      </c>
      <c r="C175" s="259" t="s">
        <v>434</v>
      </c>
      <c r="D175" s="260" t="s">
        <v>297</v>
      </c>
      <c r="E175" s="260" t="s">
        <v>316</v>
      </c>
      <c r="F175" s="261" t="s">
        <v>310</v>
      </c>
    </row>
    <row r="176" spans="1:6" ht="24" x14ac:dyDescent="0.25">
      <c r="A176" s="213" t="s">
        <v>343</v>
      </c>
      <c r="B176" s="259" t="s">
        <v>266</v>
      </c>
      <c r="C176" s="259" t="s">
        <v>351</v>
      </c>
      <c r="D176" s="260" t="s">
        <v>297</v>
      </c>
      <c r="E176" s="260" t="s">
        <v>316</v>
      </c>
      <c r="F176" s="261" t="s">
        <v>310</v>
      </c>
    </row>
    <row r="177" spans="1:6" ht="24" x14ac:dyDescent="0.25">
      <c r="A177" s="213" t="s">
        <v>343</v>
      </c>
      <c r="B177" s="259" t="s">
        <v>266</v>
      </c>
      <c r="C177" s="259" t="s">
        <v>351</v>
      </c>
      <c r="D177" s="260" t="s">
        <v>309</v>
      </c>
      <c r="E177" s="260" t="s">
        <v>316</v>
      </c>
      <c r="F177" s="261" t="s">
        <v>310</v>
      </c>
    </row>
    <row r="178" spans="1:6" ht="48" x14ac:dyDescent="0.25">
      <c r="A178" s="213" t="s">
        <v>343</v>
      </c>
      <c r="B178" s="259" t="s">
        <v>266</v>
      </c>
      <c r="C178" s="259" t="s">
        <v>435</v>
      </c>
      <c r="D178" s="260" t="s">
        <v>297</v>
      </c>
      <c r="E178" s="260" t="s">
        <v>316</v>
      </c>
      <c r="F178" s="261" t="s">
        <v>310</v>
      </c>
    </row>
    <row r="179" spans="1:6" ht="48" x14ac:dyDescent="0.25">
      <c r="A179" s="213" t="s">
        <v>343</v>
      </c>
      <c r="B179" s="259" t="s">
        <v>266</v>
      </c>
      <c r="C179" s="259" t="s">
        <v>435</v>
      </c>
      <c r="D179" s="260" t="s">
        <v>309</v>
      </c>
      <c r="E179" s="260" t="s">
        <v>316</v>
      </c>
      <c r="F179" s="261" t="s">
        <v>310</v>
      </c>
    </row>
    <row r="180" spans="1:6" ht="24" x14ac:dyDescent="0.25">
      <c r="A180" s="213" t="s">
        <v>343</v>
      </c>
      <c r="B180" s="259" t="s">
        <v>267</v>
      </c>
      <c r="C180" s="259" t="s">
        <v>436</v>
      </c>
      <c r="D180" s="260" t="s">
        <v>297</v>
      </c>
      <c r="E180" s="260" t="s">
        <v>320</v>
      </c>
      <c r="F180" s="261" t="s">
        <v>310</v>
      </c>
    </row>
    <row r="181" spans="1:6" ht="48.6" customHeight="1" x14ac:dyDescent="0.25">
      <c r="A181" s="213" t="s">
        <v>343</v>
      </c>
      <c r="B181" s="259" t="s">
        <v>266</v>
      </c>
      <c r="C181" s="259" t="s">
        <v>437</v>
      </c>
      <c r="D181" s="260" t="s">
        <v>297</v>
      </c>
      <c r="E181" s="260" t="s">
        <v>316</v>
      </c>
      <c r="F181" s="261" t="s">
        <v>310</v>
      </c>
    </row>
    <row r="182" spans="1:6" ht="24" x14ac:dyDescent="0.25">
      <c r="A182" s="213" t="s">
        <v>343</v>
      </c>
      <c r="B182" s="259" t="s">
        <v>267</v>
      </c>
      <c r="C182" s="259" t="s">
        <v>438</v>
      </c>
      <c r="D182" s="260" t="s">
        <v>297</v>
      </c>
      <c r="E182" s="260" t="s">
        <v>316</v>
      </c>
      <c r="F182" s="261" t="s">
        <v>310</v>
      </c>
    </row>
    <row r="183" spans="1:6" ht="24" x14ac:dyDescent="0.25">
      <c r="A183" s="213" t="s">
        <v>343</v>
      </c>
      <c r="B183" s="259" t="s">
        <v>267</v>
      </c>
      <c r="C183" s="259" t="s">
        <v>438</v>
      </c>
      <c r="D183" s="260" t="s">
        <v>309</v>
      </c>
      <c r="E183" s="260" t="s">
        <v>316</v>
      </c>
      <c r="F183" s="261" t="s">
        <v>310</v>
      </c>
    </row>
    <row r="184" spans="1:6" ht="48" x14ac:dyDescent="0.25">
      <c r="A184" s="213" t="s">
        <v>343</v>
      </c>
      <c r="B184" s="259" t="s">
        <v>266</v>
      </c>
      <c r="C184" s="259" t="s">
        <v>439</v>
      </c>
      <c r="D184" s="260" t="s">
        <v>297</v>
      </c>
      <c r="E184" s="260" t="s">
        <v>316</v>
      </c>
      <c r="F184" s="261" t="s">
        <v>310</v>
      </c>
    </row>
    <row r="185" spans="1:6" ht="24" x14ac:dyDescent="0.25">
      <c r="A185" s="213" t="s">
        <v>343</v>
      </c>
      <c r="B185" s="259" t="s">
        <v>269</v>
      </c>
      <c r="C185" s="259" t="s">
        <v>440</v>
      </c>
      <c r="D185" s="260" t="s">
        <v>297</v>
      </c>
      <c r="E185" s="260" t="s">
        <v>316</v>
      </c>
      <c r="F185" s="261" t="s">
        <v>310</v>
      </c>
    </row>
    <row r="186" spans="1:6" ht="24" x14ac:dyDescent="0.25">
      <c r="A186" s="213" t="s">
        <v>343</v>
      </c>
      <c r="B186" s="259" t="s">
        <v>269</v>
      </c>
      <c r="C186" s="259" t="s">
        <v>440</v>
      </c>
      <c r="D186" s="260" t="s">
        <v>309</v>
      </c>
      <c r="E186" s="260" t="s">
        <v>316</v>
      </c>
      <c r="F186" s="261" t="s">
        <v>310</v>
      </c>
    </row>
    <row r="187" spans="1:6" ht="36" x14ac:dyDescent="0.25">
      <c r="A187" s="213" t="s">
        <v>343</v>
      </c>
      <c r="B187" s="259" t="s">
        <v>266</v>
      </c>
      <c r="C187" s="259" t="s">
        <v>441</v>
      </c>
      <c r="D187" s="260" t="s">
        <v>297</v>
      </c>
      <c r="E187" s="260" t="s">
        <v>316</v>
      </c>
      <c r="F187" s="261" t="s">
        <v>310</v>
      </c>
    </row>
    <row r="188" spans="1:6" ht="36" x14ac:dyDescent="0.25">
      <c r="A188" s="213" t="s">
        <v>343</v>
      </c>
      <c r="B188" s="259" t="s">
        <v>266</v>
      </c>
      <c r="C188" s="259" t="s">
        <v>441</v>
      </c>
      <c r="D188" s="260" t="s">
        <v>309</v>
      </c>
      <c r="E188" s="260" t="s">
        <v>316</v>
      </c>
      <c r="F188" s="261" t="s">
        <v>310</v>
      </c>
    </row>
    <row r="189" spans="1:6" ht="36" x14ac:dyDescent="0.25">
      <c r="A189" s="213" t="s">
        <v>343</v>
      </c>
      <c r="B189" s="259" t="s">
        <v>267</v>
      </c>
      <c r="C189" s="259" t="s">
        <v>459</v>
      </c>
      <c r="D189" s="260" t="s">
        <v>309</v>
      </c>
      <c r="E189" s="260" t="s">
        <v>316</v>
      </c>
      <c r="F189" s="261" t="s">
        <v>310</v>
      </c>
    </row>
    <row r="190" spans="1:6" x14ac:dyDescent="0.25">
      <c r="A190" s="218" t="s">
        <v>359</v>
      </c>
      <c r="B190" s="219" t="s">
        <v>360</v>
      </c>
      <c r="C190" s="219" t="s">
        <v>401</v>
      </c>
      <c r="D190" s="220" t="s">
        <v>309</v>
      </c>
      <c r="E190" s="220" t="s">
        <v>426</v>
      </c>
      <c r="F190" s="221" t="s">
        <v>310</v>
      </c>
    </row>
    <row r="191" spans="1:6" x14ac:dyDescent="0.25">
      <c r="A191" s="218" t="s">
        <v>359</v>
      </c>
      <c r="B191" s="219" t="s">
        <v>260</v>
      </c>
      <c r="C191" s="219" t="s">
        <v>401</v>
      </c>
      <c r="D191" s="220" t="s">
        <v>297</v>
      </c>
      <c r="E191" s="220" t="s">
        <v>320</v>
      </c>
      <c r="F191" s="221" t="s">
        <v>310</v>
      </c>
    </row>
    <row r="192" spans="1:6" x14ac:dyDescent="0.25">
      <c r="A192" s="218" t="s">
        <v>359</v>
      </c>
      <c r="B192" s="219" t="s">
        <v>276</v>
      </c>
      <c r="C192" s="219" t="s">
        <v>361</v>
      </c>
      <c r="D192" s="220" t="s">
        <v>309</v>
      </c>
      <c r="E192" s="220" t="s">
        <v>298</v>
      </c>
      <c r="F192" s="221" t="s">
        <v>442</v>
      </c>
    </row>
    <row r="193" spans="1:6" x14ac:dyDescent="0.25">
      <c r="A193" s="218" t="s">
        <v>359</v>
      </c>
      <c r="B193" s="219" t="s">
        <v>276</v>
      </c>
      <c r="C193" s="219" t="s">
        <v>361</v>
      </c>
      <c r="D193" s="220" t="s">
        <v>297</v>
      </c>
      <c r="E193" s="220" t="s">
        <v>298</v>
      </c>
      <c r="F193" s="221" t="s">
        <v>442</v>
      </c>
    </row>
    <row r="194" spans="1:6" x14ac:dyDescent="0.25">
      <c r="A194" s="218" t="s">
        <v>359</v>
      </c>
      <c r="B194" s="219" t="s">
        <v>360</v>
      </c>
      <c r="C194" s="219" t="s">
        <v>403</v>
      </c>
      <c r="D194" s="220" t="s">
        <v>297</v>
      </c>
      <c r="E194" s="220" t="s">
        <v>316</v>
      </c>
      <c r="F194" s="221" t="s">
        <v>310</v>
      </c>
    </row>
    <row r="195" spans="1:6" ht="36" x14ac:dyDescent="0.25">
      <c r="A195" s="222" t="s">
        <v>313</v>
      </c>
      <c r="B195" s="262" t="s">
        <v>269</v>
      </c>
      <c r="C195" s="223" t="s">
        <v>443</v>
      </c>
      <c r="D195" s="224" t="s">
        <v>297</v>
      </c>
      <c r="E195" s="224" t="s">
        <v>316</v>
      </c>
      <c r="F195" s="263" t="s">
        <v>310</v>
      </c>
    </row>
    <row r="196" spans="1:6" ht="36" x14ac:dyDescent="0.25">
      <c r="A196" s="222" t="s">
        <v>313</v>
      </c>
      <c r="B196" s="262" t="s">
        <v>269</v>
      </c>
      <c r="C196" s="223" t="s">
        <v>443</v>
      </c>
      <c r="D196" s="224" t="s">
        <v>309</v>
      </c>
      <c r="E196" s="224" t="s">
        <v>316</v>
      </c>
      <c r="F196" s="263" t="s">
        <v>310</v>
      </c>
    </row>
    <row r="197" spans="1:6" ht="36.6" customHeight="1" x14ac:dyDescent="0.25">
      <c r="A197" s="222" t="s">
        <v>313</v>
      </c>
      <c r="B197" s="262" t="s">
        <v>269</v>
      </c>
      <c r="C197" s="226" t="s">
        <v>460</v>
      </c>
      <c r="D197" s="227" t="s">
        <v>297</v>
      </c>
      <c r="E197" s="224" t="s">
        <v>316</v>
      </c>
      <c r="F197" s="247" t="s">
        <v>310</v>
      </c>
    </row>
    <row r="198" spans="1:6" ht="35.450000000000003" customHeight="1" x14ac:dyDescent="0.25">
      <c r="A198" s="222" t="s">
        <v>313</v>
      </c>
      <c r="B198" s="262" t="s">
        <v>269</v>
      </c>
      <c r="C198" s="226" t="s">
        <v>460</v>
      </c>
      <c r="D198" s="227" t="s">
        <v>309</v>
      </c>
      <c r="E198" s="224" t="s">
        <v>316</v>
      </c>
      <c r="F198" s="247" t="s">
        <v>310</v>
      </c>
    </row>
    <row r="199" spans="1:6" ht="24" x14ac:dyDescent="0.25">
      <c r="A199" s="222" t="s">
        <v>313</v>
      </c>
      <c r="B199" s="264" t="s">
        <v>261</v>
      </c>
      <c r="C199" s="226" t="s">
        <v>312</v>
      </c>
      <c r="D199" s="227" t="s">
        <v>297</v>
      </c>
      <c r="E199" s="224" t="s">
        <v>316</v>
      </c>
      <c r="F199" s="247" t="s">
        <v>310</v>
      </c>
    </row>
    <row r="200" spans="1:6" ht="24" x14ac:dyDescent="0.25">
      <c r="A200" s="222" t="s">
        <v>313</v>
      </c>
      <c r="B200" s="264" t="s">
        <v>261</v>
      </c>
      <c r="C200" s="226" t="s">
        <v>312</v>
      </c>
      <c r="D200" s="227" t="s">
        <v>309</v>
      </c>
      <c r="E200" s="224" t="s">
        <v>316</v>
      </c>
      <c r="F200" s="247" t="s">
        <v>310</v>
      </c>
    </row>
    <row r="201" spans="1:6" ht="48" x14ac:dyDescent="0.25">
      <c r="A201" s="222" t="s">
        <v>313</v>
      </c>
      <c r="B201" s="264" t="s">
        <v>275</v>
      </c>
      <c r="C201" s="226" t="s">
        <v>408</v>
      </c>
      <c r="D201" s="227" t="s">
        <v>297</v>
      </c>
      <c r="E201" s="224" t="s">
        <v>316</v>
      </c>
      <c r="F201" s="247" t="s">
        <v>310</v>
      </c>
    </row>
    <row r="202" spans="1:6" ht="24" x14ac:dyDescent="0.25">
      <c r="A202" s="222" t="s">
        <v>313</v>
      </c>
      <c r="B202" s="264" t="s">
        <v>275</v>
      </c>
      <c r="C202" s="226" t="s">
        <v>370</v>
      </c>
      <c r="D202" s="227" t="s">
        <v>297</v>
      </c>
      <c r="E202" s="224" t="s">
        <v>320</v>
      </c>
      <c r="F202" s="247" t="s">
        <v>310</v>
      </c>
    </row>
    <row r="203" spans="1:6" ht="24" x14ac:dyDescent="0.25">
      <c r="A203" s="222" t="s">
        <v>313</v>
      </c>
      <c r="B203" s="264" t="s">
        <v>275</v>
      </c>
      <c r="C203" s="226" t="s">
        <v>370</v>
      </c>
      <c r="D203" s="227" t="s">
        <v>309</v>
      </c>
      <c r="E203" s="224" t="s">
        <v>316</v>
      </c>
      <c r="F203" s="247" t="s">
        <v>310</v>
      </c>
    </row>
    <row r="204" spans="1:6" ht="48" x14ac:dyDescent="0.25">
      <c r="A204" s="222" t="s">
        <v>313</v>
      </c>
      <c r="B204" s="264" t="s">
        <v>275</v>
      </c>
      <c r="C204" s="226" t="s">
        <v>444</v>
      </c>
      <c r="D204" s="227" t="s">
        <v>297</v>
      </c>
      <c r="E204" s="224" t="s">
        <v>320</v>
      </c>
      <c r="F204" s="247" t="s">
        <v>310</v>
      </c>
    </row>
    <row r="205" spans="1:6" ht="48" x14ac:dyDescent="0.25">
      <c r="A205" s="222" t="s">
        <v>313</v>
      </c>
      <c r="B205" s="264" t="s">
        <v>275</v>
      </c>
      <c r="C205" s="226" t="s">
        <v>444</v>
      </c>
      <c r="D205" s="227" t="s">
        <v>309</v>
      </c>
      <c r="E205" s="224" t="s">
        <v>320</v>
      </c>
      <c r="F205" s="247" t="s">
        <v>310</v>
      </c>
    </row>
    <row r="206" spans="1:6" ht="36" x14ac:dyDescent="0.25">
      <c r="A206" s="222" t="s">
        <v>313</v>
      </c>
      <c r="B206" s="264" t="s">
        <v>275</v>
      </c>
      <c r="C206" s="226" t="s">
        <v>383</v>
      </c>
      <c r="D206" s="227" t="s">
        <v>297</v>
      </c>
      <c r="E206" s="224" t="s">
        <v>298</v>
      </c>
      <c r="F206" s="247" t="s">
        <v>310</v>
      </c>
    </row>
    <row r="207" spans="1:6" ht="36" x14ac:dyDescent="0.25">
      <c r="A207" s="222" t="s">
        <v>313</v>
      </c>
      <c r="B207" s="264" t="s">
        <v>275</v>
      </c>
      <c r="C207" s="226" t="s">
        <v>373</v>
      </c>
      <c r="D207" s="227" t="s">
        <v>297</v>
      </c>
      <c r="E207" s="224" t="s">
        <v>316</v>
      </c>
      <c r="F207" s="247" t="s">
        <v>310</v>
      </c>
    </row>
    <row r="208" spans="1:6" ht="24" x14ac:dyDescent="0.25">
      <c r="A208" s="249" t="s">
        <v>374</v>
      </c>
      <c r="B208" s="250" t="s">
        <v>268</v>
      </c>
      <c r="C208" s="250" t="s">
        <v>340</v>
      </c>
      <c r="D208" s="251" t="s">
        <v>297</v>
      </c>
      <c r="E208" s="251" t="s">
        <v>320</v>
      </c>
      <c r="F208" s="252" t="s">
        <v>310</v>
      </c>
    </row>
    <row r="209" spans="1:6" ht="24" x14ac:dyDescent="0.25">
      <c r="A209" s="249" t="s">
        <v>374</v>
      </c>
      <c r="B209" s="250" t="s">
        <v>268</v>
      </c>
      <c r="C209" s="250" t="s">
        <v>340</v>
      </c>
      <c r="D209" s="251" t="s">
        <v>309</v>
      </c>
      <c r="E209" s="251" t="s">
        <v>320</v>
      </c>
      <c r="F209" s="252" t="s">
        <v>310</v>
      </c>
    </row>
    <row r="210" spans="1:6" ht="36" x14ac:dyDescent="0.25">
      <c r="A210" s="249" t="s">
        <v>374</v>
      </c>
      <c r="B210" s="250" t="s">
        <v>268</v>
      </c>
      <c r="C210" s="250" t="s">
        <v>445</v>
      </c>
      <c r="D210" s="251" t="s">
        <v>297</v>
      </c>
      <c r="E210" s="251" t="s">
        <v>320</v>
      </c>
      <c r="F210" s="252" t="s">
        <v>310</v>
      </c>
    </row>
    <row r="211" spans="1:6" ht="36" x14ac:dyDescent="0.25">
      <c r="A211" s="235" t="s">
        <v>303</v>
      </c>
      <c r="B211" s="236" t="s">
        <v>263</v>
      </c>
      <c r="C211" s="236" t="s">
        <v>461</v>
      </c>
      <c r="D211" s="253" t="s">
        <v>297</v>
      </c>
      <c r="E211" s="253" t="s">
        <v>320</v>
      </c>
      <c r="F211" s="265" t="s">
        <v>310</v>
      </c>
    </row>
    <row r="212" spans="1:6" ht="36" x14ac:dyDescent="0.25">
      <c r="A212" s="235" t="s">
        <v>303</v>
      </c>
      <c r="B212" s="236" t="s">
        <v>263</v>
      </c>
      <c r="C212" s="236" t="s">
        <v>461</v>
      </c>
      <c r="D212" s="253" t="s">
        <v>309</v>
      </c>
      <c r="E212" s="253" t="s">
        <v>320</v>
      </c>
      <c r="F212" s="265" t="s">
        <v>310</v>
      </c>
    </row>
    <row r="213" spans="1:6" ht="24.75" thickBot="1" x14ac:dyDescent="0.3">
      <c r="A213" s="254" t="s">
        <v>303</v>
      </c>
      <c r="B213" s="255" t="s">
        <v>273</v>
      </c>
      <c r="C213" s="255" t="s">
        <v>273</v>
      </c>
      <c r="D213" s="256" t="s">
        <v>297</v>
      </c>
      <c r="E213" s="256" t="s">
        <v>320</v>
      </c>
      <c r="F213" s="266" t="s">
        <v>310</v>
      </c>
    </row>
    <row r="214" spans="1:6" x14ac:dyDescent="0.25">
      <c r="A214" s="258"/>
      <c r="B214" s="258"/>
      <c r="C214" s="258"/>
      <c r="D214" s="258"/>
      <c r="E214" s="258"/>
      <c r="F214" s="258"/>
    </row>
    <row r="215" spans="1:6" x14ac:dyDescent="0.25">
      <c r="A215" s="267" t="s">
        <v>446</v>
      </c>
      <c r="B215" s="267"/>
      <c r="C215" s="267"/>
      <c r="D215" s="267"/>
      <c r="E215" s="267"/>
      <c r="F215" s="267"/>
    </row>
    <row r="216" spans="1:6" x14ac:dyDescent="0.25">
      <c r="A216" s="267" t="s">
        <v>447</v>
      </c>
      <c r="B216" s="267"/>
      <c r="C216" s="267"/>
      <c r="D216" s="267"/>
      <c r="E216" s="267"/>
      <c r="F216" s="267"/>
    </row>
    <row r="217" spans="1:6" x14ac:dyDescent="0.25">
      <c r="A217" s="921" t="s">
        <v>448</v>
      </c>
      <c r="B217" s="921"/>
      <c r="C217" s="921"/>
      <c r="D217" s="921"/>
      <c r="E217" s="921"/>
      <c r="F217" s="921"/>
    </row>
    <row r="218" spans="1:6" x14ac:dyDescent="0.25">
      <c r="A218" s="268" t="s">
        <v>449</v>
      </c>
      <c r="B218" s="269"/>
      <c r="C218" s="269"/>
      <c r="D218" s="269"/>
      <c r="E218" s="269"/>
      <c r="F218" s="269"/>
    </row>
    <row r="219" spans="1:6" ht="30" customHeight="1" x14ac:dyDescent="0.25">
      <c r="A219" s="923" t="s">
        <v>450</v>
      </c>
      <c r="B219" s="923"/>
      <c r="C219" s="923"/>
      <c r="D219" s="923"/>
      <c r="E219" s="923"/>
      <c r="F219" s="923"/>
    </row>
    <row r="220" spans="1:6" ht="27" customHeight="1" x14ac:dyDescent="0.25">
      <c r="A220" s="922" t="s">
        <v>451</v>
      </c>
      <c r="B220" s="922"/>
      <c r="C220" s="922"/>
      <c r="D220" s="922"/>
      <c r="E220" s="922"/>
      <c r="F220" s="922"/>
    </row>
    <row r="221" spans="1:6" ht="25.9" customHeight="1" x14ac:dyDescent="0.25">
      <c r="A221" s="922" t="s">
        <v>452</v>
      </c>
      <c r="B221" s="922"/>
      <c r="C221" s="922"/>
      <c r="D221" s="922"/>
      <c r="E221" s="922"/>
      <c r="F221" s="922"/>
    </row>
  </sheetData>
  <mergeCells count="5">
    <mergeCell ref="A1:F1"/>
    <mergeCell ref="A217:F217"/>
    <mergeCell ref="A220:F220"/>
    <mergeCell ref="A221:F221"/>
    <mergeCell ref="A219:F219"/>
  </mergeCells>
  <phoneticPr fontId="5" type="noConversion"/>
  <pageMargins left="0.75" right="0.75" top="1" bottom="1" header="0.4921259845" footer="0.4921259845"/>
  <pageSetup paperSize="9" scale="88" fitToHeight="0" orientation="portrait" r:id="rId1"/>
  <headerFooter alignWithMargins="0"/>
  <rowBreaks count="1" manualBreakCount="1">
    <brk id="23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4"/>
  <sheetViews>
    <sheetView view="pageBreakPreview" topLeftCell="A7" zoomScaleNormal="100" zoomScaleSheetLayoutView="100" workbookViewId="0">
      <selection activeCell="N7" sqref="N7"/>
    </sheetView>
  </sheetViews>
  <sheetFormatPr defaultColWidth="9" defaultRowHeight="15.75" x14ac:dyDescent="0.25"/>
  <cols>
    <col min="1" max="1" width="21.625" style="47" customWidth="1"/>
    <col min="2" max="2" width="15.125" style="47" customWidth="1"/>
    <col min="3" max="3" width="19.875" style="47" customWidth="1"/>
    <col min="4" max="4" width="32.5" style="47" bestFit="1" customWidth="1"/>
    <col min="5" max="5" width="9.125" style="47" customWidth="1"/>
    <col min="6" max="6" width="9.5" style="47" customWidth="1"/>
    <col min="7" max="7" width="12" style="47" customWidth="1"/>
    <col min="8" max="8" width="12.875" style="47" customWidth="1"/>
    <col min="9" max="9" width="13.125" style="47" customWidth="1"/>
    <col min="10" max="16384" width="9" style="47"/>
  </cols>
  <sheetData>
    <row r="1" spans="1:9" ht="45" customHeight="1" thickBot="1" x14ac:dyDescent="0.4">
      <c r="A1" s="875" t="s">
        <v>235</v>
      </c>
      <c r="B1" s="875"/>
      <c r="C1" s="875"/>
      <c r="D1" s="875"/>
      <c r="E1" s="875"/>
      <c r="F1" s="875"/>
      <c r="G1" s="875"/>
      <c r="H1" s="875"/>
      <c r="I1" s="270"/>
    </row>
    <row r="2" spans="1:9" ht="126.75" thickBot="1" x14ac:dyDescent="0.3">
      <c r="A2" s="49" t="s">
        <v>121</v>
      </c>
      <c r="B2" s="62" t="s">
        <v>66</v>
      </c>
      <c r="C2" s="62" t="s">
        <v>74</v>
      </c>
      <c r="D2" s="62" t="s">
        <v>229</v>
      </c>
      <c r="E2" s="62" t="s">
        <v>230</v>
      </c>
      <c r="F2" s="62" t="s">
        <v>231</v>
      </c>
      <c r="G2" s="62" t="s">
        <v>232</v>
      </c>
      <c r="H2" s="149" t="s">
        <v>236</v>
      </c>
      <c r="I2" s="271" t="s">
        <v>453</v>
      </c>
    </row>
    <row r="3" spans="1:9" ht="24" x14ac:dyDescent="0.25">
      <c r="A3" s="272" t="s">
        <v>295</v>
      </c>
      <c r="B3" s="273">
        <v>1</v>
      </c>
      <c r="C3" s="273" t="s">
        <v>265</v>
      </c>
      <c r="D3" s="273" t="s">
        <v>296</v>
      </c>
      <c r="E3" s="273" t="s">
        <v>297</v>
      </c>
      <c r="F3" s="273" t="s">
        <v>298</v>
      </c>
      <c r="G3" s="273" t="s">
        <v>299</v>
      </c>
      <c r="H3" s="274">
        <v>44043</v>
      </c>
      <c r="I3" s="275" t="s">
        <v>482</v>
      </c>
    </row>
    <row r="4" spans="1:9" ht="31.5" x14ac:dyDescent="0.25">
      <c r="A4" s="272" t="s">
        <v>295</v>
      </c>
      <c r="B4" s="273">
        <v>1</v>
      </c>
      <c r="C4" s="276" t="s">
        <v>301</v>
      </c>
      <c r="D4" s="276" t="s">
        <v>300</v>
      </c>
      <c r="E4" s="276" t="s">
        <v>297</v>
      </c>
      <c r="F4" s="276" t="s">
        <v>298</v>
      </c>
      <c r="G4" s="273" t="s">
        <v>299</v>
      </c>
      <c r="H4" s="274">
        <v>44043</v>
      </c>
      <c r="I4" s="275" t="s">
        <v>482</v>
      </c>
    </row>
    <row r="5" spans="1:9" ht="24" x14ac:dyDescent="0.25">
      <c r="A5" s="272" t="s">
        <v>295</v>
      </c>
      <c r="B5" s="276">
        <v>2</v>
      </c>
      <c r="C5" s="276" t="s">
        <v>265</v>
      </c>
      <c r="D5" s="273" t="s">
        <v>296</v>
      </c>
      <c r="E5" s="276" t="s">
        <v>297</v>
      </c>
      <c r="F5" s="276" t="s">
        <v>298</v>
      </c>
      <c r="G5" s="276" t="s">
        <v>304</v>
      </c>
      <c r="H5" s="274">
        <v>44043</v>
      </c>
      <c r="I5" s="275" t="s">
        <v>482</v>
      </c>
    </row>
    <row r="6" spans="1:9" ht="31.5" x14ac:dyDescent="0.25">
      <c r="A6" s="272" t="s">
        <v>295</v>
      </c>
      <c r="B6" s="276">
        <v>2</v>
      </c>
      <c r="C6" s="276" t="s">
        <v>301</v>
      </c>
      <c r="D6" s="276" t="s">
        <v>300</v>
      </c>
      <c r="E6" s="276" t="s">
        <v>297</v>
      </c>
      <c r="F6" s="276" t="s">
        <v>298</v>
      </c>
      <c r="G6" s="276" t="s">
        <v>304</v>
      </c>
      <c r="H6" s="274">
        <v>44043</v>
      </c>
      <c r="I6" s="275" t="s">
        <v>482</v>
      </c>
    </row>
    <row r="7" spans="1:9" ht="31.5" x14ac:dyDescent="0.25">
      <c r="A7" s="277" t="s">
        <v>302</v>
      </c>
      <c r="B7" s="278">
        <v>2</v>
      </c>
      <c r="C7" s="278" t="s">
        <v>268</v>
      </c>
      <c r="D7" s="278" t="s">
        <v>305</v>
      </c>
      <c r="E7" s="278" t="s">
        <v>297</v>
      </c>
      <c r="F7" s="278" t="s">
        <v>306</v>
      </c>
      <c r="G7" s="278" t="s">
        <v>304</v>
      </c>
      <c r="H7" s="279">
        <v>44043</v>
      </c>
      <c r="I7" s="275" t="s">
        <v>482</v>
      </c>
    </row>
    <row r="8" spans="1:9" ht="31.5" x14ac:dyDescent="0.25">
      <c r="A8" s="277" t="s">
        <v>302</v>
      </c>
      <c r="B8" s="278">
        <v>2</v>
      </c>
      <c r="C8" s="278" t="s">
        <v>268</v>
      </c>
      <c r="D8" s="278" t="s">
        <v>305</v>
      </c>
      <c r="E8" s="278" t="s">
        <v>297</v>
      </c>
      <c r="F8" s="278" t="s">
        <v>298</v>
      </c>
      <c r="G8" s="278" t="s">
        <v>304</v>
      </c>
      <c r="H8" s="279">
        <v>44043</v>
      </c>
      <c r="I8" s="275" t="s">
        <v>482</v>
      </c>
    </row>
    <row r="9" spans="1:9" ht="36" x14ac:dyDescent="0.25">
      <c r="A9" s="277" t="s">
        <v>302</v>
      </c>
      <c r="B9" s="278">
        <v>3</v>
      </c>
      <c r="C9" s="278" t="s">
        <v>264</v>
      </c>
      <c r="D9" s="278" t="s">
        <v>307</v>
      </c>
      <c r="E9" s="278" t="s">
        <v>309</v>
      </c>
      <c r="F9" s="278" t="s">
        <v>298</v>
      </c>
      <c r="G9" s="278" t="s">
        <v>310</v>
      </c>
      <c r="H9" s="279">
        <v>44043</v>
      </c>
      <c r="I9" s="275" t="s">
        <v>454</v>
      </c>
    </row>
    <row r="10" spans="1:9" ht="36" x14ac:dyDescent="0.25">
      <c r="A10" s="277" t="s">
        <v>302</v>
      </c>
      <c r="B10" s="278">
        <v>3</v>
      </c>
      <c r="C10" s="278" t="s">
        <v>264</v>
      </c>
      <c r="D10" s="278" t="s">
        <v>308</v>
      </c>
      <c r="E10" s="278" t="s">
        <v>309</v>
      </c>
      <c r="F10" s="278" t="s">
        <v>298</v>
      </c>
      <c r="G10" s="278" t="s">
        <v>310</v>
      </c>
      <c r="H10" s="279">
        <v>44043</v>
      </c>
      <c r="I10" s="275" t="s">
        <v>454</v>
      </c>
    </row>
    <row r="11" spans="1:9" ht="36" x14ac:dyDescent="0.25">
      <c r="A11" s="280" t="s">
        <v>313</v>
      </c>
      <c r="B11" s="281">
        <v>3</v>
      </c>
      <c r="C11" s="282" t="s">
        <v>261</v>
      </c>
      <c r="D11" s="282" t="s">
        <v>312</v>
      </c>
      <c r="E11" s="281" t="s">
        <v>309</v>
      </c>
      <c r="F11" s="282" t="s">
        <v>298</v>
      </c>
      <c r="G11" s="281" t="s">
        <v>310</v>
      </c>
      <c r="H11" s="283">
        <v>44196</v>
      </c>
      <c r="I11" s="275" t="s">
        <v>454</v>
      </c>
    </row>
    <row r="12" spans="1:9" ht="47.25" x14ac:dyDescent="0.25">
      <c r="A12" s="284" t="s">
        <v>303</v>
      </c>
      <c r="B12" s="285">
        <v>3</v>
      </c>
      <c r="C12" s="285" t="s">
        <v>263</v>
      </c>
      <c r="D12" s="285" t="s">
        <v>311</v>
      </c>
      <c r="E12" s="285" t="s">
        <v>309</v>
      </c>
      <c r="F12" s="285" t="s">
        <v>298</v>
      </c>
      <c r="G12" s="285" t="s">
        <v>310</v>
      </c>
      <c r="H12" s="286">
        <v>44043</v>
      </c>
      <c r="I12" s="275" t="s">
        <v>454</v>
      </c>
    </row>
    <row r="13" spans="1:9" x14ac:dyDescent="0.25">
      <c r="A13" s="72"/>
      <c r="B13" s="72"/>
      <c r="C13" s="72"/>
      <c r="D13" s="72"/>
      <c r="E13" s="72"/>
      <c r="F13" s="72"/>
      <c r="G13" s="72"/>
      <c r="H13" s="72"/>
      <c r="I13" s="75"/>
    </row>
    <row r="14" spans="1:9" x14ac:dyDescent="0.25">
      <c r="I14" s="75"/>
    </row>
  </sheetData>
  <mergeCells count="1">
    <mergeCell ref="A1:H1"/>
  </mergeCells>
  <pageMargins left="0.7" right="0.7" top="0.75" bottom="0.75" header="0.3" footer="0.3"/>
  <pageSetup paperSize="9" scale="83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view="pageBreakPreview" zoomScaleNormal="100" zoomScaleSheetLayoutView="100" workbookViewId="0">
      <selection sqref="A1:B54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880" t="s">
        <v>237</v>
      </c>
      <c r="B1" s="880"/>
    </row>
    <row r="2" spans="1:2" s="1" customFormat="1" ht="16.5" thickBot="1" x14ac:dyDescent="0.3">
      <c r="A2" s="642" t="s">
        <v>121</v>
      </c>
      <c r="B2" s="643" t="s">
        <v>238</v>
      </c>
    </row>
    <row r="3" spans="1:2" x14ac:dyDescent="0.25">
      <c r="A3" s="644" t="s">
        <v>121</v>
      </c>
      <c r="B3" s="644"/>
    </row>
    <row r="4" spans="1:2" x14ac:dyDescent="0.25">
      <c r="A4" s="645" t="s">
        <v>295</v>
      </c>
      <c r="B4" s="645" t="s">
        <v>265</v>
      </c>
    </row>
    <row r="5" spans="1:2" x14ac:dyDescent="0.25">
      <c r="A5" s="645"/>
      <c r="B5" s="645" t="s">
        <v>507</v>
      </c>
    </row>
    <row r="6" spans="1:2" x14ac:dyDescent="0.25">
      <c r="A6" s="645"/>
      <c r="B6" s="645" t="s">
        <v>321</v>
      </c>
    </row>
    <row r="7" spans="1:2" x14ac:dyDescent="0.25">
      <c r="A7" s="645"/>
      <c r="B7" s="645" t="s">
        <v>505</v>
      </c>
    </row>
    <row r="8" spans="1:2" x14ac:dyDescent="0.25">
      <c r="A8" s="645"/>
      <c r="B8" s="645" t="s">
        <v>416</v>
      </c>
    </row>
    <row r="9" spans="1:2" x14ac:dyDescent="0.25">
      <c r="A9" s="645"/>
      <c r="B9" s="645" t="s">
        <v>274</v>
      </c>
    </row>
    <row r="10" spans="1:2" x14ac:dyDescent="0.25">
      <c r="A10" s="645"/>
      <c r="B10" s="645" t="s">
        <v>417</v>
      </c>
    </row>
    <row r="11" spans="1:2" x14ac:dyDescent="0.25">
      <c r="A11" s="645"/>
      <c r="B11" s="645" t="s">
        <v>415</v>
      </c>
    </row>
    <row r="12" spans="1:2" x14ac:dyDescent="0.25">
      <c r="A12" s="645" t="s">
        <v>326</v>
      </c>
      <c r="B12" s="645" t="s">
        <v>416</v>
      </c>
    </row>
    <row r="13" spans="1:2" x14ac:dyDescent="0.25">
      <c r="A13" s="645"/>
      <c r="B13" s="645" t="s">
        <v>422</v>
      </c>
    </row>
    <row r="14" spans="1:2" x14ac:dyDescent="0.25">
      <c r="A14" s="645"/>
      <c r="B14" s="645" t="s">
        <v>329</v>
      </c>
    </row>
    <row r="15" spans="1:2" x14ac:dyDescent="0.25">
      <c r="A15" s="645"/>
      <c r="B15" s="645" t="s">
        <v>383</v>
      </c>
    </row>
    <row r="16" spans="1:2" x14ac:dyDescent="0.25">
      <c r="A16" s="645"/>
      <c r="B16" s="645" t="s">
        <v>516</v>
      </c>
    </row>
    <row r="17" spans="1:2" x14ac:dyDescent="0.25">
      <c r="A17" s="645"/>
      <c r="B17" s="645" t="s">
        <v>520</v>
      </c>
    </row>
    <row r="18" spans="1:2" x14ac:dyDescent="0.25">
      <c r="A18" s="645"/>
      <c r="B18" s="645" t="s">
        <v>424</v>
      </c>
    </row>
    <row r="19" spans="1:2" x14ac:dyDescent="0.25">
      <c r="A19" s="645"/>
      <c r="B19" s="645" t="s">
        <v>521</v>
      </c>
    </row>
    <row r="20" spans="1:2" x14ac:dyDescent="0.25">
      <c r="A20" s="645"/>
      <c r="B20" s="645" t="s">
        <v>423</v>
      </c>
    </row>
    <row r="21" spans="1:2" x14ac:dyDescent="0.25">
      <c r="A21" s="645" t="s">
        <v>302</v>
      </c>
      <c r="B21" s="645" t="s">
        <v>458</v>
      </c>
    </row>
    <row r="22" spans="1:2" x14ac:dyDescent="0.25">
      <c r="A22" s="645"/>
      <c r="B22" s="645" t="s">
        <v>338</v>
      </c>
    </row>
    <row r="23" spans="1:2" x14ac:dyDescent="0.25">
      <c r="A23" s="645"/>
      <c r="B23" s="645" t="s">
        <v>305</v>
      </c>
    </row>
    <row r="24" spans="1:2" x14ac:dyDescent="0.25">
      <c r="A24" s="645"/>
      <c r="B24" s="645" t="s">
        <v>520</v>
      </c>
    </row>
    <row r="25" spans="1:2" x14ac:dyDescent="0.25">
      <c r="A25" s="645"/>
      <c r="B25" s="645" t="s">
        <v>337</v>
      </c>
    </row>
    <row r="26" spans="1:2" x14ac:dyDescent="0.25">
      <c r="A26" s="645"/>
      <c r="B26" s="645" t="s">
        <v>427</v>
      </c>
    </row>
    <row r="27" spans="1:2" x14ac:dyDescent="0.25">
      <c r="A27" s="645"/>
      <c r="B27" s="645" t="s">
        <v>307</v>
      </c>
    </row>
    <row r="28" spans="1:2" x14ac:dyDescent="0.25">
      <c r="A28" s="645"/>
      <c r="B28" s="645" t="s">
        <v>429</v>
      </c>
    </row>
    <row r="29" spans="1:2" x14ac:dyDescent="0.25">
      <c r="A29" s="645"/>
      <c r="B29" s="645" t="s">
        <v>269</v>
      </c>
    </row>
    <row r="30" spans="1:2" x14ac:dyDescent="0.25">
      <c r="A30" s="645"/>
      <c r="B30" s="645" t="s">
        <v>340</v>
      </c>
    </row>
    <row r="31" spans="1:2" x14ac:dyDescent="0.25">
      <c r="A31" s="645" t="s">
        <v>343</v>
      </c>
      <c r="B31" s="645" t="s">
        <v>522</v>
      </c>
    </row>
    <row r="32" spans="1:2" x14ac:dyDescent="0.25">
      <c r="A32" s="645"/>
      <c r="B32" s="645" t="s">
        <v>431</v>
      </c>
    </row>
    <row r="33" spans="1:2" x14ac:dyDescent="0.25">
      <c r="A33" s="645"/>
      <c r="B33" s="645" t="s">
        <v>438</v>
      </c>
    </row>
    <row r="34" spans="1:2" x14ac:dyDescent="0.25">
      <c r="A34" s="645"/>
      <c r="B34" s="645" t="s">
        <v>430</v>
      </c>
    </row>
    <row r="35" spans="1:2" x14ac:dyDescent="0.25">
      <c r="A35" s="645"/>
      <c r="B35" s="645" t="s">
        <v>523</v>
      </c>
    </row>
    <row r="36" spans="1:2" x14ac:dyDescent="0.25">
      <c r="A36" s="645"/>
      <c r="B36" s="645" t="s">
        <v>459</v>
      </c>
    </row>
    <row r="37" spans="1:2" x14ac:dyDescent="0.25">
      <c r="A37" s="645"/>
      <c r="B37" s="645" t="s">
        <v>433</v>
      </c>
    </row>
    <row r="38" spans="1:2" x14ac:dyDescent="0.25">
      <c r="A38" s="645"/>
      <c r="B38" s="645" t="s">
        <v>516</v>
      </c>
    </row>
    <row r="39" spans="1:2" x14ac:dyDescent="0.25">
      <c r="A39" s="645"/>
      <c r="B39" s="645" t="s">
        <v>351</v>
      </c>
    </row>
    <row r="40" spans="1:2" x14ac:dyDescent="0.25">
      <c r="A40" s="645"/>
      <c r="B40" s="645" t="s">
        <v>393</v>
      </c>
    </row>
    <row r="41" spans="1:2" x14ac:dyDescent="0.25">
      <c r="A41" s="645"/>
      <c r="B41" s="645" t="s">
        <v>510</v>
      </c>
    </row>
    <row r="42" spans="1:2" x14ac:dyDescent="0.25">
      <c r="A42" s="645"/>
      <c r="B42" s="645" t="s">
        <v>514</v>
      </c>
    </row>
    <row r="43" spans="1:2" x14ac:dyDescent="0.25">
      <c r="A43" s="645"/>
      <c r="B43" s="645" t="s">
        <v>524</v>
      </c>
    </row>
    <row r="44" spans="1:2" x14ac:dyDescent="0.25">
      <c r="A44" s="645"/>
      <c r="B44" s="645" t="s">
        <v>262</v>
      </c>
    </row>
    <row r="45" spans="1:2" x14ac:dyDescent="0.25">
      <c r="A45" s="645" t="s">
        <v>359</v>
      </c>
      <c r="B45" s="645" t="s">
        <v>260</v>
      </c>
    </row>
    <row r="46" spans="1:2" x14ac:dyDescent="0.25">
      <c r="A46" s="645"/>
      <c r="B46" s="645" t="s">
        <v>361</v>
      </c>
    </row>
    <row r="47" spans="1:2" x14ac:dyDescent="0.25">
      <c r="A47" s="645" t="s">
        <v>313</v>
      </c>
      <c r="B47" s="645" t="s">
        <v>383</v>
      </c>
    </row>
    <row r="48" spans="1:2" x14ac:dyDescent="0.25">
      <c r="A48" s="645"/>
      <c r="B48" s="645" t="s">
        <v>516</v>
      </c>
    </row>
    <row r="49" spans="1:2" x14ac:dyDescent="0.25">
      <c r="A49" s="645"/>
      <c r="B49" s="645" t="s">
        <v>525</v>
      </c>
    </row>
    <row r="50" spans="1:2" x14ac:dyDescent="0.25">
      <c r="A50" s="645"/>
      <c r="B50" s="645" t="s">
        <v>521</v>
      </c>
    </row>
    <row r="51" spans="1:2" x14ac:dyDescent="0.25">
      <c r="A51" s="645"/>
      <c r="B51" s="645" t="s">
        <v>526</v>
      </c>
    </row>
    <row r="52" spans="1:2" x14ac:dyDescent="0.25">
      <c r="A52" s="645"/>
      <c r="B52" s="645" t="s">
        <v>501</v>
      </c>
    </row>
    <row r="53" spans="1:2" x14ac:dyDescent="0.25">
      <c r="A53" s="645" t="s">
        <v>374</v>
      </c>
      <c r="B53" s="645" t="s">
        <v>527</v>
      </c>
    </row>
    <row r="54" spans="1:2" x14ac:dyDescent="0.25">
      <c r="A54" s="645"/>
      <c r="B54" s="645" t="s">
        <v>340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Normal="100" zoomScaleSheetLayoutView="100" workbookViewId="0">
      <selection sqref="A1:C8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909" t="s">
        <v>239</v>
      </c>
      <c r="B1" s="909"/>
      <c r="C1" s="909"/>
    </row>
    <row r="2" spans="1:3" ht="31.5" x14ac:dyDescent="0.25">
      <c r="A2" s="67" t="s">
        <v>121</v>
      </c>
      <c r="B2" s="68" t="s">
        <v>238</v>
      </c>
      <c r="C2" s="70" t="s">
        <v>240</v>
      </c>
    </row>
    <row r="3" spans="1:3" x14ac:dyDescent="0.25">
      <c r="A3" s="66" t="s">
        <v>4666</v>
      </c>
      <c r="B3" s="66"/>
      <c r="C3" s="66"/>
    </row>
    <row r="4" spans="1:3" x14ac:dyDescent="0.25">
      <c r="A4" s="72"/>
      <c r="B4" s="72"/>
      <c r="C4" s="72"/>
    </row>
    <row r="5" spans="1:3" x14ac:dyDescent="0.25">
      <c r="A5" s="72"/>
      <c r="B5" s="72"/>
      <c r="C5" s="72"/>
    </row>
    <row r="6" spans="1:3" x14ac:dyDescent="0.25">
      <c r="A6" s="72"/>
      <c r="B6" s="72"/>
      <c r="C6" s="72"/>
    </row>
    <row r="7" spans="1:3" x14ac:dyDescent="0.25">
      <c r="A7" s="72"/>
      <c r="B7" s="72"/>
      <c r="C7" s="72"/>
    </row>
    <row r="8" spans="1:3" x14ac:dyDescent="0.25">
      <c r="A8" s="47"/>
      <c r="B8" s="47"/>
      <c r="C8" s="47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87"/>
  <sheetViews>
    <sheetView tabSelected="1" view="pageBreakPreview" topLeftCell="A775" zoomScaleNormal="100" zoomScaleSheetLayoutView="100" workbookViewId="0">
      <selection activeCell="H763" sqref="H763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11.6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customHeight="1" thickBot="1" x14ac:dyDescent="0.3">
      <c r="A1" s="924" t="s">
        <v>241</v>
      </c>
      <c r="B1" s="925"/>
      <c r="C1" s="925"/>
      <c r="D1" s="925"/>
      <c r="E1" s="925"/>
      <c r="F1" s="925"/>
      <c r="G1" s="925"/>
      <c r="H1" s="925"/>
      <c r="I1" s="925"/>
      <c r="J1" s="925"/>
      <c r="K1" s="925"/>
      <c r="L1" s="925"/>
    </row>
    <row r="2" spans="1:12" ht="138" customHeight="1" thickBot="1" x14ac:dyDescent="0.3">
      <c r="A2" s="646" t="s">
        <v>242</v>
      </c>
      <c r="B2" s="647" t="s">
        <v>121</v>
      </c>
      <c r="C2" s="647" t="s">
        <v>243</v>
      </c>
      <c r="D2" s="648" t="s">
        <v>244</v>
      </c>
      <c r="E2" s="648" t="s">
        <v>245</v>
      </c>
      <c r="F2" s="648" t="s">
        <v>246</v>
      </c>
      <c r="G2" s="648" t="s">
        <v>247</v>
      </c>
      <c r="H2" s="648" t="s">
        <v>248</v>
      </c>
      <c r="I2" s="648" t="s">
        <v>249</v>
      </c>
      <c r="J2" s="648" t="s">
        <v>250</v>
      </c>
      <c r="K2" s="648" t="s">
        <v>251</v>
      </c>
      <c r="L2" s="649" t="s">
        <v>252</v>
      </c>
    </row>
    <row r="3" spans="1:12" ht="127.5" x14ac:dyDescent="0.25">
      <c r="A3" s="650">
        <v>1</v>
      </c>
      <c r="B3" s="651" t="s">
        <v>279</v>
      </c>
      <c r="C3" s="652" t="s">
        <v>1567</v>
      </c>
      <c r="D3" s="650" t="s">
        <v>529</v>
      </c>
      <c r="E3" s="650" t="s">
        <v>297</v>
      </c>
      <c r="F3" s="650" t="s">
        <v>1568</v>
      </c>
      <c r="G3" s="652" t="s">
        <v>1569</v>
      </c>
      <c r="H3" s="652" t="s">
        <v>1570</v>
      </c>
      <c r="I3" s="653" t="s">
        <v>1571</v>
      </c>
      <c r="J3" s="654">
        <v>16791</v>
      </c>
      <c r="K3" s="650"/>
      <c r="L3" s="651"/>
    </row>
    <row r="4" spans="1:12" ht="63.75" x14ac:dyDescent="0.25">
      <c r="A4" s="290">
        <v>2</v>
      </c>
      <c r="B4" s="651" t="s">
        <v>279</v>
      </c>
      <c r="C4" s="652" t="s">
        <v>1567</v>
      </c>
      <c r="D4" s="650" t="s">
        <v>529</v>
      </c>
      <c r="E4" s="650" t="s">
        <v>297</v>
      </c>
      <c r="F4" s="290" t="s">
        <v>1572</v>
      </c>
      <c r="G4" s="292" t="s">
        <v>1573</v>
      </c>
      <c r="H4" s="292" t="s">
        <v>1574</v>
      </c>
      <c r="I4" s="294" t="s">
        <v>1571</v>
      </c>
      <c r="J4" s="295">
        <v>10142</v>
      </c>
      <c r="K4" s="290"/>
      <c r="L4" s="291"/>
    </row>
    <row r="5" spans="1:12" ht="114.75" x14ac:dyDescent="0.25">
      <c r="A5" s="650">
        <v>3</v>
      </c>
      <c r="B5" s="651" t="s">
        <v>279</v>
      </c>
      <c r="C5" s="652" t="s">
        <v>1567</v>
      </c>
      <c r="D5" s="650" t="s">
        <v>529</v>
      </c>
      <c r="E5" s="650" t="s">
        <v>297</v>
      </c>
      <c r="F5" s="290" t="s">
        <v>1575</v>
      </c>
      <c r="G5" s="292" t="s">
        <v>1576</v>
      </c>
      <c r="H5" s="292" t="s">
        <v>1577</v>
      </c>
      <c r="I5" s="294" t="s">
        <v>1571</v>
      </c>
      <c r="J5" s="295">
        <v>5623</v>
      </c>
      <c r="K5" s="290"/>
      <c r="L5" s="291"/>
    </row>
    <row r="6" spans="1:12" ht="127.5" x14ac:dyDescent="0.25">
      <c r="A6" s="290">
        <v>4</v>
      </c>
      <c r="B6" s="651" t="s">
        <v>279</v>
      </c>
      <c r="C6" s="652" t="s">
        <v>1567</v>
      </c>
      <c r="D6" s="650" t="s">
        <v>529</v>
      </c>
      <c r="E6" s="650" t="s">
        <v>297</v>
      </c>
      <c r="F6" s="290" t="s">
        <v>1578</v>
      </c>
      <c r="G6" s="292" t="s">
        <v>1579</v>
      </c>
      <c r="H6" s="292" t="s">
        <v>1580</v>
      </c>
      <c r="I6" s="294" t="s">
        <v>1581</v>
      </c>
      <c r="J6" s="295">
        <v>12043</v>
      </c>
      <c r="K6" s="290"/>
      <c r="L6" s="291"/>
    </row>
    <row r="7" spans="1:12" ht="102" x14ac:dyDescent="0.25">
      <c r="A7" s="650">
        <v>5</v>
      </c>
      <c r="B7" s="651" t="s">
        <v>279</v>
      </c>
      <c r="C7" s="652" t="s">
        <v>1567</v>
      </c>
      <c r="D7" s="650" t="s">
        <v>529</v>
      </c>
      <c r="E7" s="650" t="s">
        <v>297</v>
      </c>
      <c r="F7" s="290" t="s">
        <v>1582</v>
      </c>
      <c r="G7" s="292" t="s">
        <v>1583</v>
      </c>
      <c r="H7" s="292" t="s">
        <v>1584</v>
      </c>
      <c r="I7" s="294" t="s">
        <v>1581</v>
      </c>
      <c r="J7" s="295">
        <v>15077</v>
      </c>
      <c r="K7" s="290"/>
      <c r="L7" s="291"/>
    </row>
    <row r="8" spans="1:12" ht="89.25" x14ac:dyDescent="0.25">
      <c r="A8" s="290">
        <v>6</v>
      </c>
      <c r="B8" s="651" t="s">
        <v>279</v>
      </c>
      <c r="C8" s="652" t="s">
        <v>1567</v>
      </c>
      <c r="D8" s="650" t="s">
        <v>529</v>
      </c>
      <c r="E8" s="650" t="s">
        <v>297</v>
      </c>
      <c r="F8" s="290" t="s">
        <v>1585</v>
      </c>
      <c r="G8" s="292" t="s">
        <v>1586</v>
      </c>
      <c r="H8" s="292" t="s">
        <v>1587</v>
      </c>
      <c r="I8" s="294" t="s">
        <v>1581</v>
      </c>
      <c r="J8" s="295">
        <v>12952</v>
      </c>
      <c r="K8" s="290"/>
      <c r="L8" s="291"/>
    </row>
    <row r="9" spans="1:12" ht="127.5" x14ac:dyDescent="0.25">
      <c r="A9" s="650">
        <v>7</v>
      </c>
      <c r="B9" s="651" t="s">
        <v>279</v>
      </c>
      <c r="C9" s="652" t="s">
        <v>1567</v>
      </c>
      <c r="D9" s="650" t="s">
        <v>529</v>
      </c>
      <c r="E9" s="650" t="s">
        <v>297</v>
      </c>
      <c r="F9" s="290" t="s">
        <v>1588</v>
      </c>
      <c r="G9" s="292" t="s">
        <v>1589</v>
      </c>
      <c r="H9" s="292" t="s">
        <v>1590</v>
      </c>
      <c r="I9" s="294" t="s">
        <v>1591</v>
      </c>
      <c r="J9" s="295">
        <v>15689</v>
      </c>
      <c r="K9" s="290"/>
      <c r="L9" s="291"/>
    </row>
    <row r="10" spans="1:12" ht="102" x14ac:dyDescent="0.25">
      <c r="A10" s="290">
        <v>8</v>
      </c>
      <c r="B10" s="651" t="s">
        <v>279</v>
      </c>
      <c r="C10" s="652" t="s">
        <v>1567</v>
      </c>
      <c r="D10" s="650" t="s">
        <v>529</v>
      </c>
      <c r="E10" s="650" t="s">
        <v>297</v>
      </c>
      <c r="F10" s="290" t="s">
        <v>1592</v>
      </c>
      <c r="G10" s="292" t="s">
        <v>1593</v>
      </c>
      <c r="H10" s="292" t="s">
        <v>1594</v>
      </c>
      <c r="I10" s="294" t="s">
        <v>1581</v>
      </c>
      <c r="J10" s="295">
        <v>11311</v>
      </c>
      <c r="K10" s="290"/>
      <c r="L10" s="291"/>
    </row>
    <row r="11" spans="1:12" ht="127.5" x14ac:dyDescent="0.25">
      <c r="A11" s="650">
        <v>9</v>
      </c>
      <c r="B11" s="651" t="s">
        <v>279</v>
      </c>
      <c r="C11" s="652" t="s">
        <v>1567</v>
      </c>
      <c r="D11" s="650" t="s">
        <v>529</v>
      </c>
      <c r="E11" s="650" t="s">
        <v>297</v>
      </c>
      <c r="F11" s="290" t="s">
        <v>1595</v>
      </c>
      <c r="G11" s="292" t="s">
        <v>1596</v>
      </c>
      <c r="H11" s="292" t="s">
        <v>1597</v>
      </c>
      <c r="I11" s="294" t="s">
        <v>1581</v>
      </c>
      <c r="J11" s="295">
        <v>11249</v>
      </c>
      <c r="K11" s="290"/>
      <c r="L11" s="291"/>
    </row>
    <row r="12" spans="1:12" ht="63.75" x14ac:dyDescent="0.25">
      <c r="A12" s="290">
        <v>10</v>
      </c>
      <c r="B12" s="651" t="s">
        <v>279</v>
      </c>
      <c r="C12" s="652" t="s">
        <v>1567</v>
      </c>
      <c r="D12" s="650" t="s">
        <v>529</v>
      </c>
      <c r="E12" s="650" t="s">
        <v>297</v>
      </c>
      <c r="F12" s="290" t="s">
        <v>1598</v>
      </c>
      <c r="G12" s="292" t="s">
        <v>1599</v>
      </c>
      <c r="H12" s="292" t="s">
        <v>1600</v>
      </c>
      <c r="I12" s="294" t="s">
        <v>1581</v>
      </c>
      <c r="J12" s="295">
        <v>9590</v>
      </c>
      <c r="K12" s="290"/>
      <c r="L12" s="291"/>
    </row>
    <row r="13" spans="1:12" ht="89.25" x14ac:dyDescent="0.25">
      <c r="A13" s="290">
        <v>11</v>
      </c>
      <c r="B13" s="651" t="s">
        <v>279</v>
      </c>
      <c r="C13" s="652" t="s">
        <v>1567</v>
      </c>
      <c r="D13" s="650" t="s">
        <v>529</v>
      </c>
      <c r="E13" s="650" t="s">
        <v>297</v>
      </c>
      <c r="F13" s="290" t="s">
        <v>1601</v>
      </c>
      <c r="G13" s="292" t="s">
        <v>1602</v>
      </c>
      <c r="H13" s="292" t="s">
        <v>1603</v>
      </c>
      <c r="I13" s="294" t="s">
        <v>1604</v>
      </c>
      <c r="J13" s="295">
        <v>12825</v>
      </c>
      <c r="K13" s="290"/>
      <c r="L13" s="291"/>
    </row>
    <row r="14" spans="1:12" ht="51" x14ac:dyDescent="0.25">
      <c r="A14" s="290">
        <v>12</v>
      </c>
      <c r="B14" s="651" t="s">
        <v>279</v>
      </c>
      <c r="C14" s="652" t="s">
        <v>1567</v>
      </c>
      <c r="D14" s="650" t="s">
        <v>529</v>
      </c>
      <c r="E14" s="650" t="s">
        <v>297</v>
      </c>
      <c r="F14" s="290" t="s">
        <v>1605</v>
      </c>
      <c r="G14" s="292" t="s">
        <v>1606</v>
      </c>
      <c r="H14" s="292" t="s">
        <v>1607</v>
      </c>
      <c r="I14" s="294" t="s">
        <v>1604</v>
      </c>
      <c r="J14" s="295">
        <v>17558</v>
      </c>
      <c r="K14" s="290"/>
      <c r="L14" s="291"/>
    </row>
    <row r="15" spans="1:12" ht="76.5" x14ac:dyDescent="0.25">
      <c r="A15" s="290">
        <v>13</v>
      </c>
      <c r="B15" s="651" t="s">
        <v>279</v>
      </c>
      <c r="C15" s="652" t="s">
        <v>1567</v>
      </c>
      <c r="D15" s="650" t="s">
        <v>529</v>
      </c>
      <c r="E15" s="650" t="s">
        <v>297</v>
      </c>
      <c r="F15" s="290" t="s">
        <v>1608</v>
      </c>
      <c r="G15" s="292" t="s">
        <v>1609</v>
      </c>
      <c r="H15" s="292" t="s">
        <v>1610</v>
      </c>
      <c r="I15" s="294" t="s">
        <v>1611</v>
      </c>
      <c r="J15" s="295">
        <v>10465</v>
      </c>
      <c r="K15" s="290"/>
      <c r="L15" s="291"/>
    </row>
    <row r="16" spans="1:12" ht="127.5" x14ac:dyDescent="0.25">
      <c r="A16" s="290">
        <v>14</v>
      </c>
      <c r="B16" s="651" t="s">
        <v>279</v>
      </c>
      <c r="C16" s="652" t="s">
        <v>1567</v>
      </c>
      <c r="D16" s="650" t="s">
        <v>529</v>
      </c>
      <c r="E16" s="650" t="s">
        <v>297</v>
      </c>
      <c r="F16" s="290" t="s">
        <v>1612</v>
      </c>
      <c r="G16" s="292" t="s">
        <v>1613</v>
      </c>
      <c r="H16" s="292" t="s">
        <v>1614</v>
      </c>
      <c r="I16" s="294" t="s">
        <v>1604</v>
      </c>
      <c r="J16" s="295">
        <v>14317</v>
      </c>
      <c r="K16" s="290"/>
      <c r="L16" s="291"/>
    </row>
    <row r="17" spans="1:12" ht="102" x14ac:dyDescent="0.25">
      <c r="A17" s="290">
        <v>15</v>
      </c>
      <c r="B17" s="651" t="s">
        <v>279</v>
      </c>
      <c r="C17" s="652" t="s">
        <v>1567</v>
      </c>
      <c r="D17" s="650" t="s">
        <v>529</v>
      </c>
      <c r="E17" s="650" t="s">
        <v>297</v>
      </c>
      <c r="F17" s="290" t="s">
        <v>1615</v>
      </c>
      <c r="G17" s="292" t="s">
        <v>1616</v>
      </c>
      <c r="H17" s="292" t="s">
        <v>1617</v>
      </c>
      <c r="I17" s="294" t="s">
        <v>1604</v>
      </c>
      <c r="J17" s="295">
        <v>18646</v>
      </c>
      <c r="K17" s="290"/>
      <c r="L17" s="291"/>
    </row>
    <row r="18" spans="1:12" ht="89.25" x14ac:dyDescent="0.25">
      <c r="A18" s="290">
        <v>16</v>
      </c>
      <c r="B18" s="651" t="s">
        <v>279</v>
      </c>
      <c r="C18" s="652" t="s">
        <v>1567</v>
      </c>
      <c r="D18" s="650" t="s">
        <v>529</v>
      </c>
      <c r="E18" s="650" t="s">
        <v>297</v>
      </c>
      <c r="F18" s="290" t="s">
        <v>1618</v>
      </c>
      <c r="G18" s="292" t="s">
        <v>1619</v>
      </c>
      <c r="H18" s="292" t="s">
        <v>1620</v>
      </c>
      <c r="I18" s="294" t="s">
        <v>1611</v>
      </c>
      <c r="J18" s="295">
        <v>19620</v>
      </c>
      <c r="K18" s="290"/>
      <c r="L18" s="291"/>
    </row>
    <row r="19" spans="1:12" ht="76.5" x14ac:dyDescent="0.25">
      <c r="A19" s="290">
        <v>17</v>
      </c>
      <c r="B19" s="651" t="s">
        <v>279</v>
      </c>
      <c r="C19" s="652" t="s">
        <v>1567</v>
      </c>
      <c r="D19" s="650" t="s">
        <v>529</v>
      </c>
      <c r="E19" s="650" t="s">
        <v>297</v>
      </c>
      <c r="F19" s="290" t="s">
        <v>1621</v>
      </c>
      <c r="G19" s="292" t="s">
        <v>1622</v>
      </c>
      <c r="H19" s="292" t="s">
        <v>1623</v>
      </c>
      <c r="I19" s="294" t="s">
        <v>1604</v>
      </c>
      <c r="J19" s="295">
        <v>16697</v>
      </c>
      <c r="K19" s="290"/>
      <c r="L19" s="291"/>
    </row>
    <row r="20" spans="1:12" ht="51" x14ac:dyDescent="0.25">
      <c r="A20" s="290">
        <v>18</v>
      </c>
      <c r="B20" s="651" t="s">
        <v>279</v>
      </c>
      <c r="C20" s="652" t="s">
        <v>1567</v>
      </c>
      <c r="D20" s="650" t="s">
        <v>529</v>
      </c>
      <c r="E20" s="650" t="s">
        <v>297</v>
      </c>
      <c r="F20" s="290" t="s">
        <v>1624</v>
      </c>
      <c r="G20" s="292" t="s">
        <v>1625</v>
      </c>
      <c r="H20" s="292" t="s">
        <v>1626</v>
      </c>
      <c r="I20" s="294" t="s">
        <v>1611</v>
      </c>
      <c r="J20" s="295">
        <v>14661</v>
      </c>
      <c r="K20" s="290"/>
      <c r="L20" s="291"/>
    </row>
    <row r="21" spans="1:12" ht="114.75" x14ac:dyDescent="0.25">
      <c r="A21" s="290">
        <v>19</v>
      </c>
      <c r="B21" s="651" t="s">
        <v>279</v>
      </c>
      <c r="C21" s="652" t="s">
        <v>1567</v>
      </c>
      <c r="D21" s="650" t="s">
        <v>529</v>
      </c>
      <c r="E21" s="650" t="s">
        <v>297</v>
      </c>
      <c r="F21" s="290" t="s">
        <v>1627</v>
      </c>
      <c r="G21" s="292" t="s">
        <v>1628</v>
      </c>
      <c r="H21" s="292" t="s">
        <v>1629</v>
      </c>
      <c r="I21" s="294" t="s">
        <v>1604</v>
      </c>
      <c r="J21" s="295">
        <v>16976</v>
      </c>
      <c r="K21" s="290"/>
      <c r="L21" s="291"/>
    </row>
    <row r="22" spans="1:12" ht="89.25" x14ac:dyDescent="0.25">
      <c r="A22" s="290">
        <v>20</v>
      </c>
      <c r="B22" s="651" t="s">
        <v>279</v>
      </c>
      <c r="C22" s="652" t="s">
        <v>1567</v>
      </c>
      <c r="D22" s="650" t="s">
        <v>529</v>
      </c>
      <c r="E22" s="650" t="s">
        <v>297</v>
      </c>
      <c r="F22" s="290" t="s">
        <v>1630</v>
      </c>
      <c r="G22" s="292" t="s">
        <v>1631</v>
      </c>
      <c r="H22" s="292" t="s">
        <v>1632</v>
      </c>
      <c r="I22" s="294" t="s">
        <v>1604</v>
      </c>
      <c r="J22" s="295">
        <v>15897</v>
      </c>
      <c r="K22" s="290"/>
      <c r="L22" s="291"/>
    </row>
    <row r="23" spans="1:12" ht="89.25" x14ac:dyDescent="0.25">
      <c r="A23" s="290">
        <v>21</v>
      </c>
      <c r="B23" s="651" t="s">
        <v>279</v>
      </c>
      <c r="C23" s="652" t="s">
        <v>1567</v>
      </c>
      <c r="D23" s="650" t="s">
        <v>529</v>
      </c>
      <c r="E23" s="650" t="s">
        <v>297</v>
      </c>
      <c r="F23" s="290" t="s">
        <v>1633</v>
      </c>
      <c r="G23" s="292" t="s">
        <v>1634</v>
      </c>
      <c r="H23" s="292" t="s">
        <v>1635</v>
      </c>
      <c r="I23" s="294" t="s">
        <v>1611</v>
      </c>
      <c r="J23" s="295">
        <v>10291</v>
      </c>
      <c r="K23" s="290"/>
      <c r="L23" s="291"/>
    </row>
    <row r="24" spans="1:12" ht="140.25" x14ac:dyDescent="0.25">
      <c r="A24" s="290">
        <v>22</v>
      </c>
      <c r="B24" s="651" t="s">
        <v>279</v>
      </c>
      <c r="C24" s="652" t="s">
        <v>1567</v>
      </c>
      <c r="D24" s="650" t="s">
        <v>529</v>
      </c>
      <c r="E24" s="650" t="s">
        <v>297</v>
      </c>
      <c r="F24" s="290" t="s">
        <v>1636</v>
      </c>
      <c r="G24" s="292" t="s">
        <v>1637</v>
      </c>
      <c r="H24" s="292" t="s">
        <v>1638</v>
      </c>
      <c r="I24" s="294" t="s">
        <v>1611</v>
      </c>
      <c r="J24" s="295">
        <v>15817</v>
      </c>
      <c r="K24" s="290"/>
      <c r="L24" s="291"/>
    </row>
    <row r="25" spans="1:12" ht="89.25" x14ac:dyDescent="0.25">
      <c r="A25" s="290">
        <v>23</v>
      </c>
      <c r="B25" s="651" t="s">
        <v>279</v>
      </c>
      <c r="C25" s="652" t="s">
        <v>1567</v>
      </c>
      <c r="D25" s="650" t="s">
        <v>529</v>
      </c>
      <c r="E25" s="650" t="s">
        <v>297</v>
      </c>
      <c r="F25" s="290" t="s">
        <v>1639</v>
      </c>
      <c r="G25" s="292" t="s">
        <v>1640</v>
      </c>
      <c r="H25" s="292" t="s">
        <v>1641</v>
      </c>
      <c r="I25" s="294" t="s">
        <v>1611</v>
      </c>
      <c r="J25" s="295">
        <v>16805</v>
      </c>
      <c r="K25" s="290"/>
      <c r="L25" s="291"/>
    </row>
    <row r="26" spans="1:12" ht="76.5" x14ac:dyDescent="0.25">
      <c r="A26" s="290">
        <v>24</v>
      </c>
      <c r="B26" s="651" t="s">
        <v>279</v>
      </c>
      <c r="C26" s="652" t="s">
        <v>1567</v>
      </c>
      <c r="D26" s="650" t="s">
        <v>529</v>
      </c>
      <c r="E26" s="650" t="s">
        <v>297</v>
      </c>
      <c r="F26" s="290" t="s">
        <v>1642</v>
      </c>
      <c r="G26" s="292" t="s">
        <v>1643</v>
      </c>
      <c r="H26" s="292" t="s">
        <v>1644</v>
      </c>
      <c r="I26" s="294" t="s">
        <v>1611</v>
      </c>
      <c r="J26" s="295">
        <v>14343</v>
      </c>
      <c r="K26" s="290"/>
      <c r="L26" s="291"/>
    </row>
    <row r="27" spans="1:12" ht="76.5" x14ac:dyDescent="0.25">
      <c r="A27" s="290">
        <v>25</v>
      </c>
      <c r="B27" s="651" t="s">
        <v>279</v>
      </c>
      <c r="C27" s="652" t="s">
        <v>1567</v>
      </c>
      <c r="D27" s="650" t="s">
        <v>529</v>
      </c>
      <c r="E27" s="650" t="s">
        <v>297</v>
      </c>
      <c r="F27" s="290" t="s">
        <v>1645</v>
      </c>
      <c r="G27" s="292" t="s">
        <v>1646</v>
      </c>
      <c r="H27" s="292" t="s">
        <v>1647</v>
      </c>
      <c r="I27" s="294" t="s">
        <v>1611</v>
      </c>
      <c r="J27" s="295">
        <v>13109</v>
      </c>
      <c r="K27" s="290"/>
      <c r="L27" s="291"/>
    </row>
    <row r="28" spans="1:12" ht="102" x14ac:dyDescent="0.25">
      <c r="A28" s="290">
        <v>26</v>
      </c>
      <c r="B28" s="651" t="s">
        <v>279</v>
      </c>
      <c r="C28" s="652" t="s">
        <v>1567</v>
      </c>
      <c r="D28" s="650" t="s">
        <v>529</v>
      </c>
      <c r="E28" s="650" t="s">
        <v>297</v>
      </c>
      <c r="F28" s="290" t="s">
        <v>1648</v>
      </c>
      <c r="G28" s="292" t="s">
        <v>1649</v>
      </c>
      <c r="H28" s="292" t="s">
        <v>1650</v>
      </c>
      <c r="I28" s="294" t="s">
        <v>1611</v>
      </c>
      <c r="J28" s="295">
        <v>11434</v>
      </c>
      <c r="K28" s="290"/>
      <c r="L28" s="291"/>
    </row>
    <row r="29" spans="1:12" ht="63.75" x14ac:dyDescent="0.25">
      <c r="A29" s="290">
        <v>27</v>
      </c>
      <c r="B29" s="651" t="s">
        <v>279</v>
      </c>
      <c r="C29" s="652" t="s">
        <v>1567</v>
      </c>
      <c r="D29" s="650" t="s">
        <v>529</v>
      </c>
      <c r="E29" s="650" t="s">
        <v>297</v>
      </c>
      <c r="F29" s="290" t="s">
        <v>1651</v>
      </c>
      <c r="G29" s="292" t="s">
        <v>1652</v>
      </c>
      <c r="H29" s="292" t="s">
        <v>1653</v>
      </c>
      <c r="I29" s="294" t="s">
        <v>1654</v>
      </c>
      <c r="J29" s="295">
        <v>18707</v>
      </c>
      <c r="K29" s="290"/>
      <c r="L29" s="291"/>
    </row>
    <row r="30" spans="1:12" ht="76.5" x14ac:dyDescent="0.25">
      <c r="A30" s="290">
        <v>28</v>
      </c>
      <c r="B30" s="651" t="s">
        <v>279</v>
      </c>
      <c r="C30" s="652" t="s">
        <v>1567</v>
      </c>
      <c r="D30" s="650" t="s">
        <v>529</v>
      </c>
      <c r="E30" s="650" t="s">
        <v>297</v>
      </c>
      <c r="F30" s="290" t="s">
        <v>1655</v>
      </c>
      <c r="G30" s="292" t="s">
        <v>1656</v>
      </c>
      <c r="H30" s="292" t="s">
        <v>1657</v>
      </c>
      <c r="I30" s="294" t="s">
        <v>550</v>
      </c>
      <c r="J30" s="295">
        <v>15059</v>
      </c>
      <c r="K30" s="290"/>
      <c r="L30" s="291"/>
    </row>
    <row r="31" spans="1:12" ht="63.75" x14ac:dyDescent="0.25">
      <c r="A31" s="290">
        <v>29</v>
      </c>
      <c r="B31" s="651" t="s">
        <v>279</v>
      </c>
      <c r="C31" s="652" t="s">
        <v>1567</v>
      </c>
      <c r="D31" s="650" t="s">
        <v>529</v>
      </c>
      <c r="E31" s="650" t="s">
        <v>297</v>
      </c>
      <c r="F31" s="290" t="s">
        <v>1658</v>
      </c>
      <c r="G31" s="292" t="s">
        <v>1659</v>
      </c>
      <c r="H31" s="292" t="s">
        <v>1660</v>
      </c>
      <c r="I31" s="294" t="s">
        <v>550</v>
      </c>
      <c r="J31" s="295">
        <v>5124</v>
      </c>
      <c r="K31" s="290"/>
      <c r="L31" s="291"/>
    </row>
    <row r="32" spans="1:12" ht="140.25" x14ac:dyDescent="0.25">
      <c r="A32" s="290">
        <v>30</v>
      </c>
      <c r="B32" s="651" t="s">
        <v>279</v>
      </c>
      <c r="C32" s="652" t="s">
        <v>1567</v>
      </c>
      <c r="D32" s="650" t="s">
        <v>529</v>
      </c>
      <c r="E32" s="650" t="s">
        <v>297</v>
      </c>
      <c r="F32" s="290" t="s">
        <v>1661</v>
      </c>
      <c r="G32" s="292" t="s">
        <v>1662</v>
      </c>
      <c r="H32" s="292" t="s">
        <v>1663</v>
      </c>
      <c r="I32" s="294" t="s">
        <v>550</v>
      </c>
      <c r="J32" s="295">
        <v>15705</v>
      </c>
      <c r="K32" s="290"/>
      <c r="L32" s="291"/>
    </row>
    <row r="33" spans="1:12" ht="114.75" x14ac:dyDescent="0.25">
      <c r="A33" s="290">
        <v>31</v>
      </c>
      <c r="B33" s="651" t="s">
        <v>279</v>
      </c>
      <c r="C33" s="652" t="s">
        <v>1567</v>
      </c>
      <c r="D33" s="650" t="s">
        <v>529</v>
      </c>
      <c r="E33" s="650" t="s">
        <v>297</v>
      </c>
      <c r="F33" s="290" t="s">
        <v>1664</v>
      </c>
      <c r="G33" s="292" t="s">
        <v>1665</v>
      </c>
      <c r="H33" s="292" t="s">
        <v>1666</v>
      </c>
      <c r="I33" s="294" t="s">
        <v>550</v>
      </c>
      <c r="J33" s="295">
        <v>10219</v>
      </c>
      <c r="K33" s="290"/>
      <c r="L33" s="291"/>
    </row>
    <row r="34" spans="1:12" ht="229.5" x14ac:dyDescent="0.25">
      <c r="A34" s="290">
        <v>32</v>
      </c>
      <c r="B34" s="651" t="s">
        <v>279</v>
      </c>
      <c r="C34" s="652" t="s">
        <v>1567</v>
      </c>
      <c r="D34" s="650" t="s">
        <v>529</v>
      </c>
      <c r="E34" s="650" t="s">
        <v>297</v>
      </c>
      <c r="F34" s="290" t="s">
        <v>1667</v>
      </c>
      <c r="G34" s="292" t="s">
        <v>1668</v>
      </c>
      <c r="H34" s="292" t="s">
        <v>1669</v>
      </c>
      <c r="I34" s="294" t="s">
        <v>550</v>
      </c>
      <c r="J34" s="295">
        <v>20574</v>
      </c>
      <c r="K34" s="290"/>
      <c r="L34" s="291"/>
    </row>
    <row r="35" spans="1:12" ht="102" x14ac:dyDescent="0.25">
      <c r="A35" s="290">
        <v>33</v>
      </c>
      <c r="B35" s="651" t="s">
        <v>279</v>
      </c>
      <c r="C35" s="652" t="s">
        <v>1567</v>
      </c>
      <c r="D35" s="650" t="s">
        <v>529</v>
      </c>
      <c r="E35" s="650" t="s">
        <v>297</v>
      </c>
      <c r="F35" s="290" t="s">
        <v>1670</v>
      </c>
      <c r="G35" s="292" t="s">
        <v>1671</v>
      </c>
      <c r="H35" s="292" t="s">
        <v>1672</v>
      </c>
      <c r="I35" s="294" t="s">
        <v>1654</v>
      </c>
      <c r="J35" s="295">
        <v>11836</v>
      </c>
      <c r="K35" s="290"/>
      <c r="L35" s="291"/>
    </row>
    <row r="36" spans="1:12" ht="63.75" x14ac:dyDescent="0.25">
      <c r="A36" s="290">
        <v>34</v>
      </c>
      <c r="B36" s="651" t="s">
        <v>279</v>
      </c>
      <c r="C36" s="652" t="s">
        <v>1567</v>
      </c>
      <c r="D36" s="650" t="s">
        <v>529</v>
      </c>
      <c r="E36" s="650" t="s">
        <v>297</v>
      </c>
      <c r="F36" s="290" t="s">
        <v>1673</v>
      </c>
      <c r="G36" s="292" t="s">
        <v>1674</v>
      </c>
      <c r="H36" s="292" t="s">
        <v>1675</v>
      </c>
      <c r="I36" s="294" t="s">
        <v>1654</v>
      </c>
      <c r="J36" s="295">
        <v>14453</v>
      </c>
      <c r="K36" s="290"/>
      <c r="L36" s="291"/>
    </row>
    <row r="37" spans="1:12" ht="127.5" x14ac:dyDescent="0.25">
      <c r="A37" s="290">
        <v>35</v>
      </c>
      <c r="B37" s="651" t="s">
        <v>279</v>
      </c>
      <c r="C37" s="652" t="s">
        <v>1567</v>
      </c>
      <c r="D37" s="650" t="s">
        <v>529</v>
      </c>
      <c r="E37" s="650" t="s">
        <v>297</v>
      </c>
      <c r="F37" s="290" t="s">
        <v>1676</v>
      </c>
      <c r="G37" s="292" t="s">
        <v>1677</v>
      </c>
      <c r="H37" s="292" t="s">
        <v>1678</v>
      </c>
      <c r="I37" s="294" t="s">
        <v>1654</v>
      </c>
      <c r="J37" s="295">
        <v>10252</v>
      </c>
      <c r="K37" s="290"/>
      <c r="L37" s="291"/>
    </row>
    <row r="38" spans="1:12" ht="102" x14ac:dyDescent="0.25">
      <c r="A38" s="290">
        <v>36</v>
      </c>
      <c r="B38" s="651" t="s">
        <v>279</v>
      </c>
      <c r="C38" s="652" t="s">
        <v>1567</v>
      </c>
      <c r="D38" s="650" t="s">
        <v>529</v>
      </c>
      <c r="E38" s="650" t="s">
        <v>297</v>
      </c>
      <c r="F38" s="290" t="s">
        <v>1679</v>
      </c>
      <c r="G38" s="292" t="s">
        <v>1680</v>
      </c>
      <c r="H38" s="292" t="s">
        <v>1681</v>
      </c>
      <c r="I38" s="294" t="s">
        <v>1654</v>
      </c>
      <c r="J38" s="295">
        <v>10211</v>
      </c>
      <c r="K38" s="290"/>
      <c r="L38" s="291"/>
    </row>
    <row r="39" spans="1:12" ht="140.25" x14ac:dyDescent="0.25">
      <c r="A39" s="290">
        <v>37</v>
      </c>
      <c r="B39" s="651" t="s">
        <v>279</v>
      </c>
      <c r="C39" s="652" t="s">
        <v>1567</v>
      </c>
      <c r="D39" s="650" t="s">
        <v>529</v>
      </c>
      <c r="E39" s="650" t="s">
        <v>297</v>
      </c>
      <c r="F39" s="290" t="s">
        <v>1682</v>
      </c>
      <c r="G39" s="292" t="s">
        <v>1683</v>
      </c>
      <c r="H39" s="292" t="s">
        <v>1684</v>
      </c>
      <c r="I39" s="294" t="s">
        <v>1685</v>
      </c>
      <c r="J39" s="295">
        <v>6405</v>
      </c>
      <c r="K39" s="290"/>
      <c r="L39" s="291"/>
    </row>
    <row r="40" spans="1:12" ht="89.25" x14ac:dyDescent="0.25">
      <c r="A40" s="290">
        <v>38</v>
      </c>
      <c r="B40" s="651" t="s">
        <v>279</v>
      </c>
      <c r="C40" s="652" t="s">
        <v>1567</v>
      </c>
      <c r="D40" s="650" t="s">
        <v>529</v>
      </c>
      <c r="E40" s="650" t="s">
        <v>297</v>
      </c>
      <c r="F40" s="290" t="s">
        <v>1686</v>
      </c>
      <c r="G40" s="292" t="s">
        <v>1687</v>
      </c>
      <c r="H40" s="292" t="s">
        <v>1688</v>
      </c>
      <c r="I40" s="294" t="s">
        <v>542</v>
      </c>
      <c r="J40" s="295">
        <v>600</v>
      </c>
      <c r="K40" s="290"/>
      <c r="L40" s="291"/>
    </row>
    <row r="41" spans="1:12" ht="114.75" x14ac:dyDescent="0.25">
      <c r="A41" s="290">
        <v>39</v>
      </c>
      <c r="B41" s="651" t="s">
        <v>279</v>
      </c>
      <c r="C41" s="652" t="s">
        <v>1567</v>
      </c>
      <c r="D41" s="650" t="s">
        <v>529</v>
      </c>
      <c r="E41" s="650" t="s">
        <v>297</v>
      </c>
      <c r="F41" s="290" t="s">
        <v>1689</v>
      </c>
      <c r="G41" s="292" t="s">
        <v>1690</v>
      </c>
      <c r="H41" s="292" t="s">
        <v>1691</v>
      </c>
      <c r="I41" s="294" t="s">
        <v>550</v>
      </c>
      <c r="J41" s="295">
        <v>3500</v>
      </c>
      <c r="K41" s="290"/>
      <c r="L41" s="291"/>
    </row>
    <row r="42" spans="1:12" ht="63.75" x14ac:dyDescent="0.25">
      <c r="A42" s="290">
        <v>40</v>
      </c>
      <c r="B42" s="651" t="s">
        <v>279</v>
      </c>
      <c r="C42" s="652" t="s">
        <v>938</v>
      </c>
      <c r="D42" s="650" t="s">
        <v>529</v>
      </c>
      <c r="E42" s="650" t="s">
        <v>297</v>
      </c>
      <c r="F42" s="290" t="s">
        <v>1692</v>
      </c>
      <c r="G42" s="292" t="s">
        <v>1693</v>
      </c>
      <c r="H42" s="292" t="s">
        <v>1694</v>
      </c>
      <c r="I42" s="294" t="s">
        <v>1581</v>
      </c>
      <c r="J42" s="295">
        <v>9662</v>
      </c>
      <c r="K42" s="290"/>
      <c r="L42" s="291"/>
    </row>
    <row r="43" spans="1:12" ht="127.5" x14ac:dyDescent="0.25">
      <c r="A43" s="290">
        <v>41</v>
      </c>
      <c r="B43" s="651" t="s">
        <v>279</v>
      </c>
      <c r="C43" s="652" t="s">
        <v>938</v>
      </c>
      <c r="D43" s="650" t="s">
        <v>529</v>
      </c>
      <c r="E43" s="650" t="s">
        <v>297</v>
      </c>
      <c r="F43" s="290" t="s">
        <v>1695</v>
      </c>
      <c r="G43" s="292" t="s">
        <v>1696</v>
      </c>
      <c r="H43" s="292" t="s">
        <v>1697</v>
      </c>
      <c r="I43" s="294" t="s">
        <v>1611</v>
      </c>
      <c r="J43" s="295">
        <v>10118</v>
      </c>
      <c r="K43" s="290"/>
      <c r="L43" s="291"/>
    </row>
    <row r="44" spans="1:12" ht="153" x14ac:dyDescent="0.25">
      <c r="A44" s="290">
        <v>42</v>
      </c>
      <c r="B44" s="651" t="s">
        <v>279</v>
      </c>
      <c r="C44" s="652" t="s">
        <v>938</v>
      </c>
      <c r="D44" s="650" t="s">
        <v>529</v>
      </c>
      <c r="E44" s="650" t="s">
        <v>297</v>
      </c>
      <c r="F44" s="290" t="s">
        <v>1698</v>
      </c>
      <c r="G44" s="292" t="s">
        <v>1699</v>
      </c>
      <c r="H44" s="292" t="s">
        <v>1700</v>
      </c>
      <c r="I44" s="294" t="s">
        <v>1611</v>
      </c>
      <c r="J44" s="295">
        <v>4770</v>
      </c>
      <c r="K44" s="290"/>
      <c r="L44" s="291"/>
    </row>
    <row r="45" spans="1:12" ht="102" x14ac:dyDescent="0.25">
      <c r="A45" s="290">
        <v>43</v>
      </c>
      <c r="B45" s="651" t="s">
        <v>279</v>
      </c>
      <c r="C45" s="652" t="s">
        <v>938</v>
      </c>
      <c r="D45" s="650" t="s">
        <v>529</v>
      </c>
      <c r="E45" s="650" t="s">
        <v>297</v>
      </c>
      <c r="F45" s="290" t="s">
        <v>1701</v>
      </c>
      <c r="G45" s="292" t="s">
        <v>1702</v>
      </c>
      <c r="H45" s="292" t="s">
        <v>1703</v>
      </c>
      <c r="I45" s="294" t="s">
        <v>542</v>
      </c>
      <c r="J45" s="295">
        <v>2188</v>
      </c>
      <c r="K45" s="290"/>
      <c r="L45" s="291"/>
    </row>
    <row r="46" spans="1:12" ht="114.75" x14ac:dyDescent="0.25">
      <c r="A46" s="290">
        <v>44</v>
      </c>
      <c r="B46" s="651" t="s">
        <v>279</v>
      </c>
      <c r="C46" s="652" t="s">
        <v>938</v>
      </c>
      <c r="D46" s="650" t="s">
        <v>529</v>
      </c>
      <c r="E46" s="650" t="s">
        <v>297</v>
      </c>
      <c r="F46" s="290" t="s">
        <v>1704</v>
      </c>
      <c r="G46" s="292" t="s">
        <v>1705</v>
      </c>
      <c r="H46" s="292" t="s">
        <v>1706</v>
      </c>
      <c r="I46" s="294" t="s">
        <v>1654</v>
      </c>
      <c r="J46" s="295">
        <v>11541</v>
      </c>
      <c r="K46" s="290"/>
      <c r="L46" s="291"/>
    </row>
    <row r="47" spans="1:12" ht="114.75" x14ac:dyDescent="0.25">
      <c r="A47" s="290">
        <v>45</v>
      </c>
      <c r="B47" s="651" t="s">
        <v>279</v>
      </c>
      <c r="C47" s="652" t="s">
        <v>963</v>
      </c>
      <c r="D47" s="650" t="s">
        <v>529</v>
      </c>
      <c r="E47" s="650" t="s">
        <v>297</v>
      </c>
      <c r="F47" s="290" t="s">
        <v>1707</v>
      </c>
      <c r="G47" s="292" t="s">
        <v>1708</v>
      </c>
      <c r="H47" s="292" t="s">
        <v>1709</v>
      </c>
      <c r="I47" s="294" t="s">
        <v>1710</v>
      </c>
      <c r="J47" s="295">
        <v>16000</v>
      </c>
      <c r="K47" s="290"/>
      <c r="L47" s="291"/>
    </row>
    <row r="48" spans="1:12" ht="63.75" x14ac:dyDescent="0.25">
      <c r="A48" s="290">
        <v>46</v>
      </c>
      <c r="B48" s="651" t="s">
        <v>279</v>
      </c>
      <c r="C48" s="652" t="s">
        <v>963</v>
      </c>
      <c r="D48" s="650" t="s">
        <v>529</v>
      </c>
      <c r="E48" s="650" t="s">
        <v>297</v>
      </c>
      <c r="F48" s="290" t="s">
        <v>1711</v>
      </c>
      <c r="G48" s="292" t="s">
        <v>1712</v>
      </c>
      <c r="H48" s="292" t="s">
        <v>1713</v>
      </c>
      <c r="I48" s="294" t="s">
        <v>1710</v>
      </c>
      <c r="J48" s="295">
        <v>20000</v>
      </c>
      <c r="K48" s="290"/>
      <c r="L48" s="291"/>
    </row>
    <row r="49" spans="1:12" ht="127.5" x14ac:dyDescent="0.25">
      <c r="A49" s="290">
        <v>47</v>
      </c>
      <c r="B49" s="651" t="s">
        <v>279</v>
      </c>
      <c r="C49" s="652" t="s">
        <v>963</v>
      </c>
      <c r="D49" s="650" t="s">
        <v>529</v>
      </c>
      <c r="E49" s="650" t="s">
        <v>297</v>
      </c>
      <c r="F49" s="290" t="s">
        <v>1714</v>
      </c>
      <c r="G49" s="292" t="s">
        <v>1715</v>
      </c>
      <c r="H49" s="292" t="s">
        <v>1716</v>
      </c>
      <c r="I49" s="294" t="s">
        <v>1710</v>
      </c>
      <c r="J49" s="295">
        <v>19518</v>
      </c>
      <c r="K49" s="290"/>
      <c r="L49" s="291"/>
    </row>
    <row r="50" spans="1:12" ht="140.25" x14ac:dyDescent="0.25">
      <c r="A50" s="290">
        <v>48</v>
      </c>
      <c r="B50" s="651" t="s">
        <v>279</v>
      </c>
      <c r="C50" s="652" t="s">
        <v>963</v>
      </c>
      <c r="D50" s="650" t="s">
        <v>529</v>
      </c>
      <c r="E50" s="650" t="s">
        <v>297</v>
      </c>
      <c r="F50" s="290" t="s">
        <v>1717</v>
      </c>
      <c r="G50" s="292" t="s">
        <v>1718</v>
      </c>
      <c r="H50" s="292" t="s">
        <v>1719</v>
      </c>
      <c r="I50" s="294" t="s">
        <v>1710</v>
      </c>
      <c r="J50" s="295">
        <v>29912</v>
      </c>
      <c r="K50" s="290"/>
      <c r="L50" s="291"/>
    </row>
    <row r="51" spans="1:12" ht="191.25" x14ac:dyDescent="0.25">
      <c r="A51" s="290">
        <v>49</v>
      </c>
      <c r="B51" s="651" t="s">
        <v>279</v>
      </c>
      <c r="C51" s="652" t="s">
        <v>963</v>
      </c>
      <c r="D51" s="650" t="s">
        <v>529</v>
      </c>
      <c r="E51" s="650" t="s">
        <v>297</v>
      </c>
      <c r="F51" s="290" t="s">
        <v>1720</v>
      </c>
      <c r="G51" s="292" t="s">
        <v>1721</v>
      </c>
      <c r="H51" s="292" t="s">
        <v>1722</v>
      </c>
      <c r="I51" s="294" t="s">
        <v>1710</v>
      </c>
      <c r="J51" s="295">
        <v>26270</v>
      </c>
      <c r="K51" s="290"/>
      <c r="L51" s="291"/>
    </row>
    <row r="52" spans="1:12" ht="114.75" x14ac:dyDescent="0.25">
      <c r="A52" s="290">
        <v>50</v>
      </c>
      <c r="B52" s="651" t="s">
        <v>279</v>
      </c>
      <c r="C52" s="652" t="s">
        <v>963</v>
      </c>
      <c r="D52" s="650" t="s">
        <v>529</v>
      </c>
      <c r="E52" s="650" t="s">
        <v>297</v>
      </c>
      <c r="F52" s="290" t="s">
        <v>1723</v>
      </c>
      <c r="G52" s="292" t="s">
        <v>1724</v>
      </c>
      <c r="H52" s="292" t="s">
        <v>1725</v>
      </c>
      <c r="I52" s="294" t="s">
        <v>1726</v>
      </c>
      <c r="J52" s="295">
        <v>62500</v>
      </c>
      <c r="K52" s="290"/>
      <c r="L52" s="291"/>
    </row>
    <row r="53" spans="1:12" ht="102" x14ac:dyDescent="0.25">
      <c r="A53" s="290">
        <v>51</v>
      </c>
      <c r="B53" s="651" t="s">
        <v>279</v>
      </c>
      <c r="C53" s="652" t="s">
        <v>963</v>
      </c>
      <c r="D53" s="650" t="s">
        <v>529</v>
      </c>
      <c r="E53" s="650" t="s">
        <v>297</v>
      </c>
      <c r="F53" s="290" t="s">
        <v>1727</v>
      </c>
      <c r="G53" s="292" t="s">
        <v>1728</v>
      </c>
      <c r="H53" s="292" t="s">
        <v>1729</v>
      </c>
      <c r="I53" s="294" t="s">
        <v>1730</v>
      </c>
      <c r="J53" s="295">
        <v>24700</v>
      </c>
      <c r="K53" s="290"/>
      <c r="L53" s="291"/>
    </row>
    <row r="54" spans="1:12" ht="51" x14ac:dyDescent="0.25">
      <c r="A54" s="290">
        <v>52</v>
      </c>
      <c r="B54" s="651" t="s">
        <v>279</v>
      </c>
      <c r="C54" s="652" t="s">
        <v>963</v>
      </c>
      <c r="D54" s="650" t="s">
        <v>529</v>
      </c>
      <c r="E54" s="650" t="s">
        <v>297</v>
      </c>
      <c r="F54" s="290" t="s">
        <v>1731</v>
      </c>
      <c r="G54" s="292" t="s">
        <v>1732</v>
      </c>
      <c r="H54" s="292" t="s">
        <v>1733</v>
      </c>
      <c r="I54" s="294" t="s">
        <v>1730</v>
      </c>
      <c r="J54" s="295">
        <v>38096</v>
      </c>
      <c r="K54" s="290"/>
      <c r="L54" s="291"/>
    </row>
    <row r="55" spans="1:12" ht="140.25" x14ac:dyDescent="0.25">
      <c r="A55" s="290">
        <v>53</v>
      </c>
      <c r="B55" s="651" t="s">
        <v>279</v>
      </c>
      <c r="C55" s="652" t="s">
        <v>963</v>
      </c>
      <c r="D55" s="650" t="s">
        <v>529</v>
      </c>
      <c r="E55" s="650" t="s">
        <v>297</v>
      </c>
      <c r="F55" s="290" t="s">
        <v>1734</v>
      </c>
      <c r="G55" s="292" t="s">
        <v>1735</v>
      </c>
      <c r="H55" s="292" t="s">
        <v>1736</v>
      </c>
      <c r="I55" s="294" t="s">
        <v>1737</v>
      </c>
      <c r="J55" s="295">
        <v>94019</v>
      </c>
      <c r="K55" s="290"/>
      <c r="L55" s="291"/>
    </row>
    <row r="56" spans="1:12" ht="76.5" x14ac:dyDescent="0.25">
      <c r="A56" s="290">
        <v>54</v>
      </c>
      <c r="B56" s="651" t="s">
        <v>279</v>
      </c>
      <c r="C56" s="652" t="s">
        <v>963</v>
      </c>
      <c r="D56" s="650" t="s">
        <v>529</v>
      </c>
      <c r="E56" s="650" t="s">
        <v>297</v>
      </c>
      <c r="F56" s="290" t="s">
        <v>1738</v>
      </c>
      <c r="G56" s="292" t="s">
        <v>1739</v>
      </c>
      <c r="H56" s="292" t="s">
        <v>1740</v>
      </c>
      <c r="I56" s="294" t="s">
        <v>1737</v>
      </c>
      <c r="J56" s="295">
        <v>38142</v>
      </c>
      <c r="K56" s="290"/>
      <c r="L56" s="291"/>
    </row>
    <row r="57" spans="1:12" ht="102" x14ac:dyDescent="0.25">
      <c r="A57" s="290">
        <v>55</v>
      </c>
      <c r="B57" s="651" t="s">
        <v>279</v>
      </c>
      <c r="C57" s="652" t="s">
        <v>963</v>
      </c>
      <c r="D57" s="650" t="s">
        <v>529</v>
      </c>
      <c r="E57" s="650" t="s">
        <v>297</v>
      </c>
      <c r="F57" s="290" t="s">
        <v>1741</v>
      </c>
      <c r="G57" s="292" t="s">
        <v>1742</v>
      </c>
      <c r="H57" s="292" t="s">
        <v>1743</v>
      </c>
      <c r="I57" s="294" t="s">
        <v>1737</v>
      </c>
      <c r="J57" s="295">
        <v>42350</v>
      </c>
      <c r="K57" s="290"/>
      <c r="L57" s="291"/>
    </row>
    <row r="58" spans="1:12" ht="102" x14ac:dyDescent="0.25">
      <c r="A58" s="290">
        <v>56</v>
      </c>
      <c r="B58" s="651" t="s">
        <v>279</v>
      </c>
      <c r="C58" s="652" t="s">
        <v>963</v>
      </c>
      <c r="D58" s="650" t="s">
        <v>529</v>
      </c>
      <c r="E58" s="650" t="s">
        <v>297</v>
      </c>
      <c r="F58" s="290" t="s">
        <v>1744</v>
      </c>
      <c r="G58" s="292" t="s">
        <v>1745</v>
      </c>
      <c r="H58" s="292" t="s">
        <v>1746</v>
      </c>
      <c r="I58" s="294" t="s">
        <v>1747</v>
      </c>
      <c r="J58" s="295">
        <v>18115</v>
      </c>
      <c r="K58" s="290"/>
      <c r="L58" s="291"/>
    </row>
    <row r="59" spans="1:12" ht="89.25" x14ac:dyDescent="0.25">
      <c r="A59" s="290">
        <v>57</v>
      </c>
      <c r="B59" s="651" t="s">
        <v>279</v>
      </c>
      <c r="C59" s="652" t="s">
        <v>963</v>
      </c>
      <c r="D59" s="650" t="s">
        <v>529</v>
      </c>
      <c r="E59" s="650" t="s">
        <v>297</v>
      </c>
      <c r="F59" s="290" t="s">
        <v>1748</v>
      </c>
      <c r="G59" s="292" t="s">
        <v>1749</v>
      </c>
      <c r="H59" s="292" t="s">
        <v>1750</v>
      </c>
      <c r="I59" s="294" t="s">
        <v>1737</v>
      </c>
      <c r="J59" s="295">
        <v>56616</v>
      </c>
      <c r="K59" s="290"/>
      <c r="L59" s="291"/>
    </row>
    <row r="60" spans="1:12" ht="102" x14ac:dyDescent="0.25">
      <c r="A60" s="290">
        <v>58</v>
      </c>
      <c r="B60" s="651" t="s">
        <v>279</v>
      </c>
      <c r="C60" s="652" t="s">
        <v>963</v>
      </c>
      <c r="D60" s="650" t="s">
        <v>529</v>
      </c>
      <c r="E60" s="650" t="s">
        <v>297</v>
      </c>
      <c r="F60" s="290" t="s">
        <v>1751</v>
      </c>
      <c r="G60" s="292" t="s">
        <v>1752</v>
      </c>
      <c r="H60" s="292" t="s">
        <v>1753</v>
      </c>
      <c r="I60" s="294" t="s">
        <v>1737</v>
      </c>
      <c r="J60" s="295">
        <v>60576</v>
      </c>
      <c r="K60" s="290"/>
      <c r="L60" s="291"/>
    </row>
    <row r="61" spans="1:12" ht="102" x14ac:dyDescent="0.25">
      <c r="A61" s="290">
        <v>59</v>
      </c>
      <c r="B61" s="651" t="s">
        <v>279</v>
      </c>
      <c r="C61" s="652" t="s">
        <v>963</v>
      </c>
      <c r="D61" s="650" t="s">
        <v>529</v>
      </c>
      <c r="E61" s="650" t="s">
        <v>297</v>
      </c>
      <c r="F61" s="290" t="s">
        <v>1754</v>
      </c>
      <c r="G61" s="292" t="s">
        <v>1755</v>
      </c>
      <c r="H61" s="292" t="s">
        <v>1756</v>
      </c>
      <c r="I61" s="294" t="s">
        <v>1757</v>
      </c>
      <c r="J61" s="295">
        <v>16852</v>
      </c>
      <c r="K61" s="290"/>
      <c r="L61" s="291"/>
    </row>
    <row r="62" spans="1:12" ht="63.75" x14ac:dyDescent="0.25">
      <c r="A62" s="290">
        <v>60</v>
      </c>
      <c r="B62" s="651" t="s">
        <v>279</v>
      </c>
      <c r="C62" s="652" t="s">
        <v>963</v>
      </c>
      <c r="D62" s="650" t="s">
        <v>529</v>
      </c>
      <c r="E62" s="650" t="s">
        <v>297</v>
      </c>
      <c r="F62" s="290" t="s">
        <v>1758</v>
      </c>
      <c r="G62" s="292" t="s">
        <v>1759</v>
      </c>
      <c r="H62" s="292" t="s">
        <v>1760</v>
      </c>
      <c r="I62" s="294" t="s">
        <v>1761</v>
      </c>
      <c r="J62" s="295">
        <v>18000</v>
      </c>
      <c r="K62" s="290"/>
      <c r="L62" s="291"/>
    </row>
    <row r="63" spans="1:12" ht="102" x14ac:dyDescent="0.25">
      <c r="A63" s="290">
        <v>61</v>
      </c>
      <c r="B63" s="651" t="s">
        <v>279</v>
      </c>
      <c r="C63" s="292" t="s">
        <v>963</v>
      </c>
      <c r="D63" s="290" t="s">
        <v>529</v>
      </c>
      <c r="E63" s="290" t="s">
        <v>297</v>
      </c>
      <c r="F63" s="290" t="s">
        <v>1762</v>
      </c>
      <c r="G63" s="292" t="s">
        <v>1763</v>
      </c>
      <c r="H63" s="292" t="s">
        <v>1764</v>
      </c>
      <c r="I63" s="294" t="s">
        <v>1761</v>
      </c>
      <c r="J63" s="295">
        <v>9475</v>
      </c>
      <c r="K63" s="290"/>
      <c r="L63" s="291"/>
    </row>
    <row r="64" spans="1:12" ht="114.75" x14ac:dyDescent="0.25">
      <c r="A64" s="290">
        <v>62</v>
      </c>
      <c r="B64" s="651" t="s">
        <v>279</v>
      </c>
      <c r="C64" s="292" t="s">
        <v>963</v>
      </c>
      <c r="D64" s="290" t="s">
        <v>529</v>
      </c>
      <c r="E64" s="290" t="s">
        <v>297</v>
      </c>
      <c r="F64" s="290" t="s">
        <v>1765</v>
      </c>
      <c r="G64" s="292" t="s">
        <v>1613</v>
      </c>
      <c r="H64" s="292" t="s">
        <v>1766</v>
      </c>
      <c r="I64" s="294" t="s">
        <v>1767</v>
      </c>
      <c r="J64" s="295">
        <v>22746.71</v>
      </c>
      <c r="K64" s="290"/>
      <c r="L64" s="291"/>
    </row>
    <row r="65" spans="1:12" ht="89.25" x14ac:dyDescent="0.25">
      <c r="A65" s="290">
        <v>63</v>
      </c>
      <c r="B65" s="651" t="s">
        <v>279</v>
      </c>
      <c r="C65" s="292" t="s">
        <v>963</v>
      </c>
      <c r="D65" s="290" t="s">
        <v>529</v>
      </c>
      <c r="E65" s="290" t="s">
        <v>297</v>
      </c>
      <c r="F65" s="290" t="s">
        <v>1768</v>
      </c>
      <c r="G65" s="292" t="s">
        <v>1652</v>
      </c>
      <c r="H65" s="292" t="s">
        <v>1769</v>
      </c>
      <c r="I65" s="294" t="s">
        <v>1770</v>
      </c>
      <c r="J65" s="295">
        <v>12500</v>
      </c>
      <c r="K65" s="290"/>
      <c r="L65" s="291"/>
    </row>
    <row r="66" spans="1:12" ht="140.25" x14ac:dyDescent="0.25">
      <c r="A66" s="290">
        <v>64</v>
      </c>
      <c r="B66" s="651" t="s">
        <v>279</v>
      </c>
      <c r="C66" s="292" t="s">
        <v>963</v>
      </c>
      <c r="D66" s="290" t="s">
        <v>529</v>
      </c>
      <c r="E66" s="290" t="s">
        <v>297</v>
      </c>
      <c r="F66" s="290" t="s">
        <v>1771</v>
      </c>
      <c r="G66" s="292" t="s">
        <v>1772</v>
      </c>
      <c r="H66" s="292" t="s">
        <v>1773</v>
      </c>
      <c r="I66" s="294" t="s">
        <v>1774</v>
      </c>
      <c r="J66" s="295">
        <v>10123</v>
      </c>
      <c r="K66" s="290"/>
      <c r="L66" s="291"/>
    </row>
    <row r="67" spans="1:12" ht="89.25" x14ac:dyDescent="0.25">
      <c r="A67" s="290">
        <v>65</v>
      </c>
      <c r="B67" s="651" t="s">
        <v>279</v>
      </c>
      <c r="C67" s="292" t="s">
        <v>963</v>
      </c>
      <c r="D67" s="290" t="s">
        <v>529</v>
      </c>
      <c r="E67" s="290" t="s">
        <v>297</v>
      </c>
      <c r="F67" s="290" t="s">
        <v>1775</v>
      </c>
      <c r="G67" s="292" t="s">
        <v>1776</v>
      </c>
      <c r="H67" s="292" t="s">
        <v>1777</v>
      </c>
      <c r="I67" s="294" t="s">
        <v>1774</v>
      </c>
      <c r="J67" s="295">
        <v>6152</v>
      </c>
      <c r="K67" s="290"/>
      <c r="L67" s="291"/>
    </row>
    <row r="68" spans="1:12" ht="102" x14ac:dyDescent="0.25">
      <c r="A68" s="290">
        <v>66</v>
      </c>
      <c r="B68" s="651" t="s">
        <v>279</v>
      </c>
      <c r="C68" s="292" t="s">
        <v>963</v>
      </c>
      <c r="D68" s="290" t="s">
        <v>529</v>
      </c>
      <c r="E68" s="290" t="s">
        <v>297</v>
      </c>
      <c r="F68" s="290" t="s">
        <v>1778</v>
      </c>
      <c r="G68" s="292" t="s">
        <v>1759</v>
      </c>
      <c r="H68" s="292" t="s">
        <v>1779</v>
      </c>
      <c r="I68" s="294" t="s">
        <v>1774</v>
      </c>
      <c r="J68" s="295">
        <v>12000</v>
      </c>
      <c r="K68" s="290"/>
      <c r="L68" s="291"/>
    </row>
    <row r="69" spans="1:12" ht="191.25" x14ac:dyDescent="0.25">
      <c r="A69" s="290">
        <v>67</v>
      </c>
      <c r="B69" s="651" t="s">
        <v>279</v>
      </c>
      <c r="C69" s="292" t="s">
        <v>963</v>
      </c>
      <c r="D69" s="290" t="s">
        <v>529</v>
      </c>
      <c r="E69" s="290" t="s">
        <v>297</v>
      </c>
      <c r="F69" s="290" t="s">
        <v>1780</v>
      </c>
      <c r="G69" s="292" t="s">
        <v>1781</v>
      </c>
      <c r="H69" s="292" t="s">
        <v>1782</v>
      </c>
      <c r="I69" s="294" t="s">
        <v>1774</v>
      </c>
      <c r="J69" s="295">
        <v>11225</v>
      </c>
      <c r="K69" s="290"/>
      <c r="L69" s="291"/>
    </row>
    <row r="70" spans="1:12" ht="102" x14ac:dyDescent="0.25">
      <c r="A70" s="290">
        <v>68</v>
      </c>
      <c r="B70" s="651" t="s">
        <v>279</v>
      </c>
      <c r="C70" s="292" t="s">
        <v>963</v>
      </c>
      <c r="D70" s="290" t="s">
        <v>529</v>
      </c>
      <c r="E70" s="290" t="s">
        <v>297</v>
      </c>
      <c r="F70" s="290" t="s">
        <v>1783</v>
      </c>
      <c r="G70" s="292" t="s">
        <v>1784</v>
      </c>
      <c r="H70" s="292" t="s">
        <v>1785</v>
      </c>
      <c r="I70" s="294" t="s">
        <v>1786</v>
      </c>
      <c r="J70" s="295">
        <v>27000</v>
      </c>
      <c r="K70" s="290"/>
      <c r="L70" s="291"/>
    </row>
    <row r="71" spans="1:12" ht="76.5" x14ac:dyDescent="0.25">
      <c r="A71" s="290">
        <v>69</v>
      </c>
      <c r="B71" s="651" t="s">
        <v>279</v>
      </c>
      <c r="C71" s="292" t="s">
        <v>963</v>
      </c>
      <c r="D71" s="290" t="s">
        <v>529</v>
      </c>
      <c r="E71" s="290" t="s">
        <v>297</v>
      </c>
      <c r="F71" s="290" t="s">
        <v>1787</v>
      </c>
      <c r="G71" s="292" t="s">
        <v>1788</v>
      </c>
      <c r="H71" s="292" t="s">
        <v>1789</v>
      </c>
      <c r="I71" s="294" t="s">
        <v>1790</v>
      </c>
      <c r="J71" s="295">
        <v>25298</v>
      </c>
      <c r="K71" s="290"/>
      <c r="L71" s="291"/>
    </row>
    <row r="72" spans="1:12" ht="114.75" x14ac:dyDescent="0.25">
      <c r="A72" s="290">
        <v>70</v>
      </c>
      <c r="B72" s="651" t="s">
        <v>279</v>
      </c>
      <c r="C72" s="292" t="s">
        <v>963</v>
      </c>
      <c r="D72" s="290" t="s">
        <v>529</v>
      </c>
      <c r="E72" s="290" t="s">
        <v>297</v>
      </c>
      <c r="F72" s="290" t="s">
        <v>1791</v>
      </c>
      <c r="G72" s="292" t="s">
        <v>1792</v>
      </c>
      <c r="H72" s="292" t="s">
        <v>1793</v>
      </c>
      <c r="I72" s="294" t="s">
        <v>1794</v>
      </c>
      <c r="J72" s="295">
        <v>15679</v>
      </c>
      <c r="K72" s="290"/>
      <c r="L72" s="291"/>
    </row>
    <row r="73" spans="1:12" ht="127.5" x14ac:dyDescent="0.25">
      <c r="A73" s="290">
        <v>71</v>
      </c>
      <c r="B73" s="651" t="s">
        <v>279</v>
      </c>
      <c r="C73" s="292" t="s">
        <v>963</v>
      </c>
      <c r="D73" s="290" t="s">
        <v>529</v>
      </c>
      <c r="E73" s="290" t="s">
        <v>297</v>
      </c>
      <c r="F73" s="290" t="s">
        <v>1795</v>
      </c>
      <c r="G73" s="292" t="s">
        <v>1796</v>
      </c>
      <c r="H73" s="292" t="s">
        <v>1797</v>
      </c>
      <c r="I73" s="294" t="s">
        <v>1761</v>
      </c>
      <c r="J73" s="295">
        <v>1850</v>
      </c>
      <c r="K73" s="290"/>
      <c r="L73" s="291"/>
    </row>
    <row r="74" spans="1:12" ht="51" x14ac:dyDescent="0.25">
      <c r="A74" s="290">
        <v>72</v>
      </c>
      <c r="B74" s="651" t="s">
        <v>279</v>
      </c>
      <c r="C74" s="292" t="s">
        <v>963</v>
      </c>
      <c r="D74" s="290" t="s">
        <v>529</v>
      </c>
      <c r="E74" s="290" t="s">
        <v>297</v>
      </c>
      <c r="F74" s="290" t="s">
        <v>1798</v>
      </c>
      <c r="G74" s="292" t="s">
        <v>1799</v>
      </c>
      <c r="H74" s="292" t="s">
        <v>1800</v>
      </c>
      <c r="I74" s="294" t="s">
        <v>1761</v>
      </c>
      <c r="J74" s="295">
        <v>9200</v>
      </c>
      <c r="K74" s="290"/>
      <c r="L74" s="291"/>
    </row>
    <row r="75" spans="1:12" ht="140.25" x14ac:dyDescent="0.25">
      <c r="A75" s="296">
        <v>73</v>
      </c>
      <c r="B75" s="651" t="s">
        <v>279</v>
      </c>
      <c r="C75" s="297" t="s">
        <v>1801</v>
      </c>
      <c r="D75" s="296" t="s">
        <v>529</v>
      </c>
      <c r="E75" s="296" t="s">
        <v>538</v>
      </c>
      <c r="F75" s="296">
        <v>721537</v>
      </c>
      <c r="G75" s="297" t="s">
        <v>1802</v>
      </c>
      <c r="H75" s="297" t="s">
        <v>1803</v>
      </c>
      <c r="I75" s="300" t="s">
        <v>1361</v>
      </c>
      <c r="J75" s="301">
        <v>30000</v>
      </c>
      <c r="K75" s="296"/>
      <c r="L75" s="298"/>
    </row>
    <row r="76" spans="1:12" ht="89.25" x14ac:dyDescent="0.25">
      <c r="A76" s="296">
        <v>74</v>
      </c>
      <c r="B76" s="651" t="s">
        <v>279</v>
      </c>
      <c r="C76" s="297" t="s">
        <v>1804</v>
      </c>
      <c r="D76" s="296" t="s">
        <v>529</v>
      </c>
      <c r="E76" s="296" t="s">
        <v>538</v>
      </c>
      <c r="F76" s="300" t="s">
        <v>1805</v>
      </c>
      <c r="G76" s="297" t="s">
        <v>1806</v>
      </c>
      <c r="H76" s="655" t="s">
        <v>1807</v>
      </c>
      <c r="I76" s="300" t="s">
        <v>956</v>
      </c>
      <c r="J76" s="301">
        <v>15000</v>
      </c>
      <c r="K76" s="296"/>
      <c r="L76" s="298"/>
    </row>
    <row r="77" spans="1:12" ht="89.25" x14ac:dyDescent="0.25">
      <c r="A77" s="296">
        <v>75</v>
      </c>
      <c r="B77" s="651" t="s">
        <v>279</v>
      </c>
      <c r="C77" s="297" t="s">
        <v>1808</v>
      </c>
      <c r="D77" s="296" t="s">
        <v>529</v>
      </c>
      <c r="E77" s="656" t="s">
        <v>538</v>
      </c>
      <c r="F77" s="657" t="s">
        <v>1809</v>
      </c>
      <c r="G77" s="658" t="s">
        <v>1806</v>
      </c>
      <c r="H77" s="658" t="s">
        <v>1810</v>
      </c>
      <c r="I77" s="657" t="s">
        <v>956</v>
      </c>
      <c r="J77" s="659">
        <v>4725</v>
      </c>
      <c r="K77" s="656"/>
      <c r="L77" s="660"/>
    </row>
    <row r="78" spans="1:12" ht="89.25" x14ac:dyDescent="0.25">
      <c r="A78" s="296">
        <v>76</v>
      </c>
      <c r="B78" s="651" t="s">
        <v>279</v>
      </c>
      <c r="C78" s="297" t="s">
        <v>1811</v>
      </c>
      <c r="D78" s="661" t="s">
        <v>529</v>
      </c>
      <c r="E78" s="662" t="s">
        <v>538</v>
      </c>
      <c r="F78" s="662" t="s">
        <v>1812</v>
      </c>
      <c r="G78" s="663" t="s">
        <v>1813</v>
      </c>
      <c r="H78" s="663" t="s">
        <v>1814</v>
      </c>
      <c r="I78" s="664" t="s">
        <v>1815</v>
      </c>
      <c r="J78" s="665">
        <v>57536.9</v>
      </c>
      <c r="K78" s="662"/>
      <c r="L78" s="666" t="s">
        <v>1816</v>
      </c>
    </row>
    <row r="79" spans="1:12" ht="76.5" x14ac:dyDescent="0.25">
      <c r="A79" s="667">
        <v>77</v>
      </c>
      <c r="B79" s="651" t="s">
        <v>279</v>
      </c>
      <c r="C79" s="668" t="s">
        <v>1817</v>
      </c>
      <c r="D79" s="669" t="s">
        <v>529</v>
      </c>
      <c r="E79" s="670" t="s">
        <v>1818</v>
      </c>
      <c r="F79" s="671" t="s">
        <v>1819</v>
      </c>
      <c r="G79" s="672" t="s">
        <v>1683</v>
      </c>
      <c r="H79" s="673" t="s">
        <v>1820</v>
      </c>
      <c r="I79" s="674" t="s">
        <v>1821</v>
      </c>
      <c r="J79" s="675" t="s">
        <v>1822</v>
      </c>
      <c r="K79" s="670"/>
      <c r="L79" s="676"/>
    </row>
    <row r="80" spans="1:12" ht="63.75" x14ac:dyDescent="0.25">
      <c r="A80" s="677">
        <v>78</v>
      </c>
      <c r="B80" s="651" t="s">
        <v>279</v>
      </c>
      <c r="C80" s="303" t="s">
        <v>1823</v>
      </c>
      <c r="D80" s="304" t="s">
        <v>552</v>
      </c>
      <c r="E80" s="304" t="s">
        <v>297</v>
      </c>
      <c r="F80" s="304" t="s">
        <v>1824</v>
      </c>
      <c r="G80" s="303" t="s">
        <v>678</v>
      </c>
      <c r="H80" s="303" t="s">
        <v>1825</v>
      </c>
      <c r="I80" s="307">
        <v>44027</v>
      </c>
      <c r="J80" s="308">
        <v>32640</v>
      </c>
      <c r="K80" s="304"/>
      <c r="L80" s="305"/>
    </row>
    <row r="81" spans="1:12" ht="89.25" x14ac:dyDescent="0.25">
      <c r="A81" s="677">
        <v>79</v>
      </c>
      <c r="B81" s="651" t="s">
        <v>279</v>
      </c>
      <c r="C81" s="303" t="s">
        <v>1826</v>
      </c>
      <c r="D81" s="304" t="s">
        <v>552</v>
      </c>
      <c r="E81" s="304" t="s">
        <v>297</v>
      </c>
      <c r="F81" s="304" t="s">
        <v>1827</v>
      </c>
      <c r="G81" s="303" t="s">
        <v>1828</v>
      </c>
      <c r="H81" s="303" t="s">
        <v>1829</v>
      </c>
      <c r="I81" s="307">
        <v>44147</v>
      </c>
      <c r="J81" s="308">
        <v>20400</v>
      </c>
      <c r="K81" s="304"/>
      <c r="L81" s="305"/>
    </row>
    <row r="82" spans="1:12" ht="51" x14ac:dyDescent="0.25">
      <c r="A82" s="677">
        <v>80</v>
      </c>
      <c r="B82" s="651" t="s">
        <v>279</v>
      </c>
      <c r="C82" s="303" t="s">
        <v>560</v>
      </c>
      <c r="D82" s="304" t="s">
        <v>552</v>
      </c>
      <c r="E82" s="304" t="s">
        <v>297</v>
      </c>
      <c r="F82" s="304" t="s">
        <v>1830</v>
      </c>
      <c r="G82" s="303" t="s">
        <v>554</v>
      </c>
      <c r="H82" s="303" t="s">
        <v>1831</v>
      </c>
      <c r="I82" s="307">
        <v>43880</v>
      </c>
      <c r="J82" s="308">
        <v>13800</v>
      </c>
      <c r="K82" s="304"/>
      <c r="L82" s="305"/>
    </row>
    <row r="83" spans="1:12" ht="25.5" x14ac:dyDescent="0.25">
      <c r="A83" s="677">
        <v>81</v>
      </c>
      <c r="B83" s="651" t="s">
        <v>279</v>
      </c>
      <c r="C83" s="303" t="s">
        <v>560</v>
      </c>
      <c r="D83" s="304" t="s">
        <v>552</v>
      </c>
      <c r="E83" s="304" t="s">
        <v>297</v>
      </c>
      <c r="F83" s="304" t="s">
        <v>1832</v>
      </c>
      <c r="G83" s="303" t="s">
        <v>554</v>
      </c>
      <c r="H83" s="303" t="s">
        <v>1833</v>
      </c>
      <c r="I83" s="307">
        <v>44000</v>
      </c>
      <c r="J83" s="308">
        <v>9480</v>
      </c>
      <c r="K83" s="304"/>
      <c r="L83" s="305"/>
    </row>
    <row r="84" spans="1:12" ht="76.5" x14ac:dyDescent="0.25">
      <c r="A84" s="677">
        <v>82</v>
      </c>
      <c r="B84" s="651" t="s">
        <v>279</v>
      </c>
      <c r="C84" s="303" t="s">
        <v>568</v>
      </c>
      <c r="D84" s="304" t="s">
        <v>552</v>
      </c>
      <c r="E84" s="304" t="s">
        <v>297</v>
      </c>
      <c r="F84" s="304" t="s">
        <v>1834</v>
      </c>
      <c r="G84" s="303" t="s">
        <v>1835</v>
      </c>
      <c r="H84" s="303" t="s">
        <v>1836</v>
      </c>
      <c r="I84" s="307">
        <v>43900</v>
      </c>
      <c r="J84" s="308">
        <v>9000</v>
      </c>
      <c r="K84" s="304"/>
      <c r="L84" s="305"/>
    </row>
    <row r="85" spans="1:12" ht="89.25" x14ac:dyDescent="0.25">
      <c r="A85" s="677">
        <v>83</v>
      </c>
      <c r="B85" s="651" t="s">
        <v>279</v>
      </c>
      <c r="C85" s="303" t="s">
        <v>551</v>
      </c>
      <c r="D85" s="304" t="s">
        <v>552</v>
      </c>
      <c r="E85" s="304" t="s">
        <v>297</v>
      </c>
      <c r="F85" s="304" t="s">
        <v>1837</v>
      </c>
      <c r="G85" s="303" t="s">
        <v>1835</v>
      </c>
      <c r="H85" s="303" t="s">
        <v>1838</v>
      </c>
      <c r="I85" s="307">
        <v>43817</v>
      </c>
      <c r="J85" s="308">
        <v>84000</v>
      </c>
      <c r="K85" s="304"/>
      <c r="L85" s="305"/>
    </row>
    <row r="86" spans="1:12" ht="89.25" x14ac:dyDescent="0.25">
      <c r="A86" s="677">
        <v>84</v>
      </c>
      <c r="B86" s="651" t="s">
        <v>279</v>
      </c>
      <c r="C86" s="303" t="s">
        <v>1839</v>
      </c>
      <c r="D86" s="304" t="s">
        <v>552</v>
      </c>
      <c r="E86" s="304" t="s">
        <v>297</v>
      </c>
      <c r="F86" s="304" t="s">
        <v>1840</v>
      </c>
      <c r="G86" s="303" t="s">
        <v>1835</v>
      </c>
      <c r="H86" s="303" t="s">
        <v>1841</v>
      </c>
      <c r="I86" s="307">
        <v>44076</v>
      </c>
      <c r="J86" s="308">
        <v>4450</v>
      </c>
      <c r="K86" s="304"/>
      <c r="L86" s="305"/>
    </row>
    <row r="87" spans="1:12" ht="51" x14ac:dyDescent="0.25">
      <c r="A87" s="677">
        <v>85</v>
      </c>
      <c r="B87" s="651" t="s">
        <v>279</v>
      </c>
      <c r="C87" s="303" t="s">
        <v>1842</v>
      </c>
      <c r="D87" s="304" t="s">
        <v>552</v>
      </c>
      <c r="E87" s="304" t="s">
        <v>538</v>
      </c>
      <c r="F87" s="304" t="s">
        <v>1843</v>
      </c>
      <c r="G87" s="303" t="s">
        <v>1844</v>
      </c>
      <c r="H87" s="303" t="s">
        <v>1845</v>
      </c>
      <c r="I87" s="307">
        <v>44063</v>
      </c>
      <c r="J87" s="308">
        <v>800</v>
      </c>
      <c r="K87" s="304"/>
      <c r="L87" s="305"/>
    </row>
    <row r="88" spans="1:12" ht="51" x14ac:dyDescent="0.25">
      <c r="A88" s="677">
        <v>86</v>
      </c>
      <c r="B88" s="651" t="s">
        <v>279</v>
      </c>
      <c r="C88" s="303" t="s">
        <v>1846</v>
      </c>
      <c r="D88" s="304" t="s">
        <v>552</v>
      </c>
      <c r="E88" s="304" t="s">
        <v>538</v>
      </c>
      <c r="F88" s="304" t="s">
        <v>1847</v>
      </c>
      <c r="G88" s="303" t="s">
        <v>1844</v>
      </c>
      <c r="H88" s="303" t="s">
        <v>1848</v>
      </c>
      <c r="I88" s="307">
        <v>44048</v>
      </c>
      <c r="J88" s="308">
        <v>4750</v>
      </c>
      <c r="K88" s="304"/>
      <c r="L88" s="305"/>
    </row>
    <row r="89" spans="1:12" ht="51" x14ac:dyDescent="0.25">
      <c r="A89" s="677">
        <v>87</v>
      </c>
      <c r="B89" s="651" t="s">
        <v>279</v>
      </c>
      <c r="C89" s="303" t="s">
        <v>1846</v>
      </c>
      <c r="D89" s="304" t="s">
        <v>552</v>
      </c>
      <c r="E89" s="304" t="s">
        <v>538</v>
      </c>
      <c r="F89" s="304" t="s">
        <v>1849</v>
      </c>
      <c r="G89" s="303" t="s">
        <v>1844</v>
      </c>
      <c r="H89" s="303" t="s">
        <v>1850</v>
      </c>
      <c r="I89" s="307">
        <v>44048</v>
      </c>
      <c r="J89" s="308">
        <v>2850</v>
      </c>
      <c r="K89" s="304"/>
      <c r="L89" s="305"/>
    </row>
    <row r="90" spans="1:12" ht="63.75" x14ac:dyDescent="0.25">
      <c r="A90" s="677">
        <v>88</v>
      </c>
      <c r="B90" s="651" t="s">
        <v>279</v>
      </c>
      <c r="C90" s="303" t="s">
        <v>1851</v>
      </c>
      <c r="D90" s="304" t="s">
        <v>552</v>
      </c>
      <c r="E90" s="304" t="s">
        <v>297</v>
      </c>
      <c r="F90" s="304" t="s">
        <v>1852</v>
      </c>
      <c r="G90" s="303" t="s">
        <v>1853</v>
      </c>
      <c r="H90" s="303" t="s">
        <v>1854</v>
      </c>
      <c r="I90" s="307">
        <v>43795</v>
      </c>
      <c r="J90" s="308">
        <v>4308</v>
      </c>
      <c r="K90" s="304"/>
      <c r="L90" s="305"/>
    </row>
    <row r="91" spans="1:12" ht="51" x14ac:dyDescent="0.25">
      <c r="A91" s="677">
        <v>89</v>
      </c>
      <c r="B91" s="651" t="s">
        <v>279</v>
      </c>
      <c r="C91" s="303" t="s">
        <v>1851</v>
      </c>
      <c r="D91" s="304" t="s">
        <v>552</v>
      </c>
      <c r="E91" s="304" t="s">
        <v>297</v>
      </c>
      <c r="F91" s="304" t="s">
        <v>1855</v>
      </c>
      <c r="G91" s="303" t="s">
        <v>1856</v>
      </c>
      <c r="H91" s="303" t="s">
        <v>1857</v>
      </c>
      <c r="I91" s="307">
        <v>43994</v>
      </c>
      <c r="J91" s="308">
        <v>2160</v>
      </c>
      <c r="K91" s="304"/>
      <c r="L91" s="305"/>
    </row>
    <row r="92" spans="1:12" ht="102" x14ac:dyDescent="0.25">
      <c r="A92" s="677">
        <v>90</v>
      </c>
      <c r="B92" s="651" t="s">
        <v>279</v>
      </c>
      <c r="C92" s="303" t="s">
        <v>1851</v>
      </c>
      <c r="D92" s="304" t="s">
        <v>552</v>
      </c>
      <c r="E92" s="304" t="s">
        <v>297</v>
      </c>
      <c r="F92" s="304" t="s">
        <v>1858</v>
      </c>
      <c r="G92" s="303" t="s">
        <v>1856</v>
      </c>
      <c r="H92" s="303" t="s">
        <v>1859</v>
      </c>
      <c r="I92" s="307">
        <v>44021</v>
      </c>
      <c r="J92" s="308">
        <v>15180</v>
      </c>
      <c r="K92" s="304"/>
      <c r="L92" s="305"/>
    </row>
    <row r="93" spans="1:12" ht="89.25" x14ac:dyDescent="0.25">
      <c r="A93" s="677">
        <v>91</v>
      </c>
      <c r="B93" s="651" t="s">
        <v>279</v>
      </c>
      <c r="C93" s="303" t="s">
        <v>1851</v>
      </c>
      <c r="D93" s="304" t="s">
        <v>552</v>
      </c>
      <c r="E93" s="304" t="s">
        <v>297</v>
      </c>
      <c r="F93" s="304" t="s">
        <v>1860</v>
      </c>
      <c r="G93" s="303" t="s">
        <v>1861</v>
      </c>
      <c r="H93" s="303" t="s">
        <v>1862</v>
      </c>
      <c r="I93" s="307">
        <v>44126</v>
      </c>
      <c r="J93" s="308">
        <v>3600</v>
      </c>
      <c r="K93" s="304"/>
      <c r="L93" s="305"/>
    </row>
    <row r="94" spans="1:12" ht="51" x14ac:dyDescent="0.25">
      <c r="A94" s="677">
        <v>92</v>
      </c>
      <c r="B94" s="651" t="s">
        <v>279</v>
      </c>
      <c r="C94" s="303" t="s">
        <v>1863</v>
      </c>
      <c r="D94" s="304" t="s">
        <v>552</v>
      </c>
      <c r="E94" s="304" t="s">
        <v>297</v>
      </c>
      <c r="F94" s="304" t="s">
        <v>1864</v>
      </c>
      <c r="G94" s="303" t="s">
        <v>1865</v>
      </c>
      <c r="H94" s="303" t="s">
        <v>1866</v>
      </c>
      <c r="I94" s="307">
        <v>43973</v>
      </c>
      <c r="J94" s="308">
        <v>3600</v>
      </c>
      <c r="K94" s="304"/>
      <c r="L94" s="305"/>
    </row>
    <row r="95" spans="1:12" ht="51" x14ac:dyDescent="0.25">
      <c r="A95" s="677">
        <v>93</v>
      </c>
      <c r="B95" s="651" t="s">
        <v>279</v>
      </c>
      <c r="C95" s="303" t="s">
        <v>1863</v>
      </c>
      <c r="D95" s="304" t="s">
        <v>552</v>
      </c>
      <c r="E95" s="304" t="s">
        <v>297</v>
      </c>
      <c r="F95" s="304" t="s">
        <v>1867</v>
      </c>
      <c r="G95" s="303" t="s">
        <v>1865</v>
      </c>
      <c r="H95" s="303" t="s">
        <v>1866</v>
      </c>
      <c r="I95" s="307">
        <v>44054</v>
      </c>
      <c r="J95" s="308">
        <v>3000</v>
      </c>
      <c r="K95" s="304"/>
      <c r="L95" s="305"/>
    </row>
    <row r="96" spans="1:12" ht="63.75" x14ac:dyDescent="0.25">
      <c r="A96" s="677">
        <v>94</v>
      </c>
      <c r="B96" s="651" t="s">
        <v>279</v>
      </c>
      <c r="C96" s="303" t="s">
        <v>1868</v>
      </c>
      <c r="D96" s="304" t="s">
        <v>552</v>
      </c>
      <c r="E96" s="304" t="s">
        <v>297</v>
      </c>
      <c r="F96" s="304" t="s">
        <v>1869</v>
      </c>
      <c r="G96" s="303" t="s">
        <v>1870</v>
      </c>
      <c r="H96" s="303" t="s">
        <v>1871</v>
      </c>
      <c r="I96" s="307">
        <v>44034</v>
      </c>
      <c r="J96" s="308">
        <v>3000</v>
      </c>
      <c r="K96" s="304"/>
      <c r="L96" s="305"/>
    </row>
    <row r="97" spans="1:12" ht="76.5" x14ac:dyDescent="0.25">
      <c r="A97" s="677">
        <v>95</v>
      </c>
      <c r="B97" s="651" t="s">
        <v>279</v>
      </c>
      <c r="C97" s="303" t="s">
        <v>1863</v>
      </c>
      <c r="D97" s="304" t="s">
        <v>552</v>
      </c>
      <c r="E97" s="304" t="s">
        <v>297</v>
      </c>
      <c r="F97" s="304" t="s">
        <v>1872</v>
      </c>
      <c r="G97" s="303" t="s">
        <v>1865</v>
      </c>
      <c r="H97" s="303" t="s">
        <v>1873</v>
      </c>
      <c r="I97" s="307">
        <v>44013</v>
      </c>
      <c r="J97" s="308">
        <v>5040</v>
      </c>
      <c r="K97" s="304"/>
      <c r="L97" s="305"/>
    </row>
    <row r="98" spans="1:12" ht="51" x14ac:dyDescent="0.25">
      <c r="A98" s="677">
        <v>96</v>
      </c>
      <c r="B98" s="651" t="s">
        <v>279</v>
      </c>
      <c r="C98" s="303" t="s">
        <v>1874</v>
      </c>
      <c r="D98" s="304" t="s">
        <v>552</v>
      </c>
      <c r="E98" s="304" t="s">
        <v>297</v>
      </c>
      <c r="F98" s="304" t="s">
        <v>1875</v>
      </c>
      <c r="G98" s="303" t="s">
        <v>1876</v>
      </c>
      <c r="H98" s="303" t="s">
        <v>1877</v>
      </c>
      <c r="I98" s="307">
        <v>43906</v>
      </c>
      <c r="J98" s="308">
        <v>41450</v>
      </c>
      <c r="K98" s="304"/>
      <c r="L98" s="305"/>
    </row>
    <row r="99" spans="1:12" ht="63.75" x14ac:dyDescent="0.25">
      <c r="A99" s="677">
        <v>97</v>
      </c>
      <c r="B99" s="651" t="s">
        <v>279</v>
      </c>
      <c r="C99" s="303" t="s">
        <v>1874</v>
      </c>
      <c r="D99" s="304" t="s">
        <v>552</v>
      </c>
      <c r="E99" s="304" t="s">
        <v>297</v>
      </c>
      <c r="F99" s="304" t="s">
        <v>1878</v>
      </c>
      <c r="G99" s="303" t="s">
        <v>1876</v>
      </c>
      <c r="H99" s="303" t="s">
        <v>1879</v>
      </c>
      <c r="I99" s="307">
        <v>43906</v>
      </c>
      <c r="J99" s="308">
        <v>46600</v>
      </c>
      <c r="K99" s="304"/>
      <c r="L99" s="305"/>
    </row>
    <row r="100" spans="1:12" ht="76.5" x14ac:dyDescent="0.25">
      <c r="A100" s="677">
        <v>98</v>
      </c>
      <c r="B100" s="651" t="s">
        <v>279</v>
      </c>
      <c r="C100" s="303" t="s">
        <v>1880</v>
      </c>
      <c r="D100" s="304" t="s">
        <v>552</v>
      </c>
      <c r="E100" s="304" t="s">
        <v>297</v>
      </c>
      <c r="F100" s="304" t="s">
        <v>1881</v>
      </c>
      <c r="G100" s="303" t="s">
        <v>1882</v>
      </c>
      <c r="H100" s="303" t="s">
        <v>1883</v>
      </c>
      <c r="I100" s="307">
        <v>43936</v>
      </c>
      <c r="J100" s="308">
        <v>30000</v>
      </c>
      <c r="K100" s="304"/>
      <c r="L100" s="305"/>
    </row>
    <row r="101" spans="1:12" ht="89.25" x14ac:dyDescent="0.25">
      <c r="A101" s="677">
        <v>99</v>
      </c>
      <c r="B101" s="651" t="s">
        <v>279</v>
      </c>
      <c r="C101" s="303" t="s">
        <v>711</v>
      </c>
      <c r="D101" s="304" t="s">
        <v>552</v>
      </c>
      <c r="E101" s="304" t="s">
        <v>297</v>
      </c>
      <c r="F101" s="304" t="s">
        <v>1884</v>
      </c>
      <c r="G101" s="303" t="s">
        <v>1755</v>
      </c>
      <c r="H101" s="303" t="s">
        <v>1885</v>
      </c>
      <c r="I101" s="307">
        <v>43866</v>
      </c>
      <c r="J101" s="308">
        <v>70800</v>
      </c>
      <c r="K101" s="304"/>
      <c r="L101" s="305"/>
    </row>
    <row r="102" spans="1:12" ht="51" x14ac:dyDescent="0.25">
      <c r="A102" s="677">
        <v>100</v>
      </c>
      <c r="B102" s="651" t="s">
        <v>279</v>
      </c>
      <c r="C102" s="303" t="s">
        <v>1886</v>
      </c>
      <c r="D102" s="304" t="s">
        <v>552</v>
      </c>
      <c r="E102" s="304" t="s">
        <v>297</v>
      </c>
      <c r="F102" s="304" t="s">
        <v>1887</v>
      </c>
      <c r="G102" s="303" t="s">
        <v>1755</v>
      </c>
      <c r="H102" s="303" t="s">
        <v>1888</v>
      </c>
      <c r="I102" s="307">
        <v>44099</v>
      </c>
      <c r="J102" s="308">
        <v>5230</v>
      </c>
      <c r="K102" s="304"/>
      <c r="L102" s="305"/>
    </row>
    <row r="103" spans="1:12" ht="63.75" x14ac:dyDescent="0.25">
      <c r="A103" s="677">
        <v>101</v>
      </c>
      <c r="B103" s="651" t="s">
        <v>279</v>
      </c>
      <c r="C103" s="303" t="s">
        <v>1889</v>
      </c>
      <c r="D103" s="304" t="s">
        <v>552</v>
      </c>
      <c r="E103" s="304" t="s">
        <v>297</v>
      </c>
      <c r="F103" s="304" t="s">
        <v>1890</v>
      </c>
      <c r="G103" s="303" t="s">
        <v>1755</v>
      </c>
      <c r="H103" s="303" t="s">
        <v>1891</v>
      </c>
      <c r="I103" s="307">
        <v>43991</v>
      </c>
      <c r="J103" s="308">
        <v>6600</v>
      </c>
      <c r="K103" s="304"/>
      <c r="L103" s="305"/>
    </row>
    <row r="104" spans="1:12" ht="51" x14ac:dyDescent="0.25">
      <c r="A104" s="677">
        <v>102</v>
      </c>
      <c r="B104" s="651" t="s">
        <v>279</v>
      </c>
      <c r="C104" s="303" t="s">
        <v>1889</v>
      </c>
      <c r="D104" s="304" t="s">
        <v>552</v>
      </c>
      <c r="E104" s="304" t="s">
        <v>297</v>
      </c>
      <c r="F104" s="304" t="s">
        <v>1892</v>
      </c>
      <c r="G104" s="303" t="s">
        <v>1755</v>
      </c>
      <c r="H104" s="303" t="s">
        <v>1893</v>
      </c>
      <c r="I104" s="307">
        <v>44014</v>
      </c>
      <c r="J104" s="308">
        <v>4080</v>
      </c>
      <c r="K104" s="304"/>
      <c r="L104" s="305"/>
    </row>
    <row r="105" spans="1:12" ht="38.25" x14ac:dyDescent="0.25">
      <c r="A105" s="677">
        <v>103</v>
      </c>
      <c r="B105" s="651" t="s">
        <v>279</v>
      </c>
      <c r="C105" s="303" t="s">
        <v>595</v>
      </c>
      <c r="D105" s="304" t="s">
        <v>552</v>
      </c>
      <c r="E105" s="304" t="s">
        <v>297</v>
      </c>
      <c r="F105" s="304" t="s">
        <v>1894</v>
      </c>
      <c r="G105" s="303" t="s">
        <v>1895</v>
      </c>
      <c r="H105" s="303" t="s">
        <v>1896</v>
      </c>
      <c r="I105" s="307">
        <v>43963</v>
      </c>
      <c r="J105" s="308">
        <v>11890</v>
      </c>
      <c r="K105" s="304"/>
      <c r="L105" s="305"/>
    </row>
    <row r="106" spans="1:12" ht="25.5" x14ac:dyDescent="0.25">
      <c r="A106" s="677">
        <v>104</v>
      </c>
      <c r="B106" s="651" t="s">
        <v>279</v>
      </c>
      <c r="C106" s="303" t="s">
        <v>1897</v>
      </c>
      <c r="D106" s="304" t="s">
        <v>552</v>
      </c>
      <c r="E106" s="304" t="s">
        <v>297</v>
      </c>
      <c r="F106" s="304" t="s">
        <v>1898</v>
      </c>
      <c r="G106" s="303" t="s">
        <v>1899</v>
      </c>
      <c r="H106" s="303" t="s">
        <v>1900</v>
      </c>
      <c r="I106" s="307">
        <v>44091</v>
      </c>
      <c r="J106" s="308">
        <v>78000</v>
      </c>
      <c r="K106" s="304"/>
      <c r="L106" s="305"/>
    </row>
    <row r="107" spans="1:12" ht="63.75" x14ac:dyDescent="0.25">
      <c r="A107" s="677">
        <v>105</v>
      </c>
      <c r="B107" s="651" t="s">
        <v>279</v>
      </c>
      <c r="C107" s="303" t="s">
        <v>1901</v>
      </c>
      <c r="D107" s="304" t="s">
        <v>552</v>
      </c>
      <c r="E107" s="304" t="s">
        <v>297</v>
      </c>
      <c r="F107" s="304" t="s">
        <v>1902</v>
      </c>
      <c r="G107" s="303" t="s">
        <v>1903</v>
      </c>
      <c r="H107" s="303" t="s">
        <v>1904</v>
      </c>
      <c r="I107" s="307">
        <v>43873</v>
      </c>
      <c r="J107" s="308">
        <v>11520</v>
      </c>
      <c r="K107" s="304"/>
      <c r="L107" s="305"/>
    </row>
    <row r="108" spans="1:12" ht="63.75" x14ac:dyDescent="0.25">
      <c r="A108" s="677">
        <v>106</v>
      </c>
      <c r="B108" s="651" t="s">
        <v>279</v>
      </c>
      <c r="C108" s="303" t="s">
        <v>1905</v>
      </c>
      <c r="D108" s="304" t="s">
        <v>552</v>
      </c>
      <c r="E108" s="304" t="s">
        <v>297</v>
      </c>
      <c r="F108" s="304" t="s">
        <v>1906</v>
      </c>
      <c r="G108" s="303" t="s">
        <v>1882</v>
      </c>
      <c r="H108" s="303" t="s">
        <v>1907</v>
      </c>
      <c r="I108" s="307">
        <v>43910</v>
      </c>
      <c r="J108" s="308">
        <v>16920</v>
      </c>
      <c r="K108" s="304"/>
      <c r="L108" s="305"/>
    </row>
    <row r="109" spans="1:12" ht="63.75" x14ac:dyDescent="0.25">
      <c r="A109" s="677">
        <v>107</v>
      </c>
      <c r="B109" s="651" t="s">
        <v>279</v>
      </c>
      <c r="C109" s="303" t="s">
        <v>1908</v>
      </c>
      <c r="D109" s="304" t="s">
        <v>552</v>
      </c>
      <c r="E109" s="304" t="s">
        <v>297</v>
      </c>
      <c r="F109" s="304" t="s">
        <v>1909</v>
      </c>
      <c r="G109" s="303" t="s">
        <v>1724</v>
      </c>
      <c r="H109" s="303" t="s">
        <v>1910</v>
      </c>
      <c r="I109" s="307">
        <v>43880</v>
      </c>
      <c r="J109" s="308">
        <v>1390</v>
      </c>
      <c r="K109" s="304"/>
      <c r="L109" s="305"/>
    </row>
    <row r="110" spans="1:12" ht="76.5" x14ac:dyDescent="0.25">
      <c r="A110" s="677">
        <v>108</v>
      </c>
      <c r="B110" s="651" t="s">
        <v>279</v>
      </c>
      <c r="C110" s="303" t="s">
        <v>1911</v>
      </c>
      <c r="D110" s="304" t="s">
        <v>552</v>
      </c>
      <c r="E110" s="304" t="s">
        <v>297</v>
      </c>
      <c r="F110" s="304" t="s">
        <v>1912</v>
      </c>
      <c r="G110" s="303" t="s">
        <v>1913</v>
      </c>
      <c r="H110" s="303" t="s">
        <v>1914</v>
      </c>
      <c r="I110" s="307">
        <v>43986</v>
      </c>
      <c r="J110" s="308">
        <v>4780</v>
      </c>
      <c r="K110" s="304"/>
      <c r="L110" s="305"/>
    </row>
    <row r="111" spans="1:12" ht="89.25" x14ac:dyDescent="0.25">
      <c r="A111" s="677">
        <v>109</v>
      </c>
      <c r="B111" s="651" t="s">
        <v>279</v>
      </c>
      <c r="C111" s="303" t="s">
        <v>1897</v>
      </c>
      <c r="D111" s="304" t="s">
        <v>552</v>
      </c>
      <c r="E111" s="304" t="s">
        <v>297</v>
      </c>
      <c r="F111" s="304" t="s">
        <v>1915</v>
      </c>
      <c r="G111" s="303" t="s">
        <v>1916</v>
      </c>
      <c r="H111" s="303" t="s">
        <v>1917</v>
      </c>
      <c r="I111" s="307">
        <v>43801</v>
      </c>
      <c r="J111" s="308">
        <v>104940</v>
      </c>
      <c r="K111" s="304"/>
      <c r="L111" s="305"/>
    </row>
    <row r="112" spans="1:12" ht="63.75" x14ac:dyDescent="0.25">
      <c r="A112" s="677">
        <v>110</v>
      </c>
      <c r="B112" s="651" t="s">
        <v>279</v>
      </c>
      <c r="C112" s="303" t="s">
        <v>1918</v>
      </c>
      <c r="D112" s="304" t="s">
        <v>552</v>
      </c>
      <c r="E112" s="304" t="s">
        <v>538</v>
      </c>
      <c r="F112" s="304" t="s">
        <v>1919</v>
      </c>
      <c r="G112" s="303" t="s">
        <v>1920</v>
      </c>
      <c r="H112" s="303" t="s">
        <v>1921</v>
      </c>
      <c r="I112" s="307">
        <v>43818</v>
      </c>
      <c r="J112" s="308">
        <v>30850</v>
      </c>
      <c r="K112" s="304"/>
      <c r="L112" s="305"/>
    </row>
    <row r="113" spans="1:12" ht="63.75" x14ac:dyDescent="0.25">
      <c r="A113" s="677">
        <v>111</v>
      </c>
      <c r="B113" s="651" t="s">
        <v>279</v>
      </c>
      <c r="C113" s="303" t="s">
        <v>1922</v>
      </c>
      <c r="D113" s="304" t="s">
        <v>552</v>
      </c>
      <c r="E113" s="304" t="s">
        <v>297</v>
      </c>
      <c r="F113" s="304" t="s">
        <v>1923</v>
      </c>
      <c r="G113" s="303" t="s">
        <v>1920</v>
      </c>
      <c r="H113" s="303" t="s">
        <v>1924</v>
      </c>
      <c r="I113" s="307">
        <v>44077</v>
      </c>
      <c r="J113" s="308">
        <v>16340</v>
      </c>
      <c r="K113" s="304"/>
      <c r="L113" s="305"/>
    </row>
    <row r="114" spans="1:12" ht="38.25" x14ac:dyDescent="0.25">
      <c r="A114" s="677">
        <v>112</v>
      </c>
      <c r="B114" s="651" t="s">
        <v>279</v>
      </c>
      <c r="C114" s="303" t="s">
        <v>1925</v>
      </c>
      <c r="D114" s="304" t="s">
        <v>552</v>
      </c>
      <c r="E114" s="304" t="s">
        <v>297</v>
      </c>
      <c r="F114" s="304" t="s">
        <v>1926</v>
      </c>
      <c r="G114" s="303" t="s">
        <v>562</v>
      </c>
      <c r="H114" s="303" t="s">
        <v>1927</v>
      </c>
      <c r="I114" s="307">
        <v>43781</v>
      </c>
      <c r="J114" s="308">
        <v>54900</v>
      </c>
      <c r="K114" s="304"/>
      <c r="L114" s="305"/>
    </row>
    <row r="115" spans="1:12" ht="63.75" x14ac:dyDescent="0.25">
      <c r="A115" s="677">
        <v>113</v>
      </c>
      <c r="B115" s="651" t="s">
        <v>279</v>
      </c>
      <c r="C115" s="678" t="s">
        <v>560</v>
      </c>
      <c r="D115" s="311" t="s">
        <v>552</v>
      </c>
      <c r="E115" s="311" t="s">
        <v>297</v>
      </c>
      <c r="F115" s="311" t="s">
        <v>1928</v>
      </c>
      <c r="G115" s="678" t="s">
        <v>562</v>
      </c>
      <c r="H115" s="678" t="s">
        <v>1929</v>
      </c>
      <c r="I115" s="679">
        <v>43921</v>
      </c>
      <c r="J115" s="680">
        <v>19872</v>
      </c>
      <c r="K115" s="311"/>
      <c r="L115" s="305"/>
    </row>
    <row r="116" spans="1:12" ht="25.5" x14ac:dyDescent="0.25">
      <c r="A116" s="677">
        <v>114</v>
      </c>
      <c r="B116" s="651" t="s">
        <v>279</v>
      </c>
      <c r="C116" s="317" t="s">
        <v>1930</v>
      </c>
      <c r="D116" s="311" t="s">
        <v>552</v>
      </c>
      <c r="E116" s="311" t="s">
        <v>297</v>
      </c>
      <c r="F116" s="681" t="s">
        <v>1931</v>
      </c>
      <c r="G116" s="317" t="s">
        <v>678</v>
      </c>
      <c r="H116" s="317" t="s">
        <v>1932</v>
      </c>
      <c r="I116" s="321">
        <v>43999</v>
      </c>
      <c r="J116" s="322">
        <v>46200</v>
      </c>
      <c r="K116" s="681"/>
      <c r="L116" s="305"/>
    </row>
    <row r="117" spans="1:12" ht="114.75" x14ac:dyDescent="0.25">
      <c r="A117" s="677">
        <v>115</v>
      </c>
      <c r="B117" s="651" t="s">
        <v>279</v>
      </c>
      <c r="C117" s="317" t="s">
        <v>1933</v>
      </c>
      <c r="D117" s="311" t="s">
        <v>552</v>
      </c>
      <c r="E117" s="311" t="s">
        <v>297</v>
      </c>
      <c r="F117" s="681" t="s">
        <v>1934</v>
      </c>
      <c r="G117" s="317" t="s">
        <v>1576</v>
      </c>
      <c r="H117" s="317" t="s">
        <v>1935</v>
      </c>
      <c r="I117" s="321">
        <v>44158</v>
      </c>
      <c r="J117" s="322">
        <v>28800</v>
      </c>
      <c r="K117" s="681"/>
      <c r="L117" s="305"/>
    </row>
    <row r="118" spans="1:12" ht="76.5" x14ac:dyDescent="0.25">
      <c r="A118" s="677">
        <v>116</v>
      </c>
      <c r="B118" s="651" t="s">
        <v>279</v>
      </c>
      <c r="C118" s="317" t="s">
        <v>1936</v>
      </c>
      <c r="D118" s="311" t="s">
        <v>552</v>
      </c>
      <c r="E118" s="311" t="s">
        <v>297</v>
      </c>
      <c r="F118" s="681" t="s">
        <v>1937</v>
      </c>
      <c r="G118" s="317" t="s">
        <v>585</v>
      </c>
      <c r="H118" s="317" t="s">
        <v>1938</v>
      </c>
      <c r="I118" s="321">
        <v>43749</v>
      </c>
      <c r="J118" s="322">
        <v>10386</v>
      </c>
      <c r="K118" s="681"/>
      <c r="L118" s="305"/>
    </row>
    <row r="119" spans="1:12" ht="89.25" x14ac:dyDescent="0.25">
      <c r="A119" s="677">
        <v>117</v>
      </c>
      <c r="B119" s="651" t="s">
        <v>279</v>
      </c>
      <c r="C119" s="317" t="s">
        <v>1939</v>
      </c>
      <c r="D119" s="311" t="s">
        <v>552</v>
      </c>
      <c r="E119" s="311" t="s">
        <v>297</v>
      </c>
      <c r="F119" s="681" t="s">
        <v>1940</v>
      </c>
      <c r="G119" s="317" t="s">
        <v>589</v>
      </c>
      <c r="H119" s="317" t="s">
        <v>1941</v>
      </c>
      <c r="I119" s="321">
        <v>43734</v>
      </c>
      <c r="J119" s="322">
        <v>35640</v>
      </c>
      <c r="K119" s="681"/>
      <c r="L119" s="305"/>
    </row>
    <row r="120" spans="1:12" ht="63.75" x14ac:dyDescent="0.25">
      <c r="A120" s="677">
        <v>118</v>
      </c>
      <c r="B120" s="651" t="s">
        <v>279</v>
      </c>
      <c r="C120" s="317" t="s">
        <v>773</v>
      </c>
      <c r="D120" s="311" t="s">
        <v>552</v>
      </c>
      <c r="E120" s="311" t="s">
        <v>297</v>
      </c>
      <c r="F120" s="681" t="s">
        <v>1942</v>
      </c>
      <c r="G120" s="317" t="s">
        <v>771</v>
      </c>
      <c r="H120" s="317" t="s">
        <v>1943</v>
      </c>
      <c r="I120" s="321">
        <v>43994</v>
      </c>
      <c r="J120" s="322">
        <v>8040</v>
      </c>
      <c r="K120" s="681"/>
      <c r="L120" s="305"/>
    </row>
    <row r="121" spans="1:12" ht="102" x14ac:dyDescent="0.25">
      <c r="A121" s="677">
        <v>119</v>
      </c>
      <c r="B121" s="651" t="s">
        <v>279</v>
      </c>
      <c r="C121" s="317" t="s">
        <v>1944</v>
      </c>
      <c r="D121" s="311" t="s">
        <v>552</v>
      </c>
      <c r="E121" s="311" t="s">
        <v>297</v>
      </c>
      <c r="F121" s="681" t="s">
        <v>1945</v>
      </c>
      <c r="G121" s="317" t="s">
        <v>771</v>
      </c>
      <c r="H121" s="317" t="s">
        <v>1946</v>
      </c>
      <c r="I121" s="321">
        <v>43973</v>
      </c>
      <c r="J121" s="322">
        <v>6720</v>
      </c>
      <c r="K121" s="681"/>
      <c r="L121" s="305"/>
    </row>
    <row r="122" spans="1:12" ht="76.5" x14ac:dyDescent="0.25">
      <c r="A122" s="677">
        <v>120</v>
      </c>
      <c r="B122" s="651" t="s">
        <v>279</v>
      </c>
      <c r="C122" s="317" t="s">
        <v>1947</v>
      </c>
      <c r="D122" s="311" t="s">
        <v>552</v>
      </c>
      <c r="E122" s="311" t="s">
        <v>297</v>
      </c>
      <c r="F122" s="681" t="s">
        <v>1948</v>
      </c>
      <c r="G122" s="317" t="s">
        <v>1949</v>
      </c>
      <c r="H122" s="317" t="s">
        <v>1950</v>
      </c>
      <c r="I122" s="321">
        <v>43647</v>
      </c>
      <c r="J122" s="322">
        <v>900</v>
      </c>
      <c r="K122" s="681"/>
      <c r="L122" s="305"/>
    </row>
    <row r="123" spans="1:12" ht="89.25" x14ac:dyDescent="0.25">
      <c r="A123" s="677">
        <v>121</v>
      </c>
      <c r="B123" s="651" t="s">
        <v>279</v>
      </c>
      <c r="C123" s="317" t="s">
        <v>1951</v>
      </c>
      <c r="D123" s="311" t="s">
        <v>552</v>
      </c>
      <c r="E123" s="311" t="s">
        <v>297</v>
      </c>
      <c r="F123" s="681" t="s">
        <v>1952</v>
      </c>
      <c r="G123" s="317" t="s">
        <v>1953</v>
      </c>
      <c r="H123" s="317" t="s">
        <v>1954</v>
      </c>
      <c r="I123" s="321">
        <v>44162</v>
      </c>
      <c r="J123" s="322">
        <v>5220</v>
      </c>
      <c r="K123" s="682"/>
      <c r="L123" s="305"/>
    </row>
    <row r="124" spans="1:12" ht="76.5" x14ac:dyDescent="0.25">
      <c r="A124" s="683">
        <v>122</v>
      </c>
      <c r="B124" s="325" t="s">
        <v>281</v>
      </c>
      <c r="C124" s="684" t="s">
        <v>938</v>
      </c>
      <c r="D124" s="685" t="s">
        <v>529</v>
      </c>
      <c r="E124" s="685" t="s">
        <v>362</v>
      </c>
      <c r="F124" s="685" t="s">
        <v>1955</v>
      </c>
      <c r="G124" s="684" t="s">
        <v>1956</v>
      </c>
      <c r="H124" s="684" t="s">
        <v>1957</v>
      </c>
      <c r="I124" s="685" t="s">
        <v>956</v>
      </c>
      <c r="J124" s="686">
        <v>8564</v>
      </c>
      <c r="K124" s="686"/>
      <c r="L124" s="684"/>
    </row>
    <row r="125" spans="1:12" ht="140.25" x14ac:dyDescent="0.25">
      <c r="A125" s="683">
        <v>123</v>
      </c>
      <c r="B125" s="325" t="s">
        <v>281</v>
      </c>
      <c r="C125" s="684" t="s">
        <v>938</v>
      </c>
      <c r="D125" s="685" t="s">
        <v>529</v>
      </c>
      <c r="E125" s="685" t="s">
        <v>362</v>
      </c>
      <c r="F125" s="685" t="s">
        <v>1958</v>
      </c>
      <c r="G125" s="325" t="s">
        <v>1959</v>
      </c>
      <c r="H125" s="325" t="s">
        <v>1960</v>
      </c>
      <c r="I125" s="685" t="s">
        <v>956</v>
      </c>
      <c r="J125" s="329">
        <v>18540</v>
      </c>
      <c r="K125" s="329"/>
      <c r="L125" s="325"/>
    </row>
    <row r="126" spans="1:12" ht="102" x14ac:dyDescent="0.25">
      <c r="A126" s="683">
        <v>124</v>
      </c>
      <c r="B126" s="325" t="s">
        <v>281</v>
      </c>
      <c r="C126" s="684" t="s">
        <v>938</v>
      </c>
      <c r="D126" s="685" t="s">
        <v>529</v>
      </c>
      <c r="E126" s="685" t="s">
        <v>362</v>
      </c>
      <c r="F126" s="685" t="s">
        <v>1961</v>
      </c>
      <c r="G126" s="325" t="s">
        <v>1962</v>
      </c>
      <c r="H126" s="325" t="s">
        <v>1963</v>
      </c>
      <c r="I126" s="685" t="s">
        <v>956</v>
      </c>
      <c r="J126" s="329">
        <v>14247</v>
      </c>
      <c r="K126" s="329"/>
      <c r="L126" s="325"/>
    </row>
    <row r="127" spans="1:12" ht="102" x14ac:dyDescent="0.25">
      <c r="A127" s="683">
        <v>125</v>
      </c>
      <c r="B127" s="325" t="s">
        <v>281</v>
      </c>
      <c r="C127" s="684" t="s">
        <v>938</v>
      </c>
      <c r="D127" s="685" t="s">
        <v>529</v>
      </c>
      <c r="E127" s="685" t="s">
        <v>362</v>
      </c>
      <c r="F127" s="685" t="s">
        <v>1964</v>
      </c>
      <c r="G127" s="325" t="s">
        <v>1965</v>
      </c>
      <c r="H127" s="325" t="s">
        <v>1966</v>
      </c>
      <c r="I127" s="685" t="s">
        <v>956</v>
      </c>
      <c r="J127" s="329">
        <v>14889</v>
      </c>
      <c r="K127" s="329"/>
      <c r="L127" s="325"/>
    </row>
    <row r="128" spans="1:12" ht="76.5" x14ac:dyDescent="0.25">
      <c r="A128" s="683">
        <v>126</v>
      </c>
      <c r="B128" s="325" t="s">
        <v>281</v>
      </c>
      <c r="C128" s="684" t="s">
        <v>938</v>
      </c>
      <c r="D128" s="685" t="s">
        <v>529</v>
      </c>
      <c r="E128" s="685" t="s">
        <v>362</v>
      </c>
      <c r="F128" s="685" t="s">
        <v>1967</v>
      </c>
      <c r="G128" s="325" t="s">
        <v>1968</v>
      </c>
      <c r="H128" s="325" t="s">
        <v>1969</v>
      </c>
      <c r="I128" s="685" t="s">
        <v>956</v>
      </c>
      <c r="J128" s="329">
        <v>18127</v>
      </c>
      <c r="K128" s="329"/>
      <c r="L128" s="325"/>
    </row>
    <row r="129" spans="1:12" ht="89.25" x14ac:dyDescent="0.25">
      <c r="A129" s="683">
        <v>127</v>
      </c>
      <c r="B129" s="325" t="s">
        <v>281</v>
      </c>
      <c r="C129" s="684" t="s">
        <v>938</v>
      </c>
      <c r="D129" s="685" t="s">
        <v>529</v>
      </c>
      <c r="E129" s="685" t="s">
        <v>362</v>
      </c>
      <c r="F129" s="685" t="s">
        <v>1970</v>
      </c>
      <c r="G129" s="325" t="s">
        <v>1971</v>
      </c>
      <c r="H129" s="325" t="s">
        <v>1972</v>
      </c>
      <c r="I129" s="685" t="s">
        <v>956</v>
      </c>
      <c r="J129" s="329">
        <v>8158</v>
      </c>
      <c r="K129" s="329"/>
      <c r="L129" s="325"/>
    </row>
    <row r="130" spans="1:12" ht="89.25" x14ac:dyDescent="0.25">
      <c r="A130" s="683">
        <v>128</v>
      </c>
      <c r="B130" s="325" t="s">
        <v>281</v>
      </c>
      <c r="C130" s="684" t="s">
        <v>938</v>
      </c>
      <c r="D130" s="685" t="s">
        <v>529</v>
      </c>
      <c r="E130" s="685" t="s">
        <v>362</v>
      </c>
      <c r="F130" s="685" t="s">
        <v>1973</v>
      </c>
      <c r="G130" s="325" t="s">
        <v>813</v>
      </c>
      <c r="H130" s="325" t="s">
        <v>1974</v>
      </c>
      <c r="I130" s="685" t="s">
        <v>956</v>
      </c>
      <c r="J130" s="329">
        <v>1801</v>
      </c>
      <c r="K130" s="329"/>
      <c r="L130" s="325"/>
    </row>
    <row r="131" spans="1:12" ht="102" x14ac:dyDescent="0.25">
      <c r="A131" s="683">
        <v>129</v>
      </c>
      <c r="B131" s="325" t="s">
        <v>281</v>
      </c>
      <c r="C131" s="684" t="s">
        <v>938</v>
      </c>
      <c r="D131" s="685" t="s">
        <v>529</v>
      </c>
      <c r="E131" s="685" t="s">
        <v>362</v>
      </c>
      <c r="F131" s="685" t="s">
        <v>1975</v>
      </c>
      <c r="G131" s="325" t="s">
        <v>1976</v>
      </c>
      <c r="H131" s="325" t="s">
        <v>1977</v>
      </c>
      <c r="I131" s="326" t="s">
        <v>942</v>
      </c>
      <c r="J131" s="329">
        <v>8848</v>
      </c>
      <c r="K131" s="329"/>
      <c r="L131" s="325"/>
    </row>
    <row r="132" spans="1:12" ht="63.75" x14ac:dyDescent="0.25">
      <c r="A132" s="683">
        <v>130</v>
      </c>
      <c r="B132" s="325" t="s">
        <v>281</v>
      </c>
      <c r="C132" s="684" t="s">
        <v>938</v>
      </c>
      <c r="D132" s="685" t="s">
        <v>529</v>
      </c>
      <c r="E132" s="685" t="s">
        <v>362</v>
      </c>
      <c r="F132" s="685" t="s">
        <v>1978</v>
      </c>
      <c r="G132" s="325" t="s">
        <v>1979</v>
      </c>
      <c r="H132" s="325" t="s">
        <v>1980</v>
      </c>
      <c r="I132" s="326" t="s">
        <v>946</v>
      </c>
      <c r="J132" s="329">
        <v>18188</v>
      </c>
      <c r="K132" s="329"/>
      <c r="L132" s="325"/>
    </row>
    <row r="133" spans="1:12" ht="89.25" x14ac:dyDescent="0.25">
      <c r="A133" s="683">
        <v>131</v>
      </c>
      <c r="B133" s="325" t="s">
        <v>281</v>
      </c>
      <c r="C133" s="684" t="s">
        <v>938</v>
      </c>
      <c r="D133" s="685" t="s">
        <v>529</v>
      </c>
      <c r="E133" s="685" t="s">
        <v>362</v>
      </c>
      <c r="F133" s="685" t="s">
        <v>1981</v>
      </c>
      <c r="G133" s="325" t="s">
        <v>1982</v>
      </c>
      <c r="H133" s="325" t="s">
        <v>1983</v>
      </c>
      <c r="I133" s="326" t="s">
        <v>942</v>
      </c>
      <c r="J133" s="329">
        <v>16642</v>
      </c>
      <c r="K133" s="329"/>
      <c r="L133" s="325"/>
    </row>
    <row r="134" spans="1:12" ht="140.25" x14ac:dyDescent="0.25">
      <c r="A134" s="683">
        <v>132</v>
      </c>
      <c r="B134" s="325" t="s">
        <v>281</v>
      </c>
      <c r="C134" s="684" t="s">
        <v>938</v>
      </c>
      <c r="D134" s="685" t="s">
        <v>529</v>
      </c>
      <c r="E134" s="685" t="s">
        <v>362</v>
      </c>
      <c r="F134" s="685" t="s">
        <v>1984</v>
      </c>
      <c r="G134" s="325" t="s">
        <v>1985</v>
      </c>
      <c r="H134" s="325" t="s">
        <v>1986</v>
      </c>
      <c r="I134" s="326" t="s">
        <v>942</v>
      </c>
      <c r="J134" s="329">
        <v>14655</v>
      </c>
      <c r="K134" s="329"/>
      <c r="L134" s="325"/>
    </row>
    <row r="135" spans="1:12" ht="140.25" x14ac:dyDescent="0.25">
      <c r="A135" s="683">
        <v>133</v>
      </c>
      <c r="B135" s="325" t="s">
        <v>281</v>
      </c>
      <c r="C135" s="684" t="s">
        <v>938</v>
      </c>
      <c r="D135" s="685" t="s">
        <v>529</v>
      </c>
      <c r="E135" s="685" t="s">
        <v>362</v>
      </c>
      <c r="F135" s="685" t="s">
        <v>1987</v>
      </c>
      <c r="G135" s="325" t="s">
        <v>1988</v>
      </c>
      <c r="H135" s="325" t="s">
        <v>1989</v>
      </c>
      <c r="I135" s="326" t="s">
        <v>946</v>
      </c>
      <c r="J135" s="329">
        <v>6047</v>
      </c>
      <c r="K135" s="329"/>
      <c r="L135" s="325"/>
    </row>
    <row r="136" spans="1:12" ht="63.75" x14ac:dyDescent="0.25">
      <c r="A136" s="683">
        <v>134</v>
      </c>
      <c r="B136" s="325" t="s">
        <v>281</v>
      </c>
      <c r="C136" s="684" t="s">
        <v>938</v>
      </c>
      <c r="D136" s="685" t="s">
        <v>529</v>
      </c>
      <c r="E136" s="685" t="s">
        <v>362</v>
      </c>
      <c r="F136" s="685" t="s">
        <v>1990</v>
      </c>
      <c r="G136" s="325" t="s">
        <v>1991</v>
      </c>
      <c r="H136" s="325" t="s">
        <v>1992</v>
      </c>
      <c r="I136" s="326" t="s">
        <v>942</v>
      </c>
      <c r="J136" s="329">
        <v>11078</v>
      </c>
      <c r="K136" s="329"/>
      <c r="L136" s="325"/>
    </row>
    <row r="137" spans="1:12" ht="191.25" x14ac:dyDescent="0.25">
      <c r="A137" s="683">
        <v>135</v>
      </c>
      <c r="B137" s="325" t="s">
        <v>281</v>
      </c>
      <c r="C137" s="325" t="s">
        <v>938</v>
      </c>
      <c r="D137" s="326" t="s">
        <v>529</v>
      </c>
      <c r="E137" s="326" t="s">
        <v>362</v>
      </c>
      <c r="F137" s="326" t="s">
        <v>1993</v>
      </c>
      <c r="G137" s="325" t="s">
        <v>1994</v>
      </c>
      <c r="H137" s="325" t="s">
        <v>1995</v>
      </c>
      <c r="I137" s="326" t="s">
        <v>946</v>
      </c>
      <c r="J137" s="329">
        <v>8779</v>
      </c>
      <c r="K137" s="329"/>
      <c r="L137" s="325"/>
    </row>
    <row r="138" spans="1:12" ht="102" x14ac:dyDescent="0.25">
      <c r="A138" s="683">
        <v>136</v>
      </c>
      <c r="B138" s="325" t="s">
        <v>281</v>
      </c>
      <c r="C138" s="325" t="s">
        <v>938</v>
      </c>
      <c r="D138" s="326" t="s">
        <v>529</v>
      </c>
      <c r="E138" s="326" t="s">
        <v>362</v>
      </c>
      <c r="F138" s="326" t="s">
        <v>1996</v>
      </c>
      <c r="G138" s="325" t="s">
        <v>1997</v>
      </c>
      <c r="H138" s="325" t="s">
        <v>1998</v>
      </c>
      <c r="I138" s="326" t="s">
        <v>942</v>
      </c>
      <c r="J138" s="329">
        <v>14590</v>
      </c>
      <c r="K138" s="329"/>
      <c r="L138" s="325"/>
    </row>
    <row r="139" spans="1:12" ht="102" x14ac:dyDescent="0.25">
      <c r="A139" s="683">
        <v>137</v>
      </c>
      <c r="B139" s="325" t="s">
        <v>281</v>
      </c>
      <c r="C139" s="325" t="s">
        <v>938</v>
      </c>
      <c r="D139" s="326" t="s">
        <v>529</v>
      </c>
      <c r="E139" s="326" t="s">
        <v>362</v>
      </c>
      <c r="F139" s="326" t="s">
        <v>1999</v>
      </c>
      <c r="G139" s="325" t="s">
        <v>2000</v>
      </c>
      <c r="H139" s="325" t="s">
        <v>2001</v>
      </c>
      <c r="I139" s="326" t="s">
        <v>942</v>
      </c>
      <c r="J139" s="329">
        <v>5670</v>
      </c>
      <c r="K139" s="329"/>
      <c r="L139" s="325"/>
    </row>
    <row r="140" spans="1:12" ht="127.5" x14ac:dyDescent="0.25">
      <c r="A140" s="683">
        <v>138</v>
      </c>
      <c r="B140" s="325" t="s">
        <v>281</v>
      </c>
      <c r="C140" s="325" t="s">
        <v>1567</v>
      </c>
      <c r="D140" s="326" t="s">
        <v>529</v>
      </c>
      <c r="E140" s="326" t="s">
        <v>362</v>
      </c>
      <c r="F140" s="326" t="s">
        <v>2002</v>
      </c>
      <c r="G140" s="325" t="s">
        <v>2000</v>
      </c>
      <c r="H140" s="325" t="s">
        <v>2003</v>
      </c>
      <c r="I140" s="326" t="s">
        <v>2004</v>
      </c>
      <c r="J140" s="329">
        <v>4785</v>
      </c>
      <c r="K140" s="329"/>
      <c r="L140" s="325"/>
    </row>
    <row r="141" spans="1:12" ht="63.75" x14ac:dyDescent="0.25">
      <c r="A141" s="683">
        <v>139</v>
      </c>
      <c r="B141" s="325" t="s">
        <v>281</v>
      </c>
      <c r="C141" s="325" t="s">
        <v>1567</v>
      </c>
      <c r="D141" s="326" t="s">
        <v>529</v>
      </c>
      <c r="E141" s="326" t="s">
        <v>362</v>
      </c>
      <c r="F141" s="326" t="s">
        <v>2005</v>
      </c>
      <c r="G141" s="325" t="s">
        <v>2006</v>
      </c>
      <c r="H141" s="325" t="s">
        <v>2007</v>
      </c>
      <c r="I141" s="326" t="s">
        <v>2004</v>
      </c>
      <c r="J141" s="329">
        <v>8594</v>
      </c>
      <c r="K141" s="329"/>
      <c r="L141" s="325"/>
    </row>
    <row r="142" spans="1:12" ht="140.25" x14ac:dyDescent="0.25">
      <c r="A142" s="683">
        <v>140</v>
      </c>
      <c r="B142" s="325" t="s">
        <v>281</v>
      </c>
      <c r="C142" s="325" t="s">
        <v>1567</v>
      </c>
      <c r="D142" s="326" t="s">
        <v>529</v>
      </c>
      <c r="E142" s="326" t="s">
        <v>362</v>
      </c>
      <c r="F142" s="326" t="s">
        <v>2008</v>
      </c>
      <c r="G142" s="325" t="s">
        <v>790</v>
      </c>
      <c r="H142" s="325" t="s">
        <v>2009</v>
      </c>
      <c r="I142" s="326" t="s">
        <v>946</v>
      </c>
      <c r="J142" s="329">
        <v>14817</v>
      </c>
      <c r="K142" s="329"/>
      <c r="L142" s="325"/>
    </row>
    <row r="143" spans="1:12" ht="89.25" x14ac:dyDescent="0.25">
      <c r="A143" s="683">
        <v>141</v>
      </c>
      <c r="B143" s="325" t="s">
        <v>281</v>
      </c>
      <c r="C143" s="325" t="s">
        <v>1567</v>
      </c>
      <c r="D143" s="326" t="s">
        <v>529</v>
      </c>
      <c r="E143" s="326" t="s">
        <v>362</v>
      </c>
      <c r="F143" s="326" t="s">
        <v>2010</v>
      </c>
      <c r="G143" s="325" t="s">
        <v>2011</v>
      </c>
      <c r="H143" s="325" t="s">
        <v>2012</v>
      </c>
      <c r="I143" s="326" t="s">
        <v>946</v>
      </c>
      <c r="J143" s="329">
        <v>4374</v>
      </c>
      <c r="K143" s="329"/>
      <c r="L143" s="325"/>
    </row>
    <row r="144" spans="1:12" ht="153" x14ac:dyDescent="0.25">
      <c r="A144" s="683">
        <v>142</v>
      </c>
      <c r="B144" s="325" t="s">
        <v>281</v>
      </c>
      <c r="C144" s="325" t="s">
        <v>1567</v>
      </c>
      <c r="D144" s="326" t="s">
        <v>529</v>
      </c>
      <c r="E144" s="326" t="s">
        <v>362</v>
      </c>
      <c r="F144" s="326" t="s">
        <v>2013</v>
      </c>
      <c r="G144" s="325" t="s">
        <v>2014</v>
      </c>
      <c r="H144" s="325" t="s">
        <v>2015</v>
      </c>
      <c r="I144" s="326" t="s">
        <v>946</v>
      </c>
      <c r="J144" s="329">
        <v>7771</v>
      </c>
      <c r="K144" s="329"/>
      <c r="L144" s="325"/>
    </row>
    <row r="145" spans="1:12" ht="114.75" x14ac:dyDescent="0.25">
      <c r="A145" s="683">
        <v>143</v>
      </c>
      <c r="B145" s="325" t="s">
        <v>281</v>
      </c>
      <c r="C145" s="325" t="s">
        <v>1567</v>
      </c>
      <c r="D145" s="326" t="s">
        <v>529</v>
      </c>
      <c r="E145" s="326" t="s">
        <v>362</v>
      </c>
      <c r="F145" s="326" t="s">
        <v>2016</v>
      </c>
      <c r="G145" s="325" t="s">
        <v>888</v>
      </c>
      <c r="H145" s="325" t="s">
        <v>2017</v>
      </c>
      <c r="I145" s="326" t="s">
        <v>1192</v>
      </c>
      <c r="J145" s="329">
        <v>3596</v>
      </c>
      <c r="K145" s="329"/>
      <c r="L145" s="325"/>
    </row>
    <row r="146" spans="1:12" ht="63.75" x14ac:dyDescent="0.25">
      <c r="A146" s="683">
        <v>144</v>
      </c>
      <c r="B146" s="325" t="s">
        <v>281</v>
      </c>
      <c r="C146" s="325" t="s">
        <v>1567</v>
      </c>
      <c r="D146" s="326" t="s">
        <v>529</v>
      </c>
      <c r="E146" s="326" t="s">
        <v>362</v>
      </c>
      <c r="F146" s="326" t="s">
        <v>2018</v>
      </c>
      <c r="G146" s="325" t="s">
        <v>1976</v>
      </c>
      <c r="H146" s="325" t="s">
        <v>2019</v>
      </c>
      <c r="I146" s="326" t="s">
        <v>942</v>
      </c>
      <c r="J146" s="329">
        <v>17175</v>
      </c>
      <c r="K146" s="329"/>
      <c r="L146" s="325"/>
    </row>
    <row r="147" spans="1:12" ht="76.5" x14ac:dyDescent="0.25">
      <c r="A147" s="683">
        <v>145</v>
      </c>
      <c r="B147" s="325" t="s">
        <v>281</v>
      </c>
      <c r="C147" s="325" t="s">
        <v>1567</v>
      </c>
      <c r="D147" s="326" t="s">
        <v>529</v>
      </c>
      <c r="E147" s="326" t="s">
        <v>362</v>
      </c>
      <c r="F147" s="326" t="s">
        <v>2020</v>
      </c>
      <c r="G147" s="325" t="s">
        <v>1962</v>
      </c>
      <c r="H147" s="325" t="s">
        <v>2021</v>
      </c>
      <c r="I147" s="326" t="s">
        <v>942</v>
      </c>
      <c r="J147" s="329">
        <v>13402</v>
      </c>
      <c r="K147" s="329"/>
      <c r="L147" s="325"/>
    </row>
    <row r="148" spans="1:12" ht="89.25" x14ac:dyDescent="0.25">
      <c r="A148" s="683">
        <v>146</v>
      </c>
      <c r="B148" s="325" t="s">
        <v>281</v>
      </c>
      <c r="C148" s="325" t="s">
        <v>1567</v>
      </c>
      <c r="D148" s="326" t="s">
        <v>529</v>
      </c>
      <c r="E148" s="326" t="s">
        <v>362</v>
      </c>
      <c r="F148" s="326" t="s">
        <v>2022</v>
      </c>
      <c r="G148" s="325" t="s">
        <v>2023</v>
      </c>
      <c r="H148" s="325" t="s">
        <v>2024</v>
      </c>
      <c r="I148" s="326" t="s">
        <v>2025</v>
      </c>
      <c r="J148" s="329">
        <v>7086</v>
      </c>
      <c r="K148" s="329"/>
      <c r="L148" s="325"/>
    </row>
    <row r="149" spans="1:12" ht="114.75" x14ac:dyDescent="0.25">
      <c r="A149" s="683">
        <v>147</v>
      </c>
      <c r="B149" s="325" t="s">
        <v>281</v>
      </c>
      <c r="C149" s="325" t="s">
        <v>1567</v>
      </c>
      <c r="D149" s="326" t="s">
        <v>529</v>
      </c>
      <c r="E149" s="326" t="s">
        <v>362</v>
      </c>
      <c r="F149" s="326" t="s">
        <v>2026</v>
      </c>
      <c r="G149" s="325" t="s">
        <v>822</v>
      </c>
      <c r="H149" s="325" t="s">
        <v>2027</v>
      </c>
      <c r="I149" s="326" t="s">
        <v>942</v>
      </c>
      <c r="J149" s="329">
        <v>6050</v>
      </c>
      <c r="K149" s="329"/>
      <c r="L149" s="325"/>
    </row>
    <row r="150" spans="1:12" ht="127.5" x14ac:dyDescent="0.25">
      <c r="A150" s="683">
        <v>148</v>
      </c>
      <c r="B150" s="325" t="s">
        <v>281</v>
      </c>
      <c r="C150" s="325" t="s">
        <v>963</v>
      </c>
      <c r="D150" s="326" t="s">
        <v>529</v>
      </c>
      <c r="E150" s="326" t="s">
        <v>362</v>
      </c>
      <c r="F150" s="326" t="s">
        <v>2028</v>
      </c>
      <c r="G150" s="325" t="s">
        <v>1982</v>
      </c>
      <c r="H150" s="325" t="s">
        <v>2029</v>
      </c>
      <c r="I150" s="326" t="s">
        <v>2030</v>
      </c>
      <c r="J150" s="329">
        <v>22536</v>
      </c>
      <c r="K150" s="329"/>
      <c r="L150" s="325"/>
    </row>
    <row r="151" spans="1:12" ht="63.75" x14ac:dyDescent="0.25">
      <c r="A151" s="683">
        <v>149</v>
      </c>
      <c r="B151" s="325" t="s">
        <v>281</v>
      </c>
      <c r="C151" s="325" t="s">
        <v>963</v>
      </c>
      <c r="D151" s="326" t="s">
        <v>529</v>
      </c>
      <c r="E151" s="326" t="s">
        <v>362</v>
      </c>
      <c r="F151" s="326" t="s">
        <v>2031</v>
      </c>
      <c r="G151" s="325" t="s">
        <v>2032</v>
      </c>
      <c r="H151" s="325" t="s">
        <v>2033</v>
      </c>
      <c r="I151" s="326" t="s">
        <v>2034</v>
      </c>
      <c r="J151" s="329">
        <v>23981</v>
      </c>
      <c r="K151" s="329"/>
      <c r="L151" s="325"/>
    </row>
    <row r="152" spans="1:12" ht="102" x14ac:dyDescent="0.25">
      <c r="A152" s="683">
        <v>150</v>
      </c>
      <c r="B152" s="325" t="s">
        <v>281</v>
      </c>
      <c r="C152" s="325" t="s">
        <v>963</v>
      </c>
      <c r="D152" s="326" t="s">
        <v>529</v>
      </c>
      <c r="E152" s="326" t="s">
        <v>362</v>
      </c>
      <c r="F152" s="326" t="s">
        <v>2035</v>
      </c>
      <c r="G152" s="325" t="s">
        <v>2036</v>
      </c>
      <c r="H152" s="325" t="s">
        <v>2037</v>
      </c>
      <c r="I152" s="326" t="s">
        <v>2034</v>
      </c>
      <c r="J152" s="329">
        <v>22495</v>
      </c>
      <c r="K152" s="329"/>
      <c r="L152" s="325"/>
    </row>
    <row r="153" spans="1:12" ht="102" x14ac:dyDescent="0.25">
      <c r="A153" s="683">
        <v>151</v>
      </c>
      <c r="B153" s="325" t="s">
        <v>281</v>
      </c>
      <c r="C153" s="325" t="s">
        <v>963</v>
      </c>
      <c r="D153" s="326" t="s">
        <v>529</v>
      </c>
      <c r="E153" s="326" t="s">
        <v>362</v>
      </c>
      <c r="F153" s="326" t="s">
        <v>2038</v>
      </c>
      <c r="G153" s="325" t="s">
        <v>2039</v>
      </c>
      <c r="H153" s="325" t="s">
        <v>2040</v>
      </c>
      <c r="I153" s="326" t="s">
        <v>2034</v>
      </c>
      <c r="J153" s="329">
        <v>17927</v>
      </c>
      <c r="K153" s="329"/>
      <c r="L153" s="325"/>
    </row>
    <row r="154" spans="1:12" ht="153" x14ac:dyDescent="0.25">
      <c r="A154" s="683">
        <v>152</v>
      </c>
      <c r="B154" s="325" t="s">
        <v>281</v>
      </c>
      <c r="C154" s="325" t="s">
        <v>963</v>
      </c>
      <c r="D154" s="326" t="s">
        <v>529</v>
      </c>
      <c r="E154" s="326" t="s">
        <v>362</v>
      </c>
      <c r="F154" s="326" t="s">
        <v>2041</v>
      </c>
      <c r="G154" s="325" t="s">
        <v>2042</v>
      </c>
      <c r="H154" s="325" t="s">
        <v>2043</v>
      </c>
      <c r="I154" s="326" t="s">
        <v>2034</v>
      </c>
      <c r="J154" s="329">
        <v>35642</v>
      </c>
      <c r="K154" s="329"/>
      <c r="L154" s="325"/>
    </row>
    <row r="155" spans="1:12" ht="140.25" x14ac:dyDescent="0.25">
      <c r="A155" s="683">
        <v>153</v>
      </c>
      <c r="B155" s="325" t="s">
        <v>281</v>
      </c>
      <c r="C155" s="325" t="s">
        <v>963</v>
      </c>
      <c r="D155" s="326" t="s">
        <v>529</v>
      </c>
      <c r="E155" s="326" t="s">
        <v>362</v>
      </c>
      <c r="F155" s="326" t="s">
        <v>2044</v>
      </c>
      <c r="G155" s="325" t="s">
        <v>1962</v>
      </c>
      <c r="H155" s="325" t="s">
        <v>2045</v>
      </c>
      <c r="I155" s="326" t="s">
        <v>1794</v>
      </c>
      <c r="J155" s="329">
        <v>16201</v>
      </c>
      <c r="K155" s="329"/>
      <c r="L155" s="325"/>
    </row>
    <row r="156" spans="1:12" ht="127.5" x14ac:dyDescent="0.25">
      <c r="A156" s="683">
        <v>154</v>
      </c>
      <c r="B156" s="325" t="s">
        <v>281</v>
      </c>
      <c r="C156" s="325" t="s">
        <v>963</v>
      </c>
      <c r="D156" s="326" t="s">
        <v>529</v>
      </c>
      <c r="E156" s="326" t="s">
        <v>362</v>
      </c>
      <c r="F156" s="326" t="s">
        <v>2046</v>
      </c>
      <c r="G156" s="325" t="s">
        <v>902</v>
      </c>
      <c r="H156" s="325" t="s">
        <v>2047</v>
      </c>
      <c r="I156" s="326" t="s">
        <v>2048</v>
      </c>
      <c r="J156" s="329">
        <v>9070</v>
      </c>
      <c r="K156" s="329"/>
      <c r="L156" s="325"/>
    </row>
    <row r="157" spans="1:12" ht="51" x14ac:dyDescent="0.25">
      <c r="A157" s="683">
        <v>155</v>
      </c>
      <c r="B157" s="325" t="s">
        <v>281</v>
      </c>
      <c r="C157" s="325" t="s">
        <v>963</v>
      </c>
      <c r="D157" s="326" t="s">
        <v>529</v>
      </c>
      <c r="E157" s="326" t="s">
        <v>362</v>
      </c>
      <c r="F157" s="326" t="s">
        <v>2049</v>
      </c>
      <c r="G157" s="325" t="s">
        <v>1968</v>
      </c>
      <c r="H157" s="325" t="s">
        <v>2050</v>
      </c>
      <c r="I157" s="326" t="s">
        <v>2051</v>
      </c>
      <c r="J157" s="329">
        <v>17895</v>
      </c>
      <c r="K157" s="329"/>
      <c r="L157" s="325"/>
    </row>
    <row r="158" spans="1:12" ht="140.25" x14ac:dyDescent="0.25">
      <c r="A158" s="683">
        <v>156</v>
      </c>
      <c r="B158" s="325" t="s">
        <v>281</v>
      </c>
      <c r="C158" s="325" t="s">
        <v>963</v>
      </c>
      <c r="D158" s="326" t="s">
        <v>529</v>
      </c>
      <c r="E158" s="326" t="s">
        <v>362</v>
      </c>
      <c r="F158" s="326" t="s">
        <v>2052</v>
      </c>
      <c r="G158" s="325" t="s">
        <v>1982</v>
      </c>
      <c r="H158" s="325" t="s">
        <v>2053</v>
      </c>
      <c r="I158" s="326" t="s">
        <v>2054</v>
      </c>
      <c r="J158" s="329">
        <v>14310</v>
      </c>
      <c r="K158" s="329"/>
      <c r="L158" s="325"/>
    </row>
    <row r="159" spans="1:12" ht="89.25" x14ac:dyDescent="0.25">
      <c r="A159" s="683">
        <v>157</v>
      </c>
      <c r="B159" s="325" t="s">
        <v>281</v>
      </c>
      <c r="C159" s="325" t="s">
        <v>963</v>
      </c>
      <c r="D159" s="326" t="s">
        <v>529</v>
      </c>
      <c r="E159" s="326" t="s">
        <v>362</v>
      </c>
      <c r="F159" s="326" t="s">
        <v>2055</v>
      </c>
      <c r="G159" s="325" t="s">
        <v>1979</v>
      </c>
      <c r="H159" s="325" t="s">
        <v>2056</v>
      </c>
      <c r="I159" s="326" t="s">
        <v>1794</v>
      </c>
      <c r="J159" s="329">
        <v>33126</v>
      </c>
      <c r="K159" s="329"/>
      <c r="L159" s="325"/>
    </row>
    <row r="160" spans="1:12" ht="76.5" x14ac:dyDescent="0.25">
      <c r="A160" s="683">
        <v>158</v>
      </c>
      <c r="B160" s="325" t="s">
        <v>281</v>
      </c>
      <c r="C160" s="325" t="s">
        <v>963</v>
      </c>
      <c r="D160" s="326" t="s">
        <v>529</v>
      </c>
      <c r="E160" s="326" t="s">
        <v>362</v>
      </c>
      <c r="F160" s="326" t="s">
        <v>2057</v>
      </c>
      <c r="G160" s="325" t="s">
        <v>1976</v>
      </c>
      <c r="H160" s="325" t="s">
        <v>2058</v>
      </c>
      <c r="I160" s="326" t="s">
        <v>2059</v>
      </c>
      <c r="J160" s="329">
        <v>11250</v>
      </c>
      <c r="K160" s="329"/>
      <c r="L160" s="325"/>
    </row>
    <row r="161" spans="1:12" ht="76.5" x14ac:dyDescent="0.25">
      <c r="A161" s="683">
        <v>159</v>
      </c>
      <c r="B161" s="325" t="s">
        <v>281</v>
      </c>
      <c r="C161" s="325" t="s">
        <v>963</v>
      </c>
      <c r="D161" s="326" t="s">
        <v>529</v>
      </c>
      <c r="E161" s="326" t="s">
        <v>362</v>
      </c>
      <c r="F161" s="326" t="s">
        <v>2060</v>
      </c>
      <c r="G161" s="325" t="s">
        <v>2061</v>
      </c>
      <c r="H161" s="325" t="s">
        <v>2062</v>
      </c>
      <c r="I161" s="326" t="s">
        <v>1737</v>
      </c>
      <c r="J161" s="329">
        <v>75230</v>
      </c>
      <c r="K161" s="329"/>
      <c r="L161" s="325"/>
    </row>
    <row r="162" spans="1:12" ht="89.25" x14ac:dyDescent="0.25">
      <c r="A162" s="683">
        <v>160</v>
      </c>
      <c r="B162" s="325" t="s">
        <v>281</v>
      </c>
      <c r="C162" s="325" t="s">
        <v>963</v>
      </c>
      <c r="D162" s="326" t="s">
        <v>529</v>
      </c>
      <c r="E162" s="326" t="s">
        <v>362</v>
      </c>
      <c r="F162" s="326" t="s">
        <v>2063</v>
      </c>
      <c r="G162" s="325" t="s">
        <v>1982</v>
      </c>
      <c r="H162" s="325" t="s">
        <v>2064</v>
      </c>
      <c r="I162" s="326" t="s">
        <v>1794</v>
      </c>
      <c r="J162" s="329">
        <v>92506</v>
      </c>
      <c r="K162" s="329"/>
      <c r="L162" s="325"/>
    </row>
    <row r="163" spans="1:12" ht="114.75" x14ac:dyDescent="0.25">
      <c r="A163" s="683">
        <v>161</v>
      </c>
      <c r="B163" s="325" t="s">
        <v>281</v>
      </c>
      <c r="C163" s="325" t="s">
        <v>963</v>
      </c>
      <c r="D163" s="326" t="s">
        <v>529</v>
      </c>
      <c r="E163" s="326" t="s">
        <v>362</v>
      </c>
      <c r="F163" s="326" t="s">
        <v>2065</v>
      </c>
      <c r="G163" s="325" t="s">
        <v>2066</v>
      </c>
      <c r="H163" s="325" t="s">
        <v>2067</v>
      </c>
      <c r="I163" s="326" t="s">
        <v>2048</v>
      </c>
      <c r="J163" s="329">
        <v>64320</v>
      </c>
      <c r="K163" s="329"/>
      <c r="L163" s="325"/>
    </row>
    <row r="164" spans="1:12" ht="89.25" x14ac:dyDescent="0.25">
      <c r="A164" s="683">
        <v>162</v>
      </c>
      <c r="B164" s="325" t="s">
        <v>281</v>
      </c>
      <c r="C164" s="325" t="s">
        <v>963</v>
      </c>
      <c r="D164" s="326" t="s">
        <v>529</v>
      </c>
      <c r="E164" s="326" t="s">
        <v>362</v>
      </c>
      <c r="F164" s="326" t="s">
        <v>2068</v>
      </c>
      <c r="G164" s="325" t="s">
        <v>1991</v>
      </c>
      <c r="H164" s="325" t="s">
        <v>2069</v>
      </c>
      <c r="I164" s="326" t="s">
        <v>2070</v>
      </c>
      <c r="J164" s="329">
        <v>81274</v>
      </c>
      <c r="K164" s="329"/>
      <c r="L164" s="325"/>
    </row>
    <row r="165" spans="1:12" ht="89.25" x14ac:dyDescent="0.25">
      <c r="A165" s="683">
        <v>163</v>
      </c>
      <c r="B165" s="325" t="s">
        <v>281</v>
      </c>
      <c r="C165" s="325" t="s">
        <v>963</v>
      </c>
      <c r="D165" s="326" t="s">
        <v>529</v>
      </c>
      <c r="E165" s="326" t="s">
        <v>362</v>
      </c>
      <c r="F165" s="326" t="s">
        <v>2071</v>
      </c>
      <c r="G165" s="325" t="s">
        <v>2042</v>
      </c>
      <c r="H165" s="325" t="s">
        <v>2072</v>
      </c>
      <c r="I165" s="326" t="s">
        <v>2054</v>
      </c>
      <c r="J165" s="329">
        <v>33930.22</v>
      </c>
      <c r="K165" s="329"/>
      <c r="L165" s="325"/>
    </row>
    <row r="166" spans="1:12" ht="153" x14ac:dyDescent="0.25">
      <c r="A166" s="683">
        <v>164</v>
      </c>
      <c r="B166" s="325" t="s">
        <v>281</v>
      </c>
      <c r="C166" s="325" t="s">
        <v>963</v>
      </c>
      <c r="D166" s="326" t="s">
        <v>529</v>
      </c>
      <c r="E166" s="326" t="s">
        <v>362</v>
      </c>
      <c r="F166" s="326" t="s">
        <v>2073</v>
      </c>
      <c r="G166" s="325" t="s">
        <v>902</v>
      </c>
      <c r="H166" s="325" t="s">
        <v>2074</v>
      </c>
      <c r="I166" s="326" t="s">
        <v>2059</v>
      </c>
      <c r="J166" s="329">
        <v>22302</v>
      </c>
      <c r="K166" s="329"/>
      <c r="L166" s="325"/>
    </row>
    <row r="167" spans="1:12" ht="165.75" x14ac:dyDescent="0.25">
      <c r="A167" s="683">
        <v>165</v>
      </c>
      <c r="B167" s="325" t="s">
        <v>281</v>
      </c>
      <c r="C167" s="325" t="s">
        <v>963</v>
      </c>
      <c r="D167" s="326" t="s">
        <v>529</v>
      </c>
      <c r="E167" s="326" t="s">
        <v>362</v>
      </c>
      <c r="F167" s="326" t="s">
        <v>2075</v>
      </c>
      <c r="G167" s="325" t="s">
        <v>1985</v>
      </c>
      <c r="H167" s="325" t="s">
        <v>2076</v>
      </c>
      <c r="I167" s="326" t="s">
        <v>1794</v>
      </c>
      <c r="J167" s="329">
        <v>128500</v>
      </c>
      <c r="K167" s="329"/>
      <c r="L167" s="325"/>
    </row>
    <row r="168" spans="1:12" ht="114.75" x14ac:dyDescent="0.25">
      <c r="A168" s="683">
        <v>166</v>
      </c>
      <c r="B168" s="325" t="s">
        <v>281</v>
      </c>
      <c r="C168" s="325" t="s">
        <v>963</v>
      </c>
      <c r="D168" s="326" t="s">
        <v>529</v>
      </c>
      <c r="E168" s="326" t="s">
        <v>362</v>
      </c>
      <c r="F168" s="326" t="s">
        <v>2077</v>
      </c>
      <c r="G168" s="325" t="s">
        <v>2078</v>
      </c>
      <c r="H168" s="325" t="s">
        <v>2079</v>
      </c>
      <c r="I168" s="326" t="s">
        <v>2080</v>
      </c>
      <c r="J168" s="329">
        <v>2000</v>
      </c>
      <c r="K168" s="329"/>
      <c r="L168" s="325"/>
    </row>
    <row r="169" spans="1:12" ht="102" x14ac:dyDescent="0.25">
      <c r="A169" s="683">
        <v>167</v>
      </c>
      <c r="B169" s="325" t="s">
        <v>281</v>
      </c>
      <c r="C169" s="325" t="s">
        <v>963</v>
      </c>
      <c r="D169" s="326" t="s">
        <v>529</v>
      </c>
      <c r="E169" s="326" t="s">
        <v>362</v>
      </c>
      <c r="F169" s="326" t="s">
        <v>2081</v>
      </c>
      <c r="G169" s="325" t="s">
        <v>2082</v>
      </c>
      <c r="H169" s="325" t="s">
        <v>2083</v>
      </c>
      <c r="I169" s="326" t="s">
        <v>2080</v>
      </c>
      <c r="J169" s="329">
        <v>2350</v>
      </c>
      <c r="K169" s="329"/>
      <c r="L169" s="325"/>
    </row>
    <row r="170" spans="1:12" ht="127.5" x14ac:dyDescent="0.25">
      <c r="A170" s="683">
        <v>168</v>
      </c>
      <c r="B170" s="325" t="s">
        <v>281</v>
      </c>
      <c r="C170" s="325" t="s">
        <v>2084</v>
      </c>
      <c r="D170" s="326" t="s">
        <v>529</v>
      </c>
      <c r="E170" s="326" t="s">
        <v>297</v>
      </c>
      <c r="F170" s="326" t="s">
        <v>2085</v>
      </c>
      <c r="G170" s="325" t="s">
        <v>813</v>
      </c>
      <c r="H170" s="325" t="s">
        <v>2086</v>
      </c>
      <c r="I170" s="326" t="s">
        <v>2087</v>
      </c>
      <c r="J170" s="329">
        <v>36188</v>
      </c>
      <c r="K170" s="329"/>
      <c r="L170" s="325"/>
    </row>
    <row r="171" spans="1:12" ht="102" x14ac:dyDescent="0.25">
      <c r="A171" s="683">
        <v>169</v>
      </c>
      <c r="B171" s="325" t="s">
        <v>281</v>
      </c>
      <c r="C171" s="325" t="s">
        <v>2088</v>
      </c>
      <c r="D171" s="326" t="s">
        <v>529</v>
      </c>
      <c r="E171" s="326" t="s">
        <v>297</v>
      </c>
      <c r="F171" s="326" t="s">
        <v>2089</v>
      </c>
      <c r="G171" s="325" t="s">
        <v>2090</v>
      </c>
      <c r="H171" s="325" t="s">
        <v>2091</v>
      </c>
      <c r="I171" s="326" t="s">
        <v>2092</v>
      </c>
      <c r="J171" s="329">
        <v>60620</v>
      </c>
      <c r="K171" s="329">
        <v>4380</v>
      </c>
      <c r="L171" s="325"/>
    </row>
    <row r="172" spans="1:12" ht="102" x14ac:dyDescent="0.25">
      <c r="A172" s="683">
        <v>170</v>
      </c>
      <c r="B172" s="325" t="s">
        <v>281</v>
      </c>
      <c r="C172" s="325" t="s">
        <v>2093</v>
      </c>
      <c r="D172" s="326" t="s">
        <v>529</v>
      </c>
      <c r="E172" s="326" t="s">
        <v>538</v>
      </c>
      <c r="F172" s="326" t="s">
        <v>2094</v>
      </c>
      <c r="G172" s="325" t="s">
        <v>2095</v>
      </c>
      <c r="H172" s="325" t="s">
        <v>2096</v>
      </c>
      <c r="I172" s="326" t="s">
        <v>2097</v>
      </c>
      <c r="J172" s="329">
        <v>2816.33</v>
      </c>
      <c r="K172" s="329"/>
      <c r="L172" s="325"/>
    </row>
    <row r="173" spans="1:12" ht="51" x14ac:dyDescent="0.25">
      <c r="A173" s="683">
        <v>171</v>
      </c>
      <c r="B173" s="325" t="s">
        <v>281</v>
      </c>
      <c r="C173" s="325" t="s">
        <v>2098</v>
      </c>
      <c r="D173" s="326" t="s">
        <v>529</v>
      </c>
      <c r="E173" s="326" t="s">
        <v>538</v>
      </c>
      <c r="F173" s="326" t="s">
        <v>2099</v>
      </c>
      <c r="G173" s="325" t="s">
        <v>922</v>
      </c>
      <c r="H173" s="325" t="s">
        <v>2100</v>
      </c>
      <c r="I173" s="326" t="s">
        <v>2101</v>
      </c>
      <c r="J173" s="329">
        <v>0</v>
      </c>
      <c r="K173" s="329"/>
      <c r="L173" s="325"/>
    </row>
    <row r="174" spans="1:12" ht="89.25" x14ac:dyDescent="0.25">
      <c r="A174" s="683">
        <v>172</v>
      </c>
      <c r="B174" s="325" t="s">
        <v>281</v>
      </c>
      <c r="C174" s="325" t="s">
        <v>2102</v>
      </c>
      <c r="D174" s="326" t="s">
        <v>529</v>
      </c>
      <c r="E174" s="326" t="s">
        <v>297</v>
      </c>
      <c r="F174" s="326" t="s">
        <v>2103</v>
      </c>
      <c r="G174" s="325" t="s">
        <v>2090</v>
      </c>
      <c r="H174" s="325" t="s">
        <v>2104</v>
      </c>
      <c r="I174" s="326" t="s">
        <v>2105</v>
      </c>
      <c r="J174" s="329">
        <v>300000</v>
      </c>
      <c r="K174" s="329"/>
      <c r="L174" s="325"/>
    </row>
    <row r="175" spans="1:12" ht="38.25" x14ac:dyDescent="0.25">
      <c r="A175" s="683">
        <v>173</v>
      </c>
      <c r="B175" s="325" t="s">
        <v>281</v>
      </c>
      <c r="C175" s="325" t="s">
        <v>2102</v>
      </c>
      <c r="D175" s="326" t="s">
        <v>529</v>
      </c>
      <c r="E175" s="326" t="s">
        <v>297</v>
      </c>
      <c r="F175" s="326"/>
      <c r="G175" s="325"/>
      <c r="H175" s="325" t="s">
        <v>2106</v>
      </c>
      <c r="I175" s="326"/>
      <c r="J175" s="329">
        <v>6288.62</v>
      </c>
      <c r="K175" s="329"/>
      <c r="L175" s="325"/>
    </row>
    <row r="176" spans="1:12" ht="76.5" x14ac:dyDescent="0.25">
      <c r="A176" s="683">
        <v>174</v>
      </c>
      <c r="B176" s="325" t="s">
        <v>281</v>
      </c>
      <c r="C176" s="325" t="s">
        <v>2107</v>
      </c>
      <c r="D176" s="326" t="s">
        <v>529</v>
      </c>
      <c r="E176" s="326" t="s">
        <v>297</v>
      </c>
      <c r="F176" s="326" t="s">
        <v>2108</v>
      </c>
      <c r="G176" s="325" t="s">
        <v>1985</v>
      </c>
      <c r="H176" s="325" t="s">
        <v>2109</v>
      </c>
      <c r="I176" s="326" t="s">
        <v>2110</v>
      </c>
      <c r="J176" s="329">
        <v>89184.02</v>
      </c>
      <c r="K176" s="329"/>
      <c r="L176" s="325"/>
    </row>
    <row r="177" spans="1:12" ht="51" x14ac:dyDescent="0.25">
      <c r="A177" s="683">
        <v>175</v>
      </c>
      <c r="B177" s="325" t="s">
        <v>281</v>
      </c>
      <c r="C177" s="325" t="s">
        <v>2107</v>
      </c>
      <c r="D177" s="326" t="s">
        <v>529</v>
      </c>
      <c r="E177" s="326" t="s">
        <v>297</v>
      </c>
      <c r="F177" s="326" t="s">
        <v>2111</v>
      </c>
      <c r="G177" s="325" t="s">
        <v>2090</v>
      </c>
      <c r="H177" s="325" t="s">
        <v>2112</v>
      </c>
      <c r="I177" s="326" t="s">
        <v>2110</v>
      </c>
      <c r="J177" s="329">
        <v>131071.03999999999</v>
      </c>
      <c r="K177" s="329"/>
      <c r="L177" s="325"/>
    </row>
    <row r="178" spans="1:12" ht="89.25" x14ac:dyDescent="0.25">
      <c r="A178" s="683">
        <v>176</v>
      </c>
      <c r="B178" s="325" t="s">
        <v>281</v>
      </c>
      <c r="C178" s="325" t="s">
        <v>2107</v>
      </c>
      <c r="D178" s="326" t="s">
        <v>529</v>
      </c>
      <c r="E178" s="326" t="s">
        <v>297</v>
      </c>
      <c r="F178" s="326" t="s">
        <v>2113</v>
      </c>
      <c r="G178" s="325" t="s">
        <v>1979</v>
      </c>
      <c r="H178" s="325" t="s">
        <v>2114</v>
      </c>
      <c r="I178" s="326" t="s">
        <v>2115</v>
      </c>
      <c r="J178" s="329">
        <v>81410.05</v>
      </c>
      <c r="K178" s="329"/>
      <c r="L178" s="325"/>
    </row>
    <row r="179" spans="1:12" ht="63.75" x14ac:dyDescent="0.25">
      <c r="A179" s="683">
        <v>177</v>
      </c>
      <c r="B179" s="325" t="s">
        <v>281</v>
      </c>
      <c r="C179" s="325" t="s">
        <v>2116</v>
      </c>
      <c r="D179" s="326" t="s">
        <v>529</v>
      </c>
      <c r="E179" s="326" t="s">
        <v>297</v>
      </c>
      <c r="F179" s="326" t="s">
        <v>2117</v>
      </c>
      <c r="G179" s="325" t="s">
        <v>822</v>
      </c>
      <c r="H179" s="325" t="s">
        <v>2118</v>
      </c>
      <c r="I179" s="326" t="s">
        <v>2119</v>
      </c>
      <c r="J179" s="329">
        <v>164688.51</v>
      </c>
      <c r="K179" s="329"/>
      <c r="L179" s="325"/>
    </row>
    <row r="180" spans="1:12" ht="127.5" x14ac:dyDescent="0.25">
      <c r="A180" s="683">
        <v>178</v>
      </c>
      <c r="B180" s="325" t="s">
        <v>281</v>
      </c>
      <c r="C180" s="325" t="s">
        <v>2102</v>
      </c>
      <c r="D180" s="326" t="s">
        <v>529</v>
      </c>
      <c r="E180" s="326" t="s">
        <v>297</v>
      </c>
      <c r="F180" s="326" t="s">
        <v>2120</v>
      </c>
      <c r="G180" s="325" t="s">
        <v>2121</v>
      </c>
      <c r="H180" s="325" t="s">
        <v>2122</v>
      </c>
      <c r="I180" s="326"/>
      <c r="J180" s="329">
        <v>1163.99</v>
      </c>
      <c r="K180" s="329"/>
      <c r="L180" s="325"/>
    </row>
    <row r="181" spans="1:12" ht="153" x14ac:dyDescent="0.25">
      <c r="A181" s="683">
        <v>179</v>
      </c>
      <c r="B181" s="325" t="s">
        <v>281</v>
      </c>
      <c r="C181" s="325" t="s">
        <v>2123</v>
      </c>
      <c r="D181" s="326" t="s">
        <v>529</v>
      </c>
      <c r="E181" s="326" t="s">
        <v>538</v>
      </c>
      <c r="F181" s="326" t="s">
        <v>2124</v>
      </c>
      <c r="G181" s="325" t="s">
        <v>2125</v>
      </c>
      <c r="H181" s="325" t="s">
        <v>2126</v>
      </c>
      <c r="I181" s="326" t="s">
        <v>2127</v>
      </c>
      <c r="J181" s="329">
        <v>22615.5</v>
      </c>
      <c r="K181" s="326"/>
      <c r="L181" s="325" t="s">
        <v>2128</v>
      </c>
    </row>
    <row r="182" spans="1:12" ht="409.5" x14ac:dyDescent="0.25">
      <c r="A182" s="683">
        <v>180</v>
      </c>
      <c r="B182" s="325" t="s">
        <v>281</v>
      </c>
      <c r="C182" s="325" t="s">
        <v>2129</v>
      </c>
      <c r="D182" s="326" t="s">
        <v>552</v>
      </c>
      <c r="E182" s="326" t="s">
        <v>297</v>
      </c>
      <c r="F182" s="326" t="s">
        <v>2130</v>
      </c>
      <c r="G182" s="325" t="s">
        <v>2131</v>
      </c>
      <c r="H182" s="325" t="s">
        <v>2132</v>
      </c>
      <c r="I182" s="326" t="s">
        <v>2133</v>
      </c>
      <c r="J182" s="329">
        <v>4800</v>
      </c>
      <c r="K182" s="329"/>
      <c r="L182" s="325" t="s">
        <v>2134</v>
      </c>
    </row>
    <row r="183" spans="1:12" ht="38.25" x14ac:dyDescent="0.25">
      <c r="A183" s="683">
        <v>181</v>
      </c>
      <c r="B183" s="325" t="s">
        <v>281</v>
      </c>
      <c r="C183" s="325" t="s">
        <v>2135</v>
      </c>
      <c r="D183" s="326" t="s">
        <v>552</v>
      </c>
      <c r="E183" s="326" t="s">
        <v>297</v>
      </c>
      <c r="F183" s="326" t="s">
        <v>2136</v>
      </c>
      <c r="G183" s="325" t="s">
        <v>2137</v>
      </c>
      <c r="H183" s="325" t="s">
        <v>2138</v>
      </c>
      <c r="I183" s="326" t="s">
        <v>2139</v>
      </c>
      <c r="J183" s="329">
        <v>83551.199999999997</v>
      </c>
      <c r="K183" s="329"/>
      <c r="L183" s="687"/>
    </row>
    <row r="184" spans="1:12" ht="102" x14ac:dyDescent="0.25">
      <c r="A184" s="683">
        <v>182</v>
      </c>
      <c r="B184" s="325" t="s">
        <v>281</v>
      </c>
      <c r="C184" s="325" t="s">
        <v>2140</v>
      </c>
      <c r="D184" s="326" t="s">
        <v>552</v>
      </c>
      <c r="E184" s="326" t="s">
        <v>297</v>
      </c>
      <c r="F184" s="326" t="s">
        <v>2141</v>
      </c>
      <c r="G184" s="325" t="s">
        <v>1985</v>
      </c>
      <c r="H184" s="325" t="s">
        <v>2142</v>
      </c>
      <c r="I184" s="326" t="s">
        <v>2143</v>
      </c>
      <c r="J184" s="329">
        <v>6960</v>
      </c>
      <c r="K184" s="329"/>
      <c r="L184" s="325"/>
    </row>
    <row r="185" spans="1:12" ht="38.25" x14ac:dyDescent="0.25">
      <c r="A185" s="683">
        <v>183</v>
      </c>
      <c r="B185" s="325" t="s">
        <v>281</v>
      </c>
      <c r="C185" s="325" t="s">
        <v>934</v>
      </c>
      <c r="D185" s="326" t="s">
        <v>552</v>
      </c>
      <c r="E185" s="326" t="s">
        <v>297</v>
      </c>
      <c r="F185" s="326" t="s">
        <v>2144</v>
      </c>
      <c r="G185" s="325" t="s">
        <v>2145</v>
      </c>
      <c r="H185" s="325" t="s">
        <v>2146</v>
      </c>
      <c r="I185" s="326" t="s">
        <v>2147</v>
      </c>
      <c r="J185" s="329">
        <v>3000</v>
      </c>
      <c r="K185" s="329"/>
      <c r="L185" s="325"/>
    </row>
    <row r="186" spans="1:12" ht="216.75" x14ac:dyDescent="0.25">
      <c r="A186" s="683">
        <v>184</v>
      </c>
      <c r="B186" s="325" t="s">
        <v>281</v>
      </c>
      <c r="C186" s="325" t="s">
        <v>2148</v>
      </c>
      <c r="D186" s="326" t="s">
        <v>552</v>
      </c>
      <c r="E186" s="326" t="s">
        <v>297</v>
      </c>
      <c r="F186" s="326" t="s">
        <v>2149</v>
      </c>
      <c r="G186" s="325" t="s">
        <v>2150</v>
      </c>
      <c r="H186" s="325" t="s">
        <v>2151</v>
      </c>
      <c r="I186" s="326" t="s">
        <v>2152</v>
      </c>
      <c r="J186" s="329">
        <v>25800</v>
      </c>
      <c r="K186" s="329"/>
      <c r="L186" s="325"/>
    </row>
    <row r="187" spans="1:12" ht="153" x14ac:dyDescent="0.25">
      <c r="A187" s="683">
        <v>185</v>
      </c>
      <c r="B187" s="325" t="s">
        <v>281</v>
      </c>
      <c r="C187" s="325" t="s">
        <v>925</v>
      </c>
      <c r="D187" s="326" t="s">
        <v>552</v>
      </c>
      <c r="E187" s="326" t="s">
        <v>297</v>
      </c>
      <c r="F187" s="326" t="s">
        <v>926</v>
      </c>
      <c r="G187" s="325" t="s">
        <v>927</v>
      </c>
      <c r="H187" s="325" t="s">
        <v>2153</v>
      </c>
      <c r="I187" s="326" t="s">
        <v>929</v>
      </c>
      <c r="J187" s="329">
        <v>4776</v>
      </c>
      <c r="K187" s="329"/>
      <c r="L187" s="325"/>
    </row>
    <row r="188" spans="1:12" ht="331.5" x14ac:dyDescent="0.25">
      <c r="A188" s="683">
        <v>186</v>
      </c>
      <c r="B188" s="325" t="s">
        <v>281</v>
      </c>
      <c r="C188" s="325" t="s">
        <v>2154</v>
      </c>
      <c r="D188" s="326" t="s">
        <v>552</v>
      </c>
      <c r="E188" s="326" t="s">
        <v>297</v>
      </c>
      <c r="F188" s="326" t="s">
        <v>2155</v>
      </c>
      <c r="G188" s="325" t="s">
        <v>826</v>
      </c>
      <c r="H188" s="325" t="s">
        <v>2156</v>
      </c>
      <c r="I188" s="326" t="s">
        <v>1433</v>
      </c>
      <c r="J188" s="329">
        <v>72540</v>
      </c>
      <c r="K188" s="329"/>
      <c r="L188" s="325" t="s">
        <v>2157</v>
      </c>
    </row>
    <row r="189" spans="1:12" ht="102" x14ac:dyDescent="0.25">
      <c r="A189" s="355">
        <v>187</v>
      </c>
      <c r="B189" s="347" t="s">
        <v>283</v>
      </c>
      <c r="C189" s="336" t="s">
        <v>1567</v>
      </c>
      <c r="D189" s="346" t="s">
        <v>529</v>
      </c>
      <c r="E189" s="346" t="s">
        <v>297</v>
      </c>
      <c r="F189" s="688" t="s">
        <v>2158</v>
      </c>
      <c r="G189" s="343" t="s">
        <v>2159</v>
      </c>
      <c r="H189" s="336" t="s">
        <v>2160</v>
      </c>
      <c r="I189" s="338" t="s">
        <v>1361</v>
      </c>
      <c r="J189" s="345">
        <v>15871</v>
      </c>
      <c r="K189" s="346">
        <v>0</v>
      </c>
      <c r="L189" s="347"/>
    </row>
    <row r="190" spans="1:12" ht="38.25" x14ac:dyDescent="0.25">
      <c r="A190" s="355">
        <v>188</v>
      </c>
      <c r="B190" s="347" t="s">
        <v>283</v>
      </c>
      <c r="C190" s="336" t="s">
        <v>1567</v>
      </c>
      <c r="D190" s="346" t="s">
        <v>529</v>
      </c>
      <c r="E190" s="346" t="s">
        <v>297</v>
      </c>
      <c r="F190" s="689" t="s">
        <v>2161</v>
      </c>
      <c r="G190" s="343" t="s">
        <v>2162</v>
      </c>
      <c r="H190" s="336" t="s">
        <v>2163</v>
      </c>
      <c r="I190" s="338" t="s">
        <v>1361</v>
      </c>
      <c r="J190" s="345">
        <v>14667</v>
      </c>
      <c r="K190" s="346">
        <v>0</v>
      </c>
      <c r="L190" s="347"/>
    </row>
    <row r="191" spans="1:12" ht="153" x14ac:dyDescent="0.25">
      <c r="A191" s="355">
        <v>189</v>
      </c>
      <c r="B191" s="347" t="s">
        <v>283</v>
      </c>
      <c r="C191" s="336" t="s">
        <v>1567</v>
      </c>
      <c r="D191" s="346" t="s">
        <v>529</v>
      </c>
      <c r="E191" s="346" t="s">
        <v>297</v>
      </c>
      <c r="F191" s="689" t="s">
        <v>2164</v>
      </c>
      <c r="G191" s="343" t="s">
        <v>2165</v>
      </c>
      <c r="H191" s="336" t="s">
        <v>2166</v>
      </c>
      <c r="I191" s="338" t="s">
        <v>1361</v>
      </c>
      <c r="J191" s="345">
        <v>19182</v>
      </c>
      <c r="K191" s="346">
        <v>0</v>
      </c>
      <c r="L191" s="347"/>
    </row>
    <row r="192" spans="1:12" ht="102" x14ac:dyDescent="0.25">
      <c r="A192" s="355">
        <v>190</v>
      </c>
      <c r="B192" s="347" t="s">
        <v>283</v>
      </c>
      <c r="C192" s="336" t="s">
        <v>1567</v>
      </c>
      <c r="D192" s="346" t="s">
        <v>529</v>
      </c>
      <c r="E192" s="346" t="s">
        <v>297</v>
      </c>
      <c r="F192" s="689" t="s">
        <v>2167</v>
      </c>
      <c r="G192" s="343" t="s">
        <v>2168</v>
      </c>
      <c r="H192" s="336" t="s">
        <v>2169</v>
      </c>
      <c r="I192" s="338" t="s">
        <v>1361</v>
      </c>
      <c r="J192" s="345">
        <v>15794</v>
      </c>
      <c r="K192" s="346">
        <v>0</v>
      </c>
      <c r="L192" s="347"/>
    </row>
    <row r="193" spans="1:12" ht="102" x14ac:dyDescent="0.25">
      <c r="A193" s="355">
        <v>191</v>
      </c>
      <c r="B193" s="347" t="s">
        <v>283</v>
      </c>
      <c r="C193" s="336" t="s">
        <v>1567</v>
      </c>
      <c r="D193" s="346" t="s">
        <v>529</v>
      </c>
      <c r="E193" s="346" t="s">
        <v>297</v>
      </c>
      <c r="F193" s="689" t="s">
        <v>2170</v>
      </c>
      <c r="G193" s="336" t="s">
        <v>948</v>
      </c>
      <c r="H193" s="336" t="s">
        <v>2171</v>
      </c>
      <c r="I193" s="338" t="s">
        <v>1361</v>
      </c>
      <c r="J193" s="345">
        <v>13848</v>
      </c>
      <c r="K193" s="346">
        <v>0</v>
      </c>
      <c r="L193" s="347"/>
    </row>
    <row r="194" spans="1:12" ht="51" x14ac:dyDescent="0.25">
      <c r="A194" s="355">
        <v>192</v>
      </c>
      <c r="B194" s="347" t="s">
        <v>283</v>
      </c>
      <c r="C194" s="336" t="s">
        <v>1567</v>
      </c>
      <c r="D194" s="346" t="s">
        <v>529</v>
      </c>
      <c r="E194" s="346" t="s">
        <v>297</v>
      </c>
      <c r="F194" s="688" t="s">
        <v>2172</v>
      </c>
      <c r="G194" s="343" t="s">
        <v>951</v>
      </c>
      <c r="H194" s="336" t="s">
        <v>2173</v>
      </c>
      <c r="I194" s="338" t="s">
        <v>1361</v>
      </c>
      <c r="J194" s="345">
        <v>20927</v>
      </c>
      <c r="K194" s="346">
        <v>0</v>
      </c>
      <c r="L194" s="347"/>
    </row>
    <row r="195" spans="1:12" ht="114.75" x14ac:dyDescent="0.25">
      <c r="A195" s="355">
        <v>193</v>
      </c>
      <c r="B195" s="347" t="s">
        <v>283</v>
      </c>
      <c r="C195" s="336" t="s">
        <v>1567</v>
      </c>
      <c r="D195" s="346" t="s">
        <v>529</v>
      </c>
      <c r="E195" s="346" t="s">
        <v>297</v>
      </c>
      <c r="F195" s="688" t="s">
        <v>2174</v>
      </c>
      <c r="G195" s="343" t="s">
        <v>2175</v>
      </c>
      <c r="H195" s="336" t="s">
        <v>2176</v>
      </c>
      <c r="I195" s="338" t="s">
        <v>1361</v>
      </c>
      <c r="J195" s="345">
        <v>8723</v>
      </c>
      <c r="K195" s="346">
        <v>0</v>
      </c>
      <c r="L195" s="347"/>
    </row>
    <row r="196" spans="1:12" ht="76.5" x14ac:dyDescent="0.25">
      <c r="A196" s="355">
        <v>194</v>
      </c>
      <c r="B196" s="347" t="s">
        <v>283</v>
      </c>
      <c r="C196" s="336" t="s">
        <v>1567</v>
      </c>
      <c r="D196" s="346" t="s">
        <v>529</v>
      </c>
      <c r="E196" s="346" t="s">
        <v>297</v>
      </c>
      <c r="F196" s="688" t="s">
        <v>2177</v>
      </c>
      <c r="G196" s="343" t="s">
        <v>2178</v>
      </c>
      <c r="H196" s="336" t="s">
        <v>2179</v>
      </c>
      <c r="I196" s="338" t="s">
        <v>1361</v>
      </c>
      <c r="J196" s="345">
        <v>13044</v>
      </c>
      <c r="K196" s="346">
        <v>0</v>
      </c>
      <c r="L196" s="347"/>
    </row>
    <row r="197" spans="1:12" ht="76.5" x14ac:dyDescent="0.25">
      <c r="A197" s="355">
        <v>195</v>
      </c>
      <c r="B197" s="347" t="s">
        <v>283</v>
      </c>
      <c r="C197" s="336" t="s">
        <v>1567</v>
      </c>
      <c r="D197" s="346" t="s">
        <v>529</v>
      </c>
      <c r="E197" s="346" t="s">
        <v>297</v>
      </c>
      <c r="F197" s="690" t="s">
        <v>2180</v>
      </c>
      <c r="G197" s="343" t="s">
        <v>2181</v>
      </c>
      <c r="H197" s="336" t="s">
        <v>2182</v>
      </c>
      <c r="I197" s="338" t="s">
        <v>1361</v>
      </c>
      <c r="J197" s="345">
        <v>19263</v>
      </c>
      <c r="K197" s="346">
        <v>0</v>
      </c>
      <c r="L197" s="347"/>
    </row>
    <row r="198" spans="1:12" ht="76.5" x14ac:dyDescent="0.25">
      <c r="A198" s="355">
        <v>196</v>
      </c>
      <c r="B198" s="347" t="s">
        <v>283</v>
      </c>
      <c r="C198" s="336" t="s">
        <v>1567</v>
      </c>
      <c r="D198" s="346" t="s">
        <v>529</v>
      </c>
      <c r="E198" s="346" t="s">
        <v>297</v>
      </c>
      <c r="F198" s="688" t="s">
        <v>2183</v>
      </c>
      <c r="G198" s="336" t="s">
        <v>958</v>
      </c>
      <c r="H198" s="336" t="s">
        <v>2184</v>
      </c>
      <c r="I198" s="689" t="s">
        <v>2025</v>
      </c>
      <c r="J198" s="345">
        <v>14813</v>
      </c>
      <c r="K198" s="346">
        <v>0</v>
      </c>
      <c r="L198" s="347"/>
    </row>
    <row r="199" spans="1:12" ht="127.5" x14ac:dyDescent="0.25">
      <c r="A199" s="355">
        <v>197</v>
      </c>
      <c r="B199" s="347" t="s">
        <v>283</v>
      </c>
      <c r="C199" s="336" t="s">
        <v>1567</v>
      </c>
      <c r="D199" s="346" t="s">
        <v>529</v>
      </c>
      <c r="E199" s="346" t="s">
        <v>297</v>
      </c>
      <c r="F199" s="688" t="s">
        <v>2185</v>
      </c>
      <c r="G199" s="343" t="s">
        <v>1004</v>
      </c>
      <c r="H199" s="336" t="s">
        <v>2186</v>
      </c>
      <c r="I199" s="689" t="s">
        <v>942</v>
      </c>
      <c r="J199" s="345">
        <v>20934</v>
      </c>
      <c r="K199" s="346">
        <v>0</v>
      </c>
      <c r="L199" s="347"/>
    </row>
    <row r="200" spans="1:12" ht="63.75" x14ac:dyDescent="0.25">
      <c r="A200" s="355">
        <v>198</v>
      </c>
      <c r="B200" s="347" t="s">
        <v>283</v>
      </c>
      <c r="C200" s="336" t="s">
        <v>1567</v>
      </c>
      <c r="D200" s="346" t="s">
        <v>529</v>
      </c>
      <c r="E200" s="346" t="s">
        <v>297</v>
      </c>
      <c r="F200" s="688" t="s">
        <v>2187</v>
      </c>
      <c r="G200" s="343" t="s">
        <v>2188</v>
      </c>
      <c r="H200" s="336" t="s">
        <v>2189</v>
      </c>
      <c r="I200" s="689" t="s">
        <v>2025</v>
      </c>
      <c r="J200" s="345">
        <v>12688</v>
      </c>
      <c r="K200" s="346">
        <v>0</v>
      </c>
      <c r="L200" s="347"/>
    </row>
    <row r="201" spans="1:12" ht="216.75" x14ac:dyDescent="0.25">
      <c r="A201" s="355">
        <v>199</v>
      </c>
      <c r="B201" s="347" t="s">
        <v>283</v>
      </c>
      <c r="C201" s="336" t="s">
        <v>1567</v>
      </c>
      <c r="D201" s="346" t="s">
        <v>529</v>
      </c>
      <c r="E201" s="346" t="s">
        <v>297</v>
      </c>
      <c r="F201" s="688" t="s">
        <v>2190</v>
      </c>
      <c r="G201" s="343" t="s">
        <v>497</v>
      </c>
      <c r="H201" s="343" t="s">
        <v>2191</v>
      </c>
      <c r="I201" s="689" t="s">
        <v>946</v>
      </c>
      <c r="J201" s="345">
        <v>5938</v>
      </c>
      <c r="K201" s="346">
        <v>0</v>
      </c>
      <c r="L201" s="347"/>
    </row>
    <row r="202" spans="1:12" ht="76.5" x14ac:dyDescent="0.25">
      <c r="A202" s="355">
        <v>200</v>
      </c>
      <c r="B202" s="347" t="s">
        <v>283</v>
      </c>
      <c r="C202" s="336" t="s">
        <v>1567</v>
      </c>
      <c r="D202" s="346" t="s">
        <v>529</v>
      </c>
      <c r="E202" s="346" t="s">
        <v>297</v>
      </c>
      <c r="F202" s="688" t="s">
        <v>2192</v>
      </c>
      <c r="G202" s="343" t="s">
        <v>2193</v>
      </c>
      <c r="H202" s="343" t="s">
        <v>2194</v>
      </c>
      <c r="I202" s="689" t="s">
        <v>946</v>
      </c>
      <c r="J202" s="345">
        <v>6344</v>
      </c>
      <c r="K202" s="346">
        <v>0</v>
      </c>
      <c r="L202" s="347"/>
    </row>
    <row r="203" spans="1:12" ht="76.5" x14ac:dyDescent="0.25">
      <c r="A203" s="355">
        <v>201</v>
      </c>
      <c r="B203" s="347" t="s">
        <v>283</v>
      </c>
      <c r="C203" s="336" t="s">
        <v>1567</v>
      </c>
      <c r="D203" s="346" t="s">
        <v>529</v>
      </c>
      <c r="E203" s="346" t="s">
        <v>297</v>
      </c>
      <c r="F203" s="688" t="s">
        <v>2195</v>
      </c>
      <c r="G203" s="343" t="s">
        <v>2196</v>
      </c>
      <c r="H203" s="343" t="s">
        <v>2197</v>
      </c>
      <c r="I203" s="689" t="s">
        <v>1192</v>
      </c>
      <c r="J203" s="345">
        <v>15679</v>
      </c>
      <c r="K203" s="346">
        <v>0</v>
      </c>
      <c r="L203" s="347"/>
    </row>
    <row r="204" spans="1:12" ht="114.75" x14ac:dyDescent="0.25">
      <c r="A204" s="355">
        <v>202</v>
      </c>
      <c r="B204" s="347" t="s">
        <v>283</v>
      </c>
      <c r="C204" s="336" t="s">
        <v>1567</v>
      </c>
      <c r="D204" s="346" t="s">
        <v>529</v>
      </c>
      <c r="E204" s="346" t="s">
        <v>297</v>
      </c>
      <c r="F204" s="688" t="s">
        <v>2198</v>
      </c>
      <c r="G204" s="343" t="s">
        <v>2199</v>
      </c>
      <c r="H204" s="343" t="s">
        <v>2200</v>
      </c>
      <c r="I204" s="689" t="s">
        <v>1192</v>
      </c>
      <c r="J204" s="345">
        <v>8533</v>
      </c>
      <c r="K204" s="346">
        <v>0</v>
      </c>
      <c r="L204" s="347"/>
    </row>
    <row r="205" spans="1:12" ht="140.25" x14ac:dyDescent="0.25">
      <c r="A205" s="355">
        <v>203</v>
      </c>
      <c r="B205" s="347" t="s">
        <v>283</v>
      </c>
      <c r="C205" s="336" t="s">
        <v>1567</v>
      </c>
      <c r="D205" s="346" t="s">
        <v>529</v>
      </c>
      <c r="E205" s="346" t="s">
        <v>297</v>
      </c>
      <c r="F205" s="688" t="s">
        <v>2201</v>
      </c>
      <c r="G205" s="343" t="s">
        <v>2202</v>
      </c>
      <c r="H205" s="343" t="s">
        <v>2203</v>
      </c>
      <c r="I205" s="689" t="s">
        <v>1192</v>
      </c>
      <c r="J205" s="345">
        <v>17252</v>
      </c>
      <c r="K205" s="346">
        <v>0</v>
      </c>
      <c r="L205" s="347"/>
    </row>
    <row r="206" spans="1:12" ht="63.75" x14ac:dyDescent="0.25">
      <c r="A206" s="355">
        <v>204</v>
      </c>
      <c r="B206" s="347" t="s">
        <v>283</v>
      </c>
      <c r="C206" s="336" t="s">
        <v>1567</v>
      </c>
      <c r="D206" s="346" t="s">
        <v>529</v>
      </c>
      <c r="E206" s="346" t="s">
        <v>297</v>
      </c>
      <c r="F206" s="688" t="s">
        <v>2204</v>
      </c>
      <c r="G206" s="343" t="s">
        <v>2205</v>
      </c>
      <c r="H206" s="343" t="s">
        <v>2206</v>
      </c>
      <c r="I206" s="689" t="s">
        <v>1192</v>
      </c>
      <c r="J206" s="345">
        <v>13110</v>
      </c>
      <c r="K206" s="346">
        <v>0</v>
      </c>
      <c r="L206" s="347"/>
    </row>
    <row r="207" spans="1:12" ht="89.25" x14ac:dyDescent="0.25">
      <c r="A207" s="355">
        <v>205</v>
      </c>
      <c r="B207" s="347" t="s">
        <v>283</v>
      </c>
      <c r="C207" s="336" t="s">
        <v>1567</v>
      </c>
      <c r="D207" s="346" t="s">
        <v>529</v>
      </c>
      <c r="E207" s="346" t="s">
        <v>297</v>
      </c>
      <c r="F207" s="688" t="s">
        <v>2207</v>
      </c>
      <c r="G207" s="343" t="s">
        <v>2208</v>
      </c>
      <c r="H207" s="343" t="s">
        <v>2209</v>
      </c>
      <c r="I207" s="689" t="s">
        <v>1192</v>
      </c>
      <c r="J207" s="345">
        <v>18641</v>
      </c>
      <c r="K207" s="346">
        <v>0</v>
      </c>
      <c r="L207" s="347"/>
    </row>
    <row r="208" spans="1:12" ht="63.75" x14ac:dyDescent="0.25">
      <c r="A208" s="355">
        <v>206</v>
      </c>
      <c r="B208" s="347" t="s">
        <v>283</v>
      </c>
      <c r="C208" s="336" t="s">
        <v>1567</v>
      </c>
      <c r="D208" s="346" t="s">
        <v>529</v>
      </c>
      <c r="E208" s="346" t="s">
        <v>297</v>
      </c>
      <c r="F208" s="688" t="s">
        <v>2210</v>
      </c>
      <c r="G208" s="343" t="s">
        <v>2211</v>
      </c>
      <c r="H208" s="343" t="s">
        <v>2212</v>
      </c>
      <c r="I208" s="689" t="s">
        <v>946</v>
      </c>
      <c r="J208" s="345">
        <v>7617</v>
      </c>
      <c r="K208" s="346">
        <v>0</v>
      </c>
      <c r="L208" s="347"/>
    </row>
    <row r="209" spans="1:12" ht="76.5" x14ac:dyDescent="0.25">
      <c r="A209" s="355">
        <v>207</v>
      </c>
      <c r="B209" s="347" t="s">
        <v>283</v>
      </c>
      <c r="C209" s="336" t="s">
        <v>1567</v>
      </c>
      <c r="D209" s="346" t="s">
        <v>529</v>
      </c>
      <c r="E209" s="346" t="s">
        <v>297</v>
      </c>
      <c r="F209" s="688" t="s">
        <v>2213</v>
      </c>
      <c r="G209" s="343" t="s">
        <v>2214</v>
      </c>
      <c r="H209" s="343" t="s">
        <v>2215</v>
      </c>
      <c r="I209" s="689" t="s">
        <v>1192</v>
      </c>
      <c r="J209" s="345">
        <v>12996</v>
      </c>
      <c r="K209" s="346">
        <v>0</v>
      </c>
      <c r="L209" s="347"/>
    </row>
    <row r="210" spans="1:12" ht="102" x14ac:dyDescent="0.25">
      <c r="A210" s="355">
        <v>208</v>
      </c>
      <c r="B210" s="347" t="s">
        <v>283</v>
      </c>
      <c r="C210" s="336" t="s">
        <v>1567</v>
      </c>
      <c r="D210" s="346" t="s">
        <v>529</v>
      </c>
      <c r="E210" s="346" t="s">
        <v>297</v>
      </c>
      <c r="F210" s="335" t="s">
        <v>2216</v>
      </c>
      <c r="G210" s="334" t="s">
        <v>2217</v>
      </c>
      <c r="H210" s="334" t="s">
        <v>2218</v>
      </c>
      <c r="I210" s="689" t="s">
        <v>1366</v>
      </c>
      <c r="J210" s="691">
        <v>14161</v>
      </c>
      <c r="K210" s="346">
        <v>0</v>
      </c>
      <c r="L210" s="347"/>
    </row>
    <row r="211" spans="1:12" ht="76.5" x14ac:dyDescent="0.25">
      <c r="A211" s="355">
        <v>209</v>
      </c>
      <c r="B211" s="347" t="s">
        <v>283</v>
      </c>
      <c r="C211" s="336" t="s">
        <v>1567</v>
      </c>
      <c r="D211" s="346" t="s">
        <v>529</v>
      </c>
      <c r="E211" s="346" t="s">
        <v>297</v>
      </c>
      <c r="F211" s="335" t="s">
        <v>2219</v>
      </c>
      <c r="G211" s="343" t="s">
        <v>2220</v>
      </c>
      <c r="H211" s="334" t="s">
        <v>2221</v>
      </c>
      <c r="I211" s="689" t="s">
        <v>1366</v>
      </c>
      <c r="J211" s="691">
        <v>11989</v>
      </c>
      <c r="K211" s="346">
        <v>0</v>
      </c>
      <c r="L211" s="347"/>
    </row>
    <row r="212" spans="1:12" ht="38.25" x14ac:dyDescent="0.25">
      <c r="A212" s="355">
        <v>210</v>
      </c>
      <c r="B212" s="347" t="s">
        <v>283</v>
      </c>
      <c r="C212" s="336" t="s">
        <v>1567</v>
      </c>
      <c r="D212" s="346" t="s">
        <v>529</v>
      </c>
      <c r="E212" s="346" t="s">
        <v>297</v>
      </c>
      <c r="F212" s="335" t="s">
        <v>2222</v>
      </c>
      <c r="G212" s="343" t="s">
        <v>2223</v>
      </c>
      <c r="H212" s="334" t="s">
        <v>2224</v>
      </c>
      <c r="I212" s="689" t="s">
        <v>1366</v>
      </c>
      <c r="J212" s="691">
        <v>17691</v>
      </c>
      <c r="K212" s="346">
        <v>0</v>
      </c>
      <c r="L212" s="347"/>
    </row>
    <row r="213" spans="1:12" ht="140.25" x14ac:dyDescent="0.25">
      <c r="A213" s="355">
        <v>211</v>
      </c>
      <c r="B213" s="347" t="s">
        <v>283</v>
      </c>
      <c r="C213" s="336" t="s">
        <v>1567</v>
      </c>
      <c r="D213" s="346" t="s">
        <v>529</v>
      </c>
      <c r="E213" s="346" t="s">
        <v>297</v>
      </c>
      <c r="F213" s="335" t="s">
        <v>2225</v>
      </c>
      <c r="G213" s="343" t="s">
        <v>2226</v>
      </c>
      <c r="H213" s="334" t="s">
        <v>2227</v>
      </c>
      <c r="I213" s="689" t="s">
        <v>1366</v>
      </c>
      <c r="J213" s="691">
        <v>17353</v>
      </c>
      <c r="K213" s="346">
        <v>0</v>
      </c>
      <c r="L213" s="347"/>
    </row>
    <row r="214" spans="1:12" ht="102" x14ac:dyDescent="0.25">
      <c r="A214" s="355">
        <v>212</v>
      </c>
      <c r="B214" s="347" t="s">
        <v>283</v>
      </c>
      <c r="C214" s="336" t="s">
        <v>1567</v>
      </c>
      <c r="D214" s="346" t="s">
        <v>529</v>
      </c>
      <c r="E214" s="346" t="s">
        <v>297</v>
      </c>
      <c r="F214" s="335" t="s">
        <v>2228</v>
      </c>
      <c r="G214" s="343" t="s">
        <v>2229</v>
      </c>
      <c r="H214" s="334" t="s">
        <v>2230</v>
      </c>
      <c r="I214" s="689" t="s">
        <v>1366</v>
      </c>
      <c r="J214" s="691">
        <v>16172</v>
      </c>
      <c r="K214" s="346">
        <v>0</v>
      </c>
      <c r="L214" s="347"/>
    </row>
    <row r="215" spans="1:12" ht="63.75" x14ac:dyDescent="0.25">
      <c r="A215" s="355">
        <v>213</v>
      </c>
      <c r="B215" s="347" t="s">
        <v>283</v>
      </c>
      <c r="C215" s="336" t="s">
        <v>1567</v>
      </c>
      <c r="D215" s="346" t="s">
        <v>529</v>
      </c>
      <c r="E215" s="346" t="s">
        <v>297</v>
      </c>
      <c r="F215" s="335" t="s">
        <v>2231</v>
      </c>
      <c r="G215" s="343" t="s">
        <v>2232</v>
      </c>
      <c r="H215" s="334" t="s">
        <v>2233</v>
      </c>
      <c r="I215" s="689" t="s">
        <v>1366</v>
      </c>
      <c r="J215" s="691">
        <v>14484</v>
      </c>
      <c r="K215" s="346">
        <v>0</v>
      </c>
      <c r="L215" s="347"/>
    </row>
    <row r="216" spans="1:12" ht="51" x14ac:dyDescent="0.25">
      <c r="A216" s="355">
        <v>214</v>
      </c>
      <c r="B216" s="347" t="s">
        <v>283</v>
      </c>
      <c r="C216" s="336" t="s">
        <v>1567</v>
      </c>
      <c r="D216" s="346" t="s">
        <v>529</v>
      </c>
      <c r="E216" s="346" t="s">
        <v>297</v>
      </c>
      <c r="F216" s="335" t="s">
        <v>2234</v>
      </c>
      <c r="G216" s="343" t="s">
        <v>2235</v>
      </c>
      <c r="H216" s="334" t="s">
        <v>2236</v>
      </c>
      <c r="I216" s="689" t="s">
        <v>956</v>
      </c>
      <c r="J216" s="691">
        <v>8501</v>
      </c>
      <c r="K216" s="346">
        <v>0</v>
      </c>
      <c r="L216" s="347"/>
    </row>
    <row r="217" spans="1:12" ht="63.75" x14ac:dyDescent="0.25">
      <c r="A217" s="355">
        <v>215</v>
      </c>
      <c r="B217" s="347" t="s">
        <v>283</v>
      </c>
      <c r="C217" s="336" t="s">
        <v>1567</v>
      </c>
      <c r="D217" s="346" t="s">
        <v>529</v>
      </c>
      <c r="E217" s="346" t="s">
        <v>297</v>
      </c>
      <c r="F217" s="335" t="s">
        <v>2237</v>
      </c>
      <c r="G217" s="343" t="s">
        <v>2238</v>
      </c>
      <c r="H217" s="334" t="s">
        <v>2239</v>
      </c>
      <c r="I217" s="689" t="s">
        <v>956</v>
      </c>
      <c r="J217" s="691">
        <v>7616</v>
      </c>
      <c r="K217" s="346">
        <v>0</v>
      </c>
      <c r="L217" s="347"/>
    </row>
    <row r="218" spans="1:12" ht="102" x14ac:dyDescent="0.25">
      <c r="A218" s="355">
        <v>216</v>
      </c>
      <c r="B218" s="347" t="s">
        <v>283</v>
      </c>
      <c r="C218" s="336" t="s">
        <v>1567</v>
      </c>
      <c r="D218" s="346" t="s">
        <v>529</v>
      </c>
      <c r="E218" s="346" t="s">
        <v>297</v>
      </c>
      <c r="F218" s="335" t="s">
        <v>2240</v>
      </c>
      <c r="G218" s="343" t="s">
        <v>951</v>
      </c>
      <c r="H218" s="334" t="s">
        <v>2241</v>
      </c>
      <c r="I218" s="689" t="s">
        <v>1366</v>
      </c>
      <c r="J218" s="691">
        <v>8889</v>
      </c>
      <c r="K218" s="346">
        <v>0</v>
      </c>
      <c r="L218" s="347"/>
    </row>
    <row r="219" spans="1:12" ht="114.75" x14ac:dyDescent="0.25">
      <c r="A219" s="355">
        <v>217</v>
      </c>
      <c r="B219" s="347" t="s">
        <v>283</v>
      </c>
      <c r="C219" s="336" t="s">
        <v>1567</v>
      </c>
      <c r="D219" s="346" t="s">
        <v>529</v>
      </c>
      <c r="E219" s="346" t="s">
        <v>297</v>
      </c>
      <c r="F219" s="335" t="s">
        <v>2242</v>
      </c>
      <c r="G219" s="343" t="s">
        <v>2243</v>
      </c>
      <c r="H219" s="334" t="s">
        <v>2244</v>
      </c>
      <c r="I219" s="689" t="s">
        <v>956</v>
      </c>
      <c r="J219" s="691">
        <v>13584</v>
      </c>
      <c r="K219" s="346">
        <v>0</v>
      </c>
      <c r="L219" s="347"/>
    </row>
    <row r="220" spans="1:12" ht="127.5" x14ac:dyDescent="0.25">
      <c r="A220" s="355">
        <v>218</v>
      </c>
      <c r="B220" s="347" t="s">
        <v>283</v>
      </c>
      <c r="C220" s="336" t="s">
        <v>1567</v>
      </c>
      <c r="D220" s="346" t="s">
        <v>529</v>
      </c>
      <c r="E220" s="346" t="s">
        <v>297</v>
      </c>
      <c r="F220" s="335" t="s">
        <v>2245</v>
      </c>
      <c r="G220" s="343" t="s">
        <v>2246</v>
      </c>
      <c r="H220" s="334" t="s">
        <v>2247</v>
      </c>
      <c r="I220" s="689" t="s">
        <v>1366</v>
      </c>
      <c r="J220" s="691">
        <v>16455</v>
      </c>
      <c r="K220" s="346">
        <v>0</v>
      </c>
      <c r="L220" s="347"/>
    </row>
    <row r="221" spans="1:12" ht="51" x14ac:dyDescent="0.25">
      <c r="A221" s="355">
        <v>219</v>
      </c>
      <c r="B221" s="347" t="s">
        <v>283</v>
      </c>
      <c r="C221" s="336" t="s">
        <v>1567</v>
      </c>
      <c r="D221" s="346" t="s">
        <v>529</v>
      </c>
      <c r="E221" s="346" t="s">
        <v>297</v>
      </c>
      <c r="F221" s="335" t="s">
        <v>2248</v>
      </c>
      <c r="G221" s="343" t="s">
        <v>2249</v>
      </c>
      <c r="H221" s="334" t="s">
        <v>2250</v>
      </c>
      <c r="I221" s="689" t="s">
        <v>1366</v>
      </c>
      <c r="J221" s="691">
        <v>15769</v>
      </c>
      <c r="K221" s="346">
        <v>0</v>
      </c>
      <c r="L221" s="347"/>
    </row>
    <row r="222" spans="1:12" ht="76.5" x14ac:dyDescent="0.25">
      <c r="A222" s="355">
        <v>220</v>
      </c>
      <c r="B222" s="347" t="s">
        <v>283</v>
      </c>
      <c r="C222" s="336" t="s">
        <v>1567</v>
      </c>
      <c r="D222" s="346" t="s">
        <v>529</v>
      </c>
      <c r="E222" s="346" t="s">
        <v>297</v>
      </c>
      <c r="F222" s="335" t="s">
        <v>2251</v>
      </c>
      <c r="G222" s="334" t="s">
        <v>2252</v>
      </c>
      <c r="H222" s="334" t="s">
        <v>2253</v>
      </c>
      <c r="I222" s="689" t="s">
        <v>1366</v>
      </c>
      <c r="J222" s="691">
        <v>5559</v>
      </c>
      <c r="K222" s="346">
        <v>0</v>
      </c>
      <c r="L222" s="347"/>
    </row>
    <row r="223" spans="1:12" ht="127.5" x14ac:dyDescent="0.25">
      <c r="A223" s="355">
        <v>221</v>
      </c>
      <c r="B223" s="347" t="s">
        <v>283</v>
      </c>
      <c r="C223" s="336" t="s">
        <v>963</v>
      </c>
      <c r="D223" s="346" t="s">
        <v>529</v>
      </c>
      <c r="E223" s="346" t="s">
        <v>297</v>
      </c>
      <c r="F223" s="688" t="s">
        <v>2254</v>
      </c>
      <c r="G223" s="343" t="s">
        <v>2255</v>
      </c>
      <c r="H223" s="343" t="s">
        <v>2256</v>
      </c>
      <c r="I223" s="689" t="s">
        <v>2257</v>
      </c>
      <c r="J223" s="345">
        <v>28593</v>
      </c>
      <c r="K223" s="346">
        <v>0</v>
      </c>
      <c r="L223" s="347"/>
    </row>
    <row r="224" spans="1:12" ht="178.5" x14ac:dyDescent="0.25">
      <c r="A224" s="355">
        <v>222</v>
      </c>
      <c r="B224" s="347" t="s">
        <v>283</v>
      </c>
      <c r="C224" s="336" t="s">
        <v>963</v>
      </c>
      <c r="D224" s="346" t="s">
        <v>529</v>
      </c>
      <c r="E224" s="346" t="s">
        <v>297</v>
      </c>
      <c r="F224" s="688" t="s">
        <v>2258</v>
      </c>
      <c r="G224" s="343" t="s">
        <v>2259</v>
      </c>
      <c r="H224" s="343" t="s">
        <v>2260</v>
      </c>
      <c r="I224" s="689" t="s">
        <v>2257</v>
      </c>
      <c r="J224" s="345">
        <v>33750</v>
      </c>
      <c r="K224" s="346">
        <v>0</v>
      </c>
      <c r="L224" s="347"/>
    </row>
    <row r="225" spans="1:12" ht="63.75" x14ac:dyDescent="0.25">
      <c r="A225" s="355">
        <v>223</v>
      </c>
      <c r="B225" s="347" t="s">
        <v>283</v>
      </c>
      <c r="C225" s="336" t="s">
        <v>963</v>
      </c>
      <c r="D225" s="346" t="s">
        <v>529</v>
      </c>
      <c r="E225" s="346" t="s">
        <v>297</v>
      </c>
      <c r="F225" s="346" t="s">
        <v>2261</v>
      </c>
      <c r="G225" s="336" t="s">
        <v>2262</v>
      </c>
      <c r="H225" s="336" t="s">
        <v>2263</v>
      </c>
      <c r="I225" s="338" t="s">
        <v>2264</v>
      </c>
      <c r="J225" s="345">
        <v>2000</v>
      </c>
      <c r="K225" s="346">
        <v>0</v>
      </c>
      <c r="L225" s="347" t="s">
        <v>2265</v>
      </c>
    </row>
    <row r="226" spans="1:12" ht="140.25" x14ac:dyDescent="0.25">
      <c r="A226" s="355">
        <v>224</v>
      </c>
      <c r="B226" s="347" t="s">
        <v>283</v>
      </c>
      <c r="C226" s="336" t="s">
        <v>963</v>
      </c>
      <c r="D226" s="346" t="s">
        <v>529</v>
      </c>
      <c r="E226" s="346" t="s">
        <v>297</v>
      </c>
      <c r="F226" s="346" t="s">
        <v>2266</v>
      </c>
      <c r="G226" s="336" t="s">
        <v>2267</v>
      </c>
      <c r="H226" s="336" t="s">
        <v>4668</v>
      </c>
      <c r="I226" s="338" t="s">
        <v>2264</v>
      </c>
      <c r="J226" s="345">
        <v>5000</v>
      </c>
      <c r="K226" s="346">
        <v>0</v>
      </c>
      <c r="L226" s="347" t="s">
        <v>2265</v>
      </c>
    </row>
    <row r="227" spans="1:12" ht="89.25" x14ac:dyDescent="0.25">
      <c r="A227" s="355">
        <v>225</v>
      </c>
      <c r="B227" s="347" t="s">
        <v>283</v>
      </c>
      <c r="C227" s="336" t="s">
        <v>963</v>
      </c>
      <c r="D227" s="346" t="s">
        <v>529</v>
      </c>
      <c r="E227" s="346" t="s">
        <v>297</v>
      </c>
      <c r="F227" s="346" t="s">
        <v>2268</v>
      </c>
      <c r="G227" s="336" t="s">
        <v>2269</v>
      </c>
      <c r="H227" s="336" t="s">
        <v>2270</v>
      </c>
      <c r="I227" s="338" t="s">
        <v>2054</v>
      </c>
      <c r="J227" s="345">
        <v>30958</v>
      </c>
      <c r="K227" s="346">
        <v>0</v>
      </c>
      <c r="L227" s="347"/>
    </row>
    <row r="228" spans="1:12" ht="89.25" x14ac:dyDescent="0.25">
      <c r="A228" s="355">
        <v>226</v>
      </c>
      <c r="B228" s="347" t="s">
        <v>283</v>
      </c>
      <c r="C228" s="336" t="s">
        <v>963</v>
      </c>
      <c r="D228" s="346" t="s">
        <v>529</v>
      </c>
      <c r="E228" s="346" t="s">
        <v>297</v>
      </c>
      <c r="F228" s="346" t="s">
        <v>2271</v>
      </c>
      <c r="G228" s="336" t="s">
        <v>2272</v>
      </c>
      <c r="H228" s="336" t="s">
        <v>2273</v>
      </c>
      <c r="I228" s="338" t="s">
        <v>2274</v>
      </c>
      <c r="J228" s="345">
        <v>52500</v>
      </c>
      <c r="K228" s="346">
        <v>0</v>
      </c>
      <c r="L228" s="347"/>
    </row>
    <row r="229" spans="1:12" ht="140.25" x14ac:dyDescent="0.25">
      <c r="A229" s="355">
        <v>227</v>
      </c>
      <c r="B229" s="347" t="s">
        <v>283</v>
      </c>
      <c r="C229" s="336" t="s">
        <v>963</v>
      </c>
      <c r="D229" s="346" t="s">
        <v>529</v>
      </c>
      <c r="E229" s="346" t="s">
        <v>297</v>
      </c>
      <c r="F229" s="346" t="s">
        <v>2275</v>
      </c>
      <c r="G229" s="336" t="s">
        <v>2276</v>
      </c>
      <c r="H229" s="336" t="s">
        <v>2277</v>
      </c>
      <c r="I229" s="338" t="s">
        <v>2054</v>
      </c>
      <c r="J229" s="345">
        <v>42331</v>
      </c>
      <c r="K229" s="346">
        <v>0</v>
      </c>
      <c r="L229" s="347"/>
    </row>
    <row r="230" spans="1:12" ht="51" x14ac:dyDescent="0.25">
      <c r="A230" s="355">
        <v>228</v>
      </c>
      <c r="B230" s="347" t="s">
        <v>283</v>
      </c>
      <c r="C230" s="336" t="s">
        <v>963</v>
      </c>
      <c r="D230" s="346" t="s">
        <v>529</v>
      </c>
      <c r="E230" s="346" t="s">
        <v>297</v>
      </c>
      <c r="F230" s="346" t="s">
        <v>2278</v>
      </c>
      <c r="G230" s="336" t="s">
        <v>2279</v>
      </c>
      <c r="H230" s="336" t="s">
        <v>2280</v>
      </c>
      <c r="I230" s="338" t="s">
        <v>2281</v>
      </c>
      <c r="J230" s="345">
        <v>71700</v>
      </c>
      <c r="K230" s="346">
        <v>0</v>
      </c>
      <c r="L230" s="347"/>
    </row>
    <row r="231" spans="1:12" ht="89.25" x14ac:dyDescent="0.25">
      <c r="A231" s="355">
        <v>229</v>
      </c>
      <c r="B231" s="347" t="s">
        <v>283</v>
      </c>
      <c r="C231" s="336" t="s">
        <v>963</v>
      </c>
      <c r="D231" s="346" t="s">
        <v>529</v>
      </c>
      <c r="E231" s="346" t="s">
        <v>297</v>
      </c>
      <c r="F231" s="346" t="s">
        <v>2282</v>
      </c>
      <c r="G231" s="336" t="s">
        <v>951</v>
      </c>
      <c r="H231" s="336" t="s">
        <v>2283</v>
      </c>
      <c r="I231" s="338" t="s">
        <v>2274</v>
      </c>
      <c r="J231" s="345">
        <v>56950</v>
      </c>
      <c r="K231" s="346">
        <v>0</v>
      </c>
      <c r="L231" s="347"/>
    </row>
    <row r="232" spans="1:12" ht="89.25" x14ac:dyDescent="0.25">
      <c r="A232" s="355">
        <v>230</v>
      </c>
      <c r="B232" s="347" t="s">
        <v>283</v>
      </c>
      <c r="C232" s="336" t="s">
        <v>963</v>
      </c>
      <c r="D232" s="346" t="s">
        <v>529</v>
      </c>
      <c r="E232" s="346" t="s">
        <v>297</v>
      </c>
      <c r="F232" s="346" t="s">
        <v>2284</v>
      </c>
      <c r="G232" s="336" t="s">
        <v>2285</v>
      </c>
      <c r="H232" s="336" t="s">
        <v>2286</v>
      </c>
      <c r="I232" s="338" t="s">
        <v>2274</v>
      </c>
      <c r="J232" s="345">
        <v>12625</v>
      </c>
      <c r="K232" s="346">
        <v>0</v>
      </c>
      <c r="L232" s="347" t="s">
        <v>2265</v>
      </c>
    </row>
    <row r="233" spans="1:12" ht="89.25" x14ac:dyDescent="0.25">
      <c r="A233" s="355">
        <v>231</v>
      </c>
      <c r="B233" s="347" t="s">
        <v>283</v>
      </c>
      <c r="C233" s="336" t="s">
        <v>963</v>
      </c>
      <c r="D233" s="346" t="s">
        <v>529</v>
      </c>
      <c r="E233" s="346" t="s">
        <v>297</v>
      </c>
      <c r="F233" s="346" t="s">
        <v>2287</v>
      </c>
      <c r="G233" s="336" t="s">
        <v>2288</v>
      </c>
      <c r="H233" s="336" t="s">
        <v>2289</v>
      </c>
      <c r="I233" s="338" t="s">
        <v>2281</v>
      </c>
      <c r="J233" s="345">
        <v>17765</v>
      </c>
      <c r="K233" s="346">
        <v>0</v>
      </c>
      <c r="L233" s="347"/>
    </row>
    <row r="234" spans="1:12" ht="76.5" x14ac:dyDescent="0.25">
      <c r="A234" s="355">
        <v>232</v>
      </c>
      <c r="B234" s="347" t="s">
        <v>283</v>
      </c>
      <c r="C234" s="336" t="s">
        <v>963</v>
      </c>
      <c r="D234" s="346" t="s">
        <v>529</v>
      </c>
      <c r="E234" s="346" t="s">
        <v>297</v>
      </c>
      <c r="F234" s="346" t="s">
        <v>2290</v>
      </c>
      <c r="G234" s="336" t="s">
        <v>2276</v>
      </c>
      <c r="H234" s="336" t="s">
        <v>2291</v>
      </c>
      <c r="I234" s="338" t="s">
        <v>2281</v>
      </c>
      <c r="J234" s="345">
        <v>9075</v>
      </c>
      <c r="K234" s="346">
        <v>0</v>
      </c>
      <c r="L234" s="347" t="s">
        <v>2265</v>
      </c>
    </row>
    <row r="235" spans="1:12" ht="102" x14ac:dyDescent="0.25">
      <c r="A235" s="355">
        <v>233</v>
      </c>
      <c r="B235" s="347" t="s">
        <v>283</v>
      </c>
      <c r="C235" s="336" t="s">
        <v>963</v>
      </c>
      <c r="D235" s="346" t="s">
        <v>529</v>
      </c>
      <c r="E235" s="346" t="s">
        <v>297</v>
      </c>
      <c r="F235" s="346" t="s">
        <v>2292</v>
      </c>
      <c r="G235" s="336" t="s">
        <v>2293</v>
      </c>
      <c r="H235" s="336" t="s">
        <v>2294</v>
      </c>
      <c r="I235" s="338" t="s">
        <v>2295</v>
      </c>
      <c r="J235" s="345">
        <v>12405</v>
      </c>
      <c r="K235" s="346">
        <v>0</v>
      </c>
      <c r="L235" s="347" t="s">
        <v>2265</v>
      </c>
    </row>
    <row r="236" spans="1:12" ht="89.25" x14ac:dyDescent="0.25">
      <c r="A236" s="355">
        <v>234</v>
      </c>
      <c r="B236" s="347" t="s">
        <v>283</v>
      </c>
      <c r="C236" s="336" t="s">
        <v>963</v>
      </c>
      <c r="D236" s="346" t="s">
        <v>529</v>
      </c>
      <c r="E236" s="346" t="s">
        <v>297</v>
      </c>
      <c r="F236" s="346" t="s">
        <v>2296</v>
      </c>
      <c r="G236" s="336" t="s">
        <v>2297</v>
      </c>
      <c r="H236" s="336" t="s">
        <v>2298</v>
      </c>
      <c r="I236" s="338" t="s">
        <v>2299</v>
      </c>
      <c r="J236" s="345">
        <v>82722</v>
      </c>
      <c r="K236" s="346">
        <v>0</v>
      </c>
      <c r="L236" s="347"/>
    </row>
    <row r="237" spans="1:12" ht="76.5" x14ac:dyDescent="0.25">
      <c r="A237" s="355">
        <v>235</v>
      </c>
      <c r="B237" s="347" t="s">
        <v>283</v>
      </c>
      <c r="C237" s="336" t="s">
        <v>963</v>
      </c>
      <c r="D237" s="346" t="s">
        <v>529</v>
      </c>
      <c r="E237" s="346" t="s">
        <v>297</v>
      </c>
      <c r="F237" s="346" t="s">
        <v>2300</v>
      </c>
      <c r="G237" s="336" t="s">
        <v>2301</v>
      </c>
      <c r="H237" s="336" t="s">
        <v>2302</v>
      </c>
      <c r="I237" s="338" t="s">
        <v>2303</v>
      </c>
      <c r="J237" s="345">
        <v>60105</v>
      </c>
      <c r="K237" s="346">
        <v>0</v>
      </c>
      <c r="L237" s="347"/>
    </row>
    <row r="238" spans="1:12" ht="51" x14ac:dyDescent="0.25">
      <c r="A238" s="355">
        <v>236</v>
      </c>
      <c r="B238" s="347" t="s">
        <v>283</v>
      </c>
      <c r="C238" s="336" t="s">
        <v>963</v>
      </c>
      <c r="D238" s="346" t="s">
        <v>529</v>
      </c>
      <c r="E238" s="346" t="s">
        <v>297</v>
      </c>
      <c r="F238" s="346" t="s">
        <v>2049</v>
      </c>
      <c r="G238" s="336" t="s">
        <v>2211</v>
      </c>
      <c r="H238" s="336" t="s">
        <v>2050</v>
      </c>
      <c r="I238" s="338" t="s">
        <v>2304</v>
      </c>
      <c r="J238" s="345">
        <v>67320</v>
      </c>
      <c r="K238" s="346">
        <v>0</v>
      </c>
      <c r="L238" s="347"/>
    </row>
    <row r="239" spans="1:12" ht="63.75" x14ac:dyDescent="0.25">
      <c r="A239" s="355">
        <v>237</v>
      </c>
      <c r="B239" s="347" t="s">
        <v>283</v>
      </c>
      <c r="C239" s="336" t="s">
        <v>963</v>
      </c>
      <c r="D239" s="346" t="s">
        <v>529</v>
      </c>
      <c r="E239" s="346" t="s">
        <v>297</v>
      </c>
      <c r="F239" s="346" t="s">
        <v>2305</v>
      </c>
      <c r="G239" s="336" t="s">
        <v>2293</v>
      </c>
      <c r="H239" s="336" t="s">
        <v>2306</v>
      </c>
      <c r="I239" s="338" t="s">
        <v>2299</v>
      </c>
      <c r="J239" s="345">
        <v>72458</v>
      </c>
      <c r="K239" s="346">
        <v>0</v>
      </c>
      <c r="L239" s="347"/>
    </row>
    <row r="240" spans="1:12" ht="102" x14ac:dyDescent="0.25">
      <c r="A240" s="355">
        <v>238</v>
      </c>
      <c r="B240" s="347" t="s">
        <v>283</v>
      </c>
      <c r="C240" s="336" t="s">
        <v>963</v>
      </c>
      <c r="D240" s="346" t="s">
        <v>529</v>
      </c>
      <c r="E240" s="346" t="s">
        <v>297</v>
      </c>
      <c r="F240" s="346" t="s">
        <v>2307</v>
      </c>
      <c r="G240" s="336" t="s">
        <v>2211</v>
      </c>
      <c r="H240" s="336" t="s">
        <v>2308</v>
      </c>
      <c r="I240" s="338" t="s">
        <v>2303</v>
      </c>
      <c r="J240" s="345">
        <v>16734</v>
      </c>
      <c r="K240" s="346">
        <v>0</v>
      </c>
      <c r="L240" s="347" t="s">
        <v>2265</v>
      </c>
    </row>
    <row r="241" spans="1:12" ht="63.75" x14ac:dyDescent="0.25">
      <c r="A241" s="355">
        <v>239</v>
      </c>
      <c r="B241" s="347" t="s">
        <v>283</v>
      </c>
      <c r="C241" s="336" t="s">
        <v>963</v>
      </c>
      <c r="D241" s="346" t="s">
        <v>529</v>
      </c>
      <c r="E241" s="346" t="s">
        <v>297</v>
      </c>
      <c r="F241" s="346" t="s">
        <v>2309</v>
      </c>
      <c r="G241" s="336" t="s">
        <v>2310</v>
      </c>
      <c r="H241" s="336" t="s">
        <v>2311</v>
      </c>
      <c r="I241" s="338" t="s">
        <v>2312</v>
      </c>
      <c r="J241" s="345">
        <v>81368</v>
      </c>
      <c r="K241" s="346">
        <v>0</v>
      </c>
      <c r="L241" s="347"/>
    </row>
    <row r="242" spans="1:12" ht="127.5" x14ac:dyDescent="0.25">
      <c r="A242" s="355">
        <v>240</v>
      </c>
      <c r="B242" s="347" t="s">
        <v>283</v>
      </c>
      <c r="C242" s="336" t="s">
        <v>963</v>
      </c>
      <c r="D242" s="346" t="s">
        <v>529</v>
      </c>
      <c r="E242" s="346" t="s">
        <v>297</v>
      </c>
      <c r="F242" s="338" t="s">
        <v>2313</v>
      </c>
      <c r="G242" s="336" t="s">
        <v>2314</v>
      </c>
      <c r="H242" s="336" t="s">
        <v>2315</v>
      </c>
      <c r="I242" s="338" t="s">
        <v>2312</v>
      </c>
      <c r="J242" s="345">
        <v>11000</v>
      </c>
      <c r="K242" s="346">
        <v>0</v>
      </c>
      <c r="L242" s="347" t="s">
        <v>2265</v>
      </c>
    </row>
    <row r="243" spans="1:12" ht="140.25" x14ac:dyDescent="0.25">
      <c r="A243" s="355">
        <v>241</v>
      </c>
      <c r="B243" s="347" t="s">
        <v>283</v>
      </c>
      <c r="C243" s="336" t="s">
        <v>963</v>
      </c>
      <c r="D243" s="346" t="s">
        <v>529</v>
      </c>
      <c r="E243" s="346" t="s">
        <v>297</v>
      </c>
      <c r="F243" s="338" t="s">
        <v>2316</v>
      </c>
      <c r="G243" s="336" t="s">
        <v>2317</v>
      </c>
      <c r="H243" s="336" t="s">
        <v>2318</v>
      </c>
      <c r="I243" s="338" t="s">
        <v>2312</v>
      </c>
      <c r="J243" s="345">
        <v>9000</v>
      </c>
      <c r="K243" s="346">
        <v>0</v>
      </c>
      <c r="L243" s="347" t="s">
        <v>2265</v>
      </c>
    </row>
    <row r="244" spans="1:12" ht="63.75" x14ac:dyDescent="0.25">
      <c r="A244" s="355">
        <v>242</v>
      </c>
      <c r="B244" s="347" t="s">
        <v>283</v>
      </c>
      <c r="C244" s="336" t="s">
        <v>963</v>
      </c>
      <c r="D244" s="346" t="s">
        <v>529</v>
      </c>
      <c r="E244" s="346" t="s">
        <v>297</v>
      </c>
      <c r="F244" s="338" t="s">
        <v>2319</v>
      </c>
      <c r="G244" s="336" t="s">
        <v>2208</v>
      </c>
      <c r="H244" s="336" t="s">
        <v>2320</v>
      </c>
      <c r="I244" s="338" t="s">
        <v>2321</v>
      </c>
      <c r="J244" s="345">
        <v>24600</v>
      </c>
      <c r="K244" s="346">
        <v>0</v>
      </c>
      <c r="L244" s="347" t="s">
        <v>2265</v>
      </c>
    </row>
    <row r="245" spans="1:12" ht="76.5" x14ac:dyDescent="0.25">
      <c r="A245" s="355">
        <v>243</v>
      </c>
      <c r="B245" s="347" t="s">
        <v>283</v>
      </c>
      <c r="C245" s="336" t="s">
        <v>963</v>
      </c>
      <c r="D245" s="346" t="s">
        <v>529</v>
      </c>
      <c r="E245" s="346" t="s">
        <v>297</v>
      </c>
      <c r="F245" s="338" t="s">
        <v>2322</v>
      </c>
      <c r="G245" s="336" t="s">
        <v>2323</v>
      </c>
      <c r="H245" s="336" t="s">
        <v>2324</v>
      </c>
      <c r="I245" s="338" t="s">
        <v>2321</v>
      </c>
      <c r="J245" s="345">
        <v>2940</v>
      </c>
      <c r="K245" s="346">
        <v>0</v>
      </c>
      <c r="L245" s="347" t="s">
        <v>2265</v>
      </c>
    </row>
    <row r="246" spans="1:12" ht="89.25" x14ac:dyDescent="0.25">
      <c r="A246" s="355">
        <v>244</v>
      </c>
      <c r="B246" s="347" t="s">
        <v>283</v>
      </c>
      <c r="C246" s="336" t="s">
        <v>963</v>
      </c>
      <c r="D246" s="346" t="s">
        <v>529</v>
      </c>
      <c r="E246" s="346" t="s">
        <v>297</v>
      </c>
      <c r="F246" s="338" t="s">
        <v>2325</v>
      </c>
      <c r="G246" s="336" t="s">
        <v>2310</v>
      </c>
      <c r="H246" s="336" t="s">
        <v>2326</v>
      </c>
      <c r="I246" s="338" t="s">
        <v>2327</v>
      </c>
      <c r="J246" s="345">
        <v>30460</v>
      </c>
      <c r="K246" s="346">
        <v>0</v>
      </c>
      <c r="L246" s="347" t="s">
        <v>2265</v>
      </c>
    </row>
    <row r="247" spans="1:12" ht="102" x14ac:dyDescent="0.25">
      <c r="A247" s="355">
        <v>245</v>
      </c>
      <c r="B247" s="347" t="s">
        <v>283</v>
      </c>
      <c r="C247" s="336" t="s">
        <v>963</v>
      </c>
      <c r="D247" s="346" t="s">
        <v>529</v>
      </c>
      <c r="E247" s="346" t="s">
        <v>297</v>
      </c>
      <c r="F247" s="338" t="s">
        <v>2328</v>
      </c>
      <c r="G247" s="336" t="s">
        <v>2293</v>
      </c>
      <c r="H247" s="336" t="s">
        <v>2329</v>
      </c>
      <c r="I247" s="338" t="s">
        <v>2321</v>
      </c>
      <c r="J247" s="345">
        <v>24561</v>
      </c>
      <c r="K247" s="346">
        <v>0</v>
      </c>
      <c r="L247" s="347" t="s">
        <v>2265</v>
      </c>
    </row>
    <row r="248" spans="1:12" ht="140.25" x14ac:dyDescent="0.25">
      <c r="A248" s="355">
        <v>246</v>
      </c>
      <c r="B248" s="347" t="s">
        <v>283</v>
      </c>
      <c r="C248" s="336" t="s">
        <v>963</v>
      </c>
      <c r="D248" s="346" t="s">
        <v>529</v>
      </c>
      <c r="E248" s="346" t="s">
        <v>297</v>
      </c>
      <c r="F248" s="346" t="s">
        <v>2330</v>
      </c>
      <c r="G248" s="336" t="s">
        <v>2205</v>
      </c>
      <c r="H248" s="336" t="s">
        <v>2331</v>
      </c>
      <c r="I248" s="338" t="s">
        <v>2332</v>
      </c>
      <c r="J248" s="345">
        <v>37655</v>
      </c>
      <c r="K248" s="346">
        <v>0</v>
      </c>
      <c r="L248" s="347"/>
    </row>
    <row r="249" spans="1:12" ht="114.75" x14ac:dyDescent="0.25">
      <c r="A249" s="355">
        <v>247</v>
      </c>
      <c r="B249" s="347" t="s">
        <v>283</v>
      </c>
      <c r="C249" s="336" t="s">
        <v>963</v>
      </c>
      <c r="D249" s="346" t="s">
        <v>529</v>
      </c>
      <c r="E249" s="346" t="s">
        <v>297</v>
      </c>
      <c r="F249" s="346" t="s">
        <v>2333</v>
      </c>
      <c r="G249" s="336" t="s">
        <v>1135</v>
      </c>
      <c r="H249" s="692" t="s">
        <v>2334</v>
      </c>
      <c r="I249" s="338" t="s">
        <v>1214</v>
      </c>
      <c r="J249" s="345">
        <v>5000</v>
      </c>
      <c r="K249" s="346">
        <v>0</v>
      </c>
      <c r="L249" s="347"/>
    </row>
    <row r="250" spans="1:12" ht="63.75" x14ac:dyDescent="0.25">
      <c r="A250" s="355">
        <v>248</v>
      </c>
      <c r="B250" s="347" t="s">
        <v>283</v>
      </c>
      <c r="C250" s="336" t="s">
        <v>963</v>
      </c>
      <c r="D250" s="346" t="s">
        <v>529</v>
      </c>
      <c r="E250" s="346" t="s">
        <v>297</v>
      </c>
      <c r="F250" s="689" t="s">
        <v>2335</v>
      </c>
      <c r="G250" s="343" t="s">
        <v>2162</v>
      </c>
      <c r="H250" s="336" t="s">
        <v>2336</v>
      </c>
      <c r="I250" s="338" t="s">
        <v>2337</v>
      </c>
      <c r="J250" s="345">
        <v>26958</v>
      </c>
      <c r="K250" s="346">
        <v>0</v>
      </c>
      <c r="L250" s="347"/>
    </row>
    <row r="251" spans="1:12" ht="89.25" x14ac:dyDescent="0.25">
      <c r="A251" s="355">
        <v>249</v>
      </c>
      <c r="B251" s="347" t="s">
        <v>283</v>
      </c>
      <c r="C251" s="336" t="s">
        <v>963</v>
      </c>
      <c r="D251" s="346" t="s">
        <v>529</v>
      </c>
      <c r="E251" s="346" t="s">
        <v>297</v>
      </c>
      <c r="F251" s="689" t="s">
        <v>2338</v>
      </c>
      <c r="G251" s="343" t="s">
        <v>2181</v>
      </c>
      <c r="H251" s="336" t="s">
        <v>2339</v>
      </c>
      <c r="I251" s="338" t="s">
        <v>2340</v>
      </c>
      <c r="J251" s="345">
        <v>29381</v>
      </c>
      <c r="K251" s="346">
        <v>0</v>
      </c>
      <c r="L251" s="347"/>
    </row>
    <row r="252" spans="1:12" ht="76.5" x14ac:dyDescent="0.25">
      <c r="A252" s="355">
        <v>250</v>
      </c>
      <c r="B252" s="347" t="s">
        <v>283</v>
      </c>
      <c r="C252" s="336" t="s">
        <v>963</v>
      </c>
      <c r="D252" s="346" t="s">
        <v>529</v>
      </c>
      <c r="E252" s="346" t="s">
        <v>297</v>
      </c>
      <c r="F252" s="689" t="s">
        <v>2341</v>
      </c>
      <c r="G252" s="343" t="s">
        <v>1004</v>
      </c>
      <c r="H252" s="336" t="s">
        <v>2342</v>
      </c>
      <c r="I252" s="338" t="s">
        <v>2343</v>
      </c>
      <c r="J252" s="345">
        <v>44200</v>
      </c>
      <c r="K252" s="346">
        <v>0</v>
      </c>
      <c r="L252" s="347"/>
    </row>
    <row r="253" spans="1:12" ht="89.25" x14ac:dyDescent="0.25">
      <c r="A253" s="355">
        <v>251</v>
      </c>
      <c r="B253" s="347" t="s">
        <v>283</v>
      </c>
      <c r="C253" s="336" t="s">
        <v>963</v>
      </c>
      <c r="D253" s="346" t="s">
        <v>529</v>
      </c>
      <c r="E253" s="346" t="s">
        <v>297</v>
      </c>
      <c r="F253" s="689" t="s">
        <v>2344</v>
      </c>
      <c r="G253" s="343" t="s">
        <v>2188</v>
      </c>
      <c r="H253" s="336" t="s">
        <v>2345</v>
      </c>
      <c r="I253" s="338" t="s">
        <v>2337</v>
      </c>
      <c r="J253" s="345">
        <v>30000</v>
      </c>
      <c r="K253" s="346">
        <v>0</v>
      </c>
      <c r="L253" s="347"/>
    </row>
    <row r="254" spans="1:12" ht="153" x14ac:dyDescent="0.25">
      <c r="A254" s="355">
        <v>252</v>
      </c>
      <c r="B254" s="347" t="s">
        <v>283</v>
      </c>
      <c r="C254" s="336" t="s">
        <v>963</v>
      </c>
      <c r="D254" s="346" t="s">
        <v>529</v>
      </c>
      <c r="E254" s="346" t="s">
        <v>297</v>
      </c>
      <c r="F254" s="693" t="s">
        <v>2346</v>
      </c>
      <c r="G254" s="694" t="s">
        <v>2347</v>
      </c>
      <c r="H254" s="334" t="s">
        <v>2348</v>
      </c>
      <c r="I254" s="338" t="s">
        <v>2337</v>
      </c>
      <c r="J254" s="345">
        <v>4000</v>
      </c>
      <c r="K254" s="346">
        <v>0</v>
      </c>
      <c r="L254" s="347" t="s">
        <v>2265</v>
      </c>
    </row>
    <row r="255" spans="1:12" ht="153" x14ac:dyDescent="0.25">
      <c r="A255" s="355">
        <v>253</v>
      </c>
      <c r="B255" s="347" t="s">
        <v>283</v>
      </c>
      <c r="C255" s="336" t="s">
        <v>963</v>
      </c>
      <c r="D255" s="346" t="s">
        <v>529</v>
      </c>
      <c r="E255" s="346" t="s">
        <v>297</v>
      </c>
      <c r="F255" s="688" t="s">
        <v>2349</v>
      </c>
      <c r="G255" s="343" t="s">
        <v>2165</v>
      </c>
      <c r="H255" s="336" t="s">
        <v>2350</v>
      </c>
      <c r="I255" s="338" t="s">
        <v>2351</v>
      </c>
      <c r="J255" s="345">
        <v>10015</v>
      </c>
      <c r="K255" s="346">
        <v>0</v>
      </c>
      <c r="L255" s="347" t="s">
        <v>2265</v>
      </c>
    </row>
    <row r="256" spans="1:12" ht="165.75" x14ac:dyDescent="0.25">
      <c r="A256" s="355">
        <v>254</v>
      </c>
      <c r="B256" s="347" t="s">
        <v>283</v>
      </c>
      <c r="C256" s="336" t="s">
        <v>963</v>
      </c>
      <c r="D256" s="346" t="s">
        <v>529</v>
      </c>
      <c r="E256" s="346" t="s">
        <v>297</v>
      </c>
      <c r="F256" s="688" t="s">
        <v>2352</v>
      </c>
      <c r="G256" s="343" t="s">
        <v>2214</v>
      </c>
      <c r="H256" s="336" t="s">
        <v>2353</v>
      </c>
      <c r="I256" s="338" t="s">
        <v>2351</v>
      </c>
      <c r="J256" s="345">
        <v>135730</v>
      </c>
      <c r="K256" s="346">
        <v>0</v>
      </c>
      <c r="L256" s="347"/>
    </row>
    <row r="257" spans="1:12" ht="140.25" x14ac:dyDescent="0.25">
      <c r="A257" s="355">
        <v>255</v>
      </c>
      <c r="B257" s="347" t="s">
        <v>283</v>
      </c>
      <c r="C257" s="336" t="s">
        <v>2354</v>
      </c>
      <c r="D257" s="346" t="s">
        <v>529</v>
      </c>
      <c r="E257" s="346" t="s">
        <v>297</v>
      </c>
      <c r="F257" s="346" t="s">
        <v>2354</v>
      </c>
      <c r="G257" s="343" t="s">
        <v>2355</v>
      </c>
      <c r="H257" s="343" t="s">
        <v>2356</v>
      </c>
      <c r="I257" s="338" t="s">
        <v>2357</v>
      </c>
      <c r="J257" s="345">
        <v>1000</v>
      </c>
      <c r="K257" s="346">
        <v>0</v>
      </c>
      <c r="L257" s="347"/>
    </row>
    <row r="258" spans="1:12" ht="63.75" x14ac:dyDescent="0.25">
      <c r="A258" s="355">
        <v>256</v>
      </c>
      <c r="B258" s="347" t="s">
        <v>283</v>
      </c>
      <c r="C258" s="336" t="s">
        <v>2354</v>
      </c>
      <c r="D258" s="346" t="s">
        <v>529</v>
      </c>
      <c r="E258" s="346" t="s">
        <v>297</v>
      </c>
      <c r="F258" s="346" t="s">
        <v>2354</v>
      </c>
      <c r="G258" s="343" t="s">
        <v>2358</v>
      </c>
      <c r="H258" s="343" t="s">
        <v>2359</v>
      </c>
      <c r="I258" s="338" t="s">
        <v>2357</v>
      </c>
      <c r="J258" s="345">
        <v>1000</v>
      </c>
      <c r="K258" s="346">
        <v>0</v>
      </c>
      <c r="L258" s="347"/>
    </row>
    <row r="259" spans="1:12" ht="63.75" x14ac:dyDescent="0.25">
      <c r="A259" s="355">
        <v>257</v>
      </c>
      <c r="B259" s="347" t="s">
        <v>283</v>
      </c>
      <c r="C259" s="336" t="s">
        <v>2354</v>
      </c>
      <c r="D259" s="346" t="s">
        <v>529</v>
      </c>
      <c r="E259" s="346" t="s">
        <v>297</v>
      </c>
      <c r="F259" s="346" t="s">
        <v>2354</v>
      </c>
      <c r="G259" s="343" t="s">
        <v>2360</v>
      </c>
      <c r="H259" s="343" t="s">
        <v>2361</v>
      </c>
      <c r="I259" s="338" t="s">
        <v>2357</v>
      </c>
      <c r="J259" s="345">
        <v>1000</v>
      </c>
      <c r="K259" s="346">
        <v>0</v>
      </c>
      <c r="L259" s="347"/>
    </row>
    <row r="260" spans="1:12" ht="127.5" x14ac:dyDescent="0.25">
      <c r="A260" s="355">
        <v>258</v>
      </c>
      <c r="B260" s="347" t="s">
        <v>283</v>
      </c>
      <c r="C260" s="336" t="s">
        <v>2354</v>
      </c>
      <c r="D260" s="346" t="s">
        <v>529</v>
      </c>
      <c r="E260" s="346" t="s">
        <v>297</v>
      </c>
      <c r="F260" s="346" t="s">
        <v>2354</v>
      </c>
      <c r="G260" s="343" t="s">
        <v>2362</v>
      </c>
      <c r="H260" s="343" t="s">
        <v>2363</v>
      </c>
      <c r="I260" s="338" t="s">
        <v>2357</v>
      </c>
      <c r="J260" s="345">
        <v>1000</v>
      </c>
      <c r="K260" s="346">
        <v>0</v>
      </c>
      <c r="L260" s="347"/>
    </row>
    <row r="261" spans="1:12" ht="76.5" x14ac:dyDescent="0.25">
      <c r="A261" s="355">
        <v>259</v>
      </c>
      <c r="B261" s="347" t="s">
        <v>283</v>
      </c>
      <c r="C261" s="336" t="s">
        <v>2354</v>
      </c>
      <c r="D261" s="346" t="s">
        <v>529</v>
      </c>
      <c r="E261" s="346" t="s">
        <v>297</v>
      </c>
      <c r="F261" s="346" t="s">
        <v>2354</v>
      </c>
      <c r="G261" s="343" t="s">
        <v>2364</v>
      </c>
      <c r="H261" s="343" t="s">
        <v>2365</v>
      </c>
      <c r="I261" s="338" t="s">
        <v>2357</v>
      </c>
      <c r="J261" s="345">
        <v>1000</v>
      </c>
      <c r="K261" s="346">
        <v>0</v>
      </c>
      <c r="L261" s="347"/>
    </row>
    <row r="262" spans="1:12" ht="153" x14ac:dyDescent="0.25">
      <c r="A262" s="355">
        <v>260</v>
      </c>
      <c r="B262" s="347" t="s">
        <v>283</v>
      </c>
      <c r="C262" s="336" t="s">
        <v>2354</v>
      </c>
      <c r="D262" s="346" t="s">
        <v>529</v>
      </c>
      <c r="E262" s="346" t="s">
        <v>297</v>
      </c>
      <c r="F262" s="346" t="s">
        <v>2354</v>
      </c>
      <c r="G262" s="343" t="s">
        <v>2366</v>
      </c>
      <c r="H262" s="343" t="s">
        <v>2367</v>
      </c>
      <c r="I262" s="338" t="s">
        <v>2357</v>
      </c>
      <c r="J262" s="345">
        <v>1000</v>
      </c>
      <c r="K262" s="346">
        <v>0</v>
      </c>
      <c r="L262" s="347"/>
    </row>
    <row r="263" spans="1:12" ht="89.25" x14ac:dyDescent="0.25">
      <c r="A263" s="355">
        <v>261</v>
      </c>
      <c r="B263" s="347" t="s">
        <v>283</v>
      </c>
      <c r="C263" s="336" t="s">
        <v>2354</v>
      </c>
      <c r="D263" s="346" t="s">
        <v>529</v>
      </c>
      <c r="E263" s="346" t="s">
        <v>297</v>
      </c>
      <c r="F263" s="346" t="s">
        <v>2354</v>
      </c>
      <c r="G263" s="343" t="s">
        <v>2368</v>
      </c>
      <c r="H263" s="343" t="s">
        <v>2369</v>
      </c>
      <c r="I263" s="338" t="s">
        <v>2357</v>
      </c>
      <c r="J263" s="345">
        <v>1000</v>
      </c>
      <c r="K263" s="346">
        <v>0</v>
      </c>
      <c r="L263" s="347"/>
    </row>
    <row r="264" spans="1:12" ht="76.5" x14ac:dyDescent="0.25">
      <c r="A264" s="355">
        <v>262</v>
      </c>
      <c r="B264" s="347" t="s">
        <v>283</v>
      </c>
      <c r="C264" s="336" t="s">
        <v>2354</v>
      </c>
      <c r="D264" s="346" t="s">
        <v>529</v>
      </c>
      <c r="E264" s="346" t="s">
        <v>297</v>
      </c>
      <c r="F264" s="346" t="s">
        <v>2354</v>
      </c>
      <c r="G264" s="343" t="s">
        <v>2370</v>
      </c>
      <c r="H264" s="343" t="s">
        <v>2371</v>
      </c>
      <c r="I264" s="338" t="s">
        <v>2357</v>
      </c>
      <c r="J264" s="345">
        <v>1000</v>
      </c>
      <c r="K264" s="346">
        <v>0</v>
      </c>
      <c r="L264" s="347"/>
    </row>
    <row r="265" spans="1:12" ht="114.75" x14ac:dyDescent="0.25">
      <c r="A265" s="355">
        <v>263</v>
      </c>
      <c r="B265" s="347" t="s">
        <v>283</v>
      </c>
      <c r="C265" s="336" t="s">
        <v>2354</v>
      </c>
      <c r="D265" s="346" t="s">
        <v>529</v>
      </c>
      <c r="E265" s="346" t="s">
        <v>297</v>
      </c>
      <c r="F265" s="346" t="s">
        <v>2354</v>
      </c>
      <c r="G265" s="343" t="s">
        <v>2372</v>
      </c>
      <c r="H265" s="343" t="s">
        <v>2373</v>
      </c>
      <c r="I265" s="338" t="s">
        <v>2357</v>
      </c>
      <c r="J265" s="345">
        <v>1000</v>
      </c>
      <c r="K265" s="346">
        <v>0</v>
      </c>
      <c r="L265" s="347"/>
    </row>
    <row r="266" spans="1:12" ht="102" x14ac:dyDescent="0.25">
      <c r="A266" s="355">
        <v>264</v>
      </c>
      <c r="B266" s="347" t="s">
        <v>283</v>
      </c>
      <c r="C266" s="336" t="s">
        <v>2354</v>
      </c>
      <c r="D266" s="346" t="s">
        <v>529</v>
      </c>
      <c r="E266" s="346" t="s">
        <v>297</v>
      </c>
      <c r="F266" s="346" t="s">
        <v>2354</v>
      </c>
      <c r="G266" s="343" t="s">
        <v>2374</v>
      </c>
      <c r="H266" s="343" t="s">
        <v>2375</v>
      </c>
      <c r="I266" s="338" t="s">
        <v>2357</v>
      </c>
      <c r="J266" s="345">
        <v>1000</v>
      </c>
      <c r="K266" s="346">
        <v>0</v>
      </c>
      <c r="L266" s="347"/>
    </row>
    <row r="267" spans="1:12" ht="76.5" x14ac:dyDescent="0.25">
      <c r="A267" s="355">
        <v>265</v>
      </c>
      <c r="B267" s="347" t="s">
        <v>283</v>
      </c>
      <c r="C267" s="336" t="s">
        <v>2354</v>
      </c>
      <c r="D267" s="346" t="s">
        <v>529</v>
      </c>
      <c r="E267" s="346" t="s">
        <v>297</v>
      </c>
      <c r="F267" s="346" t="s">
        <v>2354</v>
      </c>
      <c r="G267" s="343" t="s">
        <v>2376</v>
      </c>
      <c r="H267" s="343" t="s">
        <v>2377</v>
      </c>
      <c r="I267" s="338" t="s">
        <v>2357</v>
      </c>
      <c r="J267" s="345">
        <v>1000</v>
      </c>
      <c r="K267" s="346">
        <v>0</v>
      </c>
      <c r="L267" s="347"/>
    </row>
    <row r="268" spans="1:12" ht="127.5" x14ac:dyDescent="0.25">
      <c r="A268" s="355">
        <v>266</v>
      </c>
      <c r="B268" s="347" t="s">
        <v>283</v>
      </c>
      <c r="C268" s="336" t="s">
        <v>2354</v>
      </c>
      <c r="D268" s="346" t="s">
        <v>529</v>
      </c>
      <c r="E268" s="346" t="s">
        <v>297</v>
      </c>
      <c r="F268" s="346" t="s">
        <v>2354</v>
      </c>
      <c r="G268" s="343" t="s">
        <v>2378</v>
      </c>
      <c r="H268" s="343" t="s">
        <v>2379</v>
      </c>
      <c r="I268" s="338" t="s">
        <v>2357</v>
      </c>
      <c r="J268" s="345">
        <v>1000</v>
      </c>
      <c r="K268" s="346">
        <v>0</v>
      </c>
      <c r="L268" s="347"/>
    </row>
    <row r="269" spans="1:12" ht="89.25" x14ac:dyDescent="0.25">
      <c r="A269" s="355">
        <v>267</v>
      </c>
      <c r="B269" s="347" t="s">
        <v>283</v>
      </c>
      <c r="C269" s="336" t="s">
        <v>2354</v>
      </c>
      <c r="D269" s="346" t="s">
        <v>529</v>
      </c>
      <c r="E269" s="346" t="s">
        <v>297</v>
      </c>
      <c r="F269" s="346" t="s">
        <v>2354</v>
      </c>
      <c r="G269" s="343" t="s">
        <v>2380</v>
      </c>
      <c r="H269" s="343" t="s">
        <v>2381</v>
      </c>
      <c r="I269" s="338" t="s">
        <v>2357</v>
      </c>
      <c r="J269" s="345">
        <v>1000</v>
      </c>
      <c r="K269" s="346">
        <v>0</v>
      </c>
      <c r="L269" s="347"/>
    </row>
    <row r="270" spans="1:12" ht="102" x14ac:dyDescent="0.25">
      <c r="A270" s="355">
        <v>268</v>
      </c>
      <c r="B270" s="347" t="s">
        <v>283</v>
      </c>
      <c r="C270" s="336" t="s">
        <v>2354</v>
      </c>
      <c r="D270" s="346" t="s">
        <v>529</v>
      </c>
      <c r="E270" s="346" t="s">
        <v>297</v>
      </c>
      <c r="F270" s="346" t="s">
        <v>2354</v>
      </c>
      <c r="G270" s="343" t="s">
        <v>2382</v>
      </c>
      <c r="H270" s="343" t="s">
        <v>2383</v>
      </c>
      <c r="I270" s="338" t="s">
        <v>2357</v>
      </c>
      <c r="J270" s="345">
        <v>1000</v>
      </c>
      <c r="K270" s="346">
        <v>0</v>
      </c>
      <c r="L270" s="347"/>
    </row>
    <row r="271" spans="1:12" ht="114.75" x14ac:dyDescent="0.25">
      <c r="A271" s="355">
        <v>269</v>
      </c>
      <c r="B271" s="347" t="s">
        <v>283</v>
      </c>
      <c r="C271" s="336" t="s">
        <v>2384</v>
      </c>
      <c r="D271" s="346" t="s">
        <v>529</v>
      </c>
      <c r="E271" s="346" t="s">
        <v>297</v>
      </c>
      <c r="F271" s="346" t="s">
        <v>2385</v>
      </c>
      <c r="G271" s="343" t="s">
        <v>2386</v>
      </c>
      <c r="H271" s="343" t="s">
        <v>2387</v>
      </c>
      <c r="I271" s="338" t="s">
        <v>2388</v>
      </c>
      <c r="J271" s="345">
        <v>7000</v>
      </c>
      <c r="K271" s="346">
        <v>0</v>
      </c>
      <c r="L271" s="347"/>
    </row>
    <row r="272" spans="1:12" ht="89.25" x14ac:dyDescent="0.25">
      <c r="A272" s="355">
        <v>270</v>
      </c>
      <c r="B272" s="347" t="s">
        <v>283</v>
      </c>
      <c r="C272" s="336" t="s">
        <v>2384</v>
      </c>
      <c r="D272" s="346" t="s">
        <v>529</v>
      </c>
      <c r="E272" s="346" t="s">
        <v>297</v>
      </c>
      <c r="F272" s="346" t="s">
        <v>2385</v>
      </c>
      <c r="G272" s="336" t="s">
        <v>2389</v>
      </c>
      <c r="H272" s="336" t="s">
        <v>2390</v>
      </c>
      <c r="I272" s="338" t="s">
        <v>2391</v>
      </c>
      <c r="J272" s="346">
        <v>0</v>
      </c>
      <c r="K272" s="346">
        <v>0</v>
      </c>
      <c r="L272" s="356"/>
    </row>
    <row r="273" spans="1:12" ht="76.5" x14ac:dyDescent="0.25">
      <c r="A273" s="355">
        <v>271</v>
      </c>
      <c r="B273" s="347" t="s">
        <v>283</v>
      </c>
      <c r="C273" s="336" t="s">
        <v>2392</v>
      </c>
      <c r="D273" s="346" t="s">
        <v>529</v>
      </c>
      <c r="E273" s="346" t="s">
        <v>297</v>
      </c>
      <c r="F273" s="688" t="s">
        <v>2393</v>
      </c>
      <c r="G273" s="343" t="s">
        <v>951</v>
      </c>
      <c r="H273" s="343" t="s">
        <v>2394</v>
      </c>
      <c r="I273" s="689" t="s">
        <v>2395</v>
      </c>
      <c r="J273" s="695">
        <v>17620</v>
      </c>
      <c r="K273" s="346">
        <v>0</v>
      </c>
      <c r="L273" s="356"/>
    </row>
    <row r="274" spans="1:12" ht="76.5" x14ac:dyDescent="0.25">
      <c r="A274" s="355">
        <v>272</v>
      </c>
      <c r="B274" s="347" t="s">
        <v>283</v>
      </c>
      <c r="C274" s="336" t="s">
        <v>2392</v>
      </c>
      <c r="D274" s="346" t="s">
        <v>529</v>
      </c>
      <c r="E274" s="346" t="s">
        <v>297</v>
      </c>
      <c r="F274" s="688" t="s">
        <v>2396</v>
      </c>
      <c r="G274" s="343" t="s">
        <v>2181</v>
      </c>
      <c r="H274" s="343" t="s">
        <v>2397</v>
      </c>
      <c r="I274" s="689" t="s">
        <v>2395</v>
      </c>
      <c r="J274" s="695">
        <v>17620</v>
      </c>
      <c r="K274" s="346">
        <v>0</v>
      </c>
      <c r="L274" s="356"/>
    </row>
    <row r="275" spans="1:12" ht="25.5" x14ac:dyDescent="0.25">
      <c r="A275" s="355">
        <v>273</v>
      </c>
      <c r="B275" s="347" t="s">
        <v>283</v>
      </c>
      <c r="C275" s="336" t="s">
        <v>2392</v>
      </c>
      <c r="D275" s="346" t="s">
        <v>529</v>
      </c>
      <c r="E275" s="346" t="s">
        <v>297</v>
      </c>
      <c r="F275" s="688" t="s">
        <v>2398</v>
      </c>
      <c r="G275" s="343" t="s">
        <v>2399</v>
      </c>
      <c r="H275" s="343" t="s">
        <v>2400</v>
      </c>
      <c r="I275" s="689" t="s">
        <v>2395</v>
      </c>
      <c r="J275" s="695">
        <v>17620</v>
      </c>
      <c r="K275" s="346">
        <v>0</v>
      </c>
      <c r="L275" s="356"/>
    </row>
    <row r="276" spans="1:12" ht="76.5" x14ac:dyDescent="0.25">
      <c r="A276" s="355">
        <v>274</v>
      </c>
      <c r="B276" s="347" t="s">
        <v>283</v>
      </c>
      <c r="C276" s="336" t="s">
        <v>2401</v>
      </c>
      <c r="D276" s="346" t="s">
        <v>529</v>
      </c>
      <c r="E276" s="346" t="s">
        <v>297</v>
      </c>
      <c r="F276" s="346" t="s">
        <v>2402</v>
      </c>
      <c r="G276" s="343" t="s">
        <v>2301</v>
      </c>
      <c r="H276" s="343" t="s">
        <v>2403</v>
      </c>
      <c r="I276" s="689" t="s">
        <v>2404</v>
      </c>
      <c r="J276" s="345">
        <v>3700</v>
      </c>
      <c r="K276" s="346">
        <v>0</v>
      </c>
      <c r="L276" s="356"/>
    </row>
    <row r="277" spans="1:12" ht="38.25" x14ac:dyDescent="0.25">
      <c r="A277" s="355">
        <v>275</v>
      </c>
      <c r="B277" s="347" t="s">
        <v>283</v>
      </c>
      <c r="C277" s="336" t="s">
        <v>2401</v>
      </c>
      <c r="D277" s="346" t="s">
        <v>529</v>
      </c>
      <c r="E277" s="346" t="s">
        <v>297</v>
      </c>
      <c r="F277" s="346" t="s">
        <v>2405</v>
      </c>
      <c r="G277" s="343" t="s">
        <v>2211</v>
      </c>
      <c r="H277" s="343" t="s">
        <v>2406</v>
      </c>
      <c r="I277" s="689" t="s">
        <v>2407</v>
      </c>
      <c r="J277" s="345">
        <v>2500</v>
      </c>
      <c r="K277" s="346">
        <v>0</v>
      </c>
      <c r="L277" s="356"/>
    </row>
    <row r="278" spans="1:12" ht="63.75" x14ac:dyDescent="0.25">
      <c r="A278" s="355">
        <v>276</v>
      </c>
      <c r="B278" s="347" t="s">
        <v>283</v>
      </c>
      <c r="C278" s="336" t="s">
        <v>2401</v>
      </c>
      <c r="D278" s="346" t="s">
        <v>529</v>
      </c>
      <c r="E278" s="346" t="s">
        <v>297</v>
      </c>
      <c r="F278" s="346" t="s">
        <v>2408</v>
      </c>
      <c r="G278" s="343" t="s">
        <v>2364</v>
      </c>
      <c r="H278" s="343" t="s">
        <v>2409</v>
      </c>
      <c r="I278" s="689" t="s">
        <v>2410</v>
      </c>
      <c r="J278" s="346">
        <v>0</v>
      </c>
      <c r="K278" s="346">
        <v>0</v>
      </c>
      <c r="L278" s="356"/>
    </row>
    <row r="279" spans="1:12" ht="63.75" x14ac:dyDescent="0.25">
      <c r="A279" s="355">
        <v>277</v>
      </c>
      <c r="B279" s="347" t="s">
        <v>283</v>
      </c>
      <c r="C279" s="336" t="s">
        <v>2401</v>
      </c>
      <c r="D279" s="346" t="s">
        <v>529</v>
      </c>
      <c r="E279" s="346" t="s">
        <v>297</v>
      </c>
      <c r="F279" s="346" t="s">
        <v>2411</v>
      </c>
      <c r="G279" s="343" t="s">
        <v>2412</v>
      </c>
      <c r="H279" s="343" t="s">
        <v>2413</v>
      </c>
      <c r="I279" s="689" t="s">
        <v>2410</v>
      </c>
      <c r="J279" s="346">
        <v>0</v>
      </c>
      <c r="K279" s="346">
        <v>0</v>
      </c>
      <c r="L279" s="356"/>
    </row>
    <row r="280" spans="1:12" ht="63.75" x14ac:dyDescent="0.25">
      <c r="A280" s="355">
        <v>278</v>
      </c>
      <c r="B280" s="347" t="s">
        <v>283</v>
      </c>
      <c r="C280" s="336" t="s">
        <v>2401</v>
      </c>
      <c r="D280" s="346" t="s">
        <v>529</v>
      </c>
      <c r="E280" s="346" t="s">
        <v>297</v>
      </c>
      <c r="F280" s="346" t="s">
        <v>2414</v>
      </c>
      <c r="G280" s="343" t="s">
        <v>2415</v>
      </c>
      <c r="H280" s="343" t="s">
        <v>2416</v>
      </c>
      <c r="I280" s="689" t="s">
        <v>2410</v>
      </c>
      <c r="J280" s="346">
        <v>0</v>
      </c>
      <c r="K280" s="346">
        <v>0</v>
      </c>
      <c r="L280" s="356"/>
    </row>
    <row r="281" spans="1:12" ht="102" x14ac:dyDescent="0.25">
      <c r="A281" s="355">
        <v>279</v>
      </c>
      <c r="B281" s="347" t="s">
        <v>283</v>
      </c>
      <c r="C281" s="336" t="s">
        <v>2116</v>
      </c>
      <c r="D281" s="346" t="s">
        <v>529</v>
      </c>
      <c r="E281" s="346" t="s">
        <v>362</v>
      </c>
      <c r="F281" s="346" t="s">
        <v>2417</v>
      </c>
      <c r="G281" s="336" t="s">
        <v>2418</v>
      </c>
      <c r="H281" s="336" t="s">
        <v>2419</v>
      </c>
      <c r="I281" s="368" t="s">
        <v>2119</v>
      </c>
      <c r="J281" s="368">
        <v>604914.66</v>
      </c>
      <c r="K281" s="338">
        <v>0</v>
      </c>
      <c r="L281" s="336" t="s">
        <v>2420</v>
      </c>
    </row>
    <row r="282" spans="1:12" ht="114.75" x14ac:dyDescent="0.25">
      <c r="A282" s="355">
        <v>280</v>
      </c>
      <c r="B282" s="347" t="s">
        <v>283</v>
      </c>
      <c r="C282" s="336" t="s">
        <v>2116</v>
      </c>
      <c r="D282" s="346" t="s">
        <v>529</v>
      </c>
      <c r="E282" s="346" t="s">
        <v>362</v>
      </c>
      <c r="F282" s="346" t="s">
        <v>2421</v>
      </c>
      <c r="G282" s="336" t="s">
        <v>2269</v>
      </c>
      <c r="H282" s="336" t="s">
        <v>2422</v>
      </c>
      <c r="I282" s="368" t="s">
        <v>2423</v>
      </c>
      <c r="J282" s="368">
        <v>977790.44</v>
      </c>
      <c r="K282" s="338">
        <v>0</v>
      </c>
      <c r="L282" s="336" t="s">
        <v>2420</v>
      </c>
    </row>
    <row r="283" spans="1:12" ht="63.75" x14ac:dyDescent="0.25">
      <c r="A283" s="355">
        <v>281</v>
      </c>
      <c r="B283" s="347" t="s">
        <v>283</v>
      </c>
      <c r="C283" s="336" t="s">
        <v>2116</v>
      </c>
      <c r="D283" s="346" t="s">
        <v>529</v>
      </c>
      <c r="E283" s="346" t="s">
        <v>362</v>
      </c>
      <c r="F283" s="346" t="s">
        <v>2117</v>
      </c>
      <c r="G283" s="336" t="s">
        <v>2159</v>
      </c>
      <c r="H283" s="336" t="s">
        <v>2424</v>
      </c>
      <c r="I283" s="368" t="s">
        <v>2425</v>
      </c>
      <c r="J283" s="368">
        <v>377763.38</v>
      </c>
      <c r="K283" s="696">
        <v>0</v>
      </c>
      <c r="L283" s="336" t="s">
        <v>2426</v>
      </c>
    </row>
    <row r="284" spans="1:12" ht="191.25" x14ac:dyDescent="0.25">
      <c r="A284" s="355">
        <v>282</v>
      </c>
      <c r="B284" s="347" t="s">
        <v>283</v>
      </c>
      <c r="C284" s="336" t="s">
        <v>2116</v>
      </c>
      <c r="D284" s="346" t="s">
        <v>529</v>
      </c>
      <c r="E284" s="346" t="s">
        <v>362</v>
      </c>
      <c r="F284" s="346" t="s">
        <v>2427</v>
      </c>
      <c r="G284" s="343" t="s">
        <v>2428</v>
      </c>
      <c r="H284" s="336" t="s">
        <v>2429</v>
      </c>
      <c r="I284" s="368" t="s">
        <v>2430</v>
      </c>
      <c r="J284" s="368">
        <v>295819.88</v>
      </c>
      <c r="K284" s="696">
        <v>0</v>
      </c>
      <c r="L284" s="336" t="s">
        <v>2420</v>
      </c>
    </row>
    <row r="285" spans="1:12" ht="127.5" x14ac:dyDescent="0.25">
      <c r="A285" s="355">
        <v>283</v>
      </c>
      <c r="B285" s="347" t="s">
        <v>283</v>
      </c>
      <c r="C285" s="336" t="s">
        <v>2116</v>
      </c>
      <c r="D285" s="346" t="s">
        <v>529</v>
      </c>
      <c r="E285" s="346" t="s">
        <v>362</v>
      </c>
      <c r="F285" s="346" t="s">
        <v>2431</v>
      </c>
      <c r="G285" s="336" t="s">
        <v>2205</v>
      </c>
      <c r="H285" s="336" t="s">
        <v>2432</v>
      </c>
      <c r="I285" s="368" t="s">
        <v>2433</v>
      </c>
      <c r="J285" s="368">
        <v>108598.04</v>
      </c>
      <c r="K285" s="696">
        <v>0</v>
      </c>
      <c r="L285" s="336" t="s">
        <v>2420</v>
      </c>
    </row>
    <row r="286" spans="1:12" ht="89.25" x14ac:dyDescent="0.25">
      <c r="A286" s="355">
        <v>284</v>
      </c>
      <c r="B286" s="347" t="s">
        <v>283</v>
      </c>
      <c r="C286" s="336" t="s">
        <v>2116</v>
      </c>
      <c r="D286" s="346" t="s">
        <v>529</v>
      </c>
      <c r="E286" s="346" t="s">
        <v>362</v>
      </c>
      <c r="F286" s="346" t="s">
        <v>2434</v>
      </c>
      <c r="G286" s="336" t="s">
        <v>2435</v>
      </c>
      <c r="H286" s="336" t="s">
        <v>2436</v>
      </c>
      <c r="I286" s="368" t="s">
        <v>2437</v>
      </c>
      <c r="J286" s="368">
        <v>431329.91</v>
      </c>
      <c r="K286" s="696">
        <v>0</v>
      </c>
      <c r="L286" s="336"/>
    </row>
    <row r="287" spans="1:12" ht="76.5" x14ac:dyDescent="0.25">
      <c r="A287" s="355">
        <v>285</v>
      </c>
      <c r="B287" s="347" t="s">
        <v>283</v>
      </c>
      <c r="C287" s="336" t="s">
        <v>2116</v>
      </c>
      <c r="D287" s="346" t="s">
        <v>529</v>
      </c>
      <c r="E287" s="346" t="s">
        <v>362</v>
      </c>
      <c r="F287" s="346" t="s">
        <v>2438</v>
      </c>
      <c r="G287" s="336" t="s">
        <v>2269</v>
      </c>
      <c r="H287" s="336" t="s">
        <v>2439</v>
      </c>
      <c r="I287" s="368" t="s">
        <v>2440</v>
      </c>
      <c r="J287" s="368">
        <v>60249.04</v>
      </c>
      <c r="K287" s="696">
        <v>0</v>
      </c>
      <c r="L287" s="336"/>
    </row>
    <row r="288" spans="1:12" ht="102" x14ac:dyDescent="0.25">
      <c r="A288" s="355">
        <v>286</v>
      </c>
      <c r="B288" s="347" t="s">
        <v>283</v>
      </c>
      <c r="C288" s="336" t="s">
        <v>2116</v>
      </c>
      <c r="D288" s="346" t="s">
        <v>529</v>
      </c>
      <c r="E288" s="346" t="s">
        <v>362</v>
      </c>
      <c r="F288" s="346" t="s">
        <v>2441</v>
      </c>
      <c r="G288" s="336" t="s">
        <v>2159</v>
      </c>
      <c r="H288" s="336" t="s">
        <v>2442</v>
      </c>
      <c r="I288" s="368" t="s">
        <v>2443</v>
      </c>
      <c r="J288" s="368">
        <v>26647.5</v>
      </c>
      <c r="K288" s="696">
        <v>0</v>
      </c>
      <c r="L288" s="336"/>
    </row>
    <row r="289" spans="1:12" ht="51" x14ac:dyDescent="0.25">
      <c r="A289" s="355">
        <v>287</v>
      </c>
      <c r="B289" s="347" t="s">
        <v>283</v>
      </c>
      <c r="C289" s="349" t="s">
        <v>1105</v>
      </c>
      <c r="D289" s="346" t="s">
        <v>552</v>
      </c>
      <c r="E289" s="346" t="s">
        <v>362</v>
      </c>
      <c r="F289" s="346">
        <v>2019010</v>
      </c>
      <c r="G289" s="336" t="s">
        <v>980</v>
      </c>
      <c r="H289" s="349" t="s">
        <v>2444</v>
      </c>
      <c r="I289" s="352">
        <v>43906</v>
      </c>
      <c r="J289" s="353">
        <v>14940</v>
      </c>
      <c r="K289" s="346">
        <v>0</v>
      </c>
      <c r="L289" s="356"/>
    </row>
    <row r="290" spans="1:12" ht="127.5" x14ac:dyDescent="0.25">
      <c r="A290" s="355">
        <v>288</v>
      </c>
      <c r="B290" s="347" t="s">
        <v>283</v>
      </c>
      <c r="C290" s="349" t="s">
        <v>1018</v>
      </c>
      <c r="D290" s="346" t="s">
        <v>552</v>
      </c>
      <c r="E290" s="346" t="s">
        <v>362</v>
      </c>
      <c r="F290" s="346">
        <v>4600014982</v>
      </c>
      <c r="G290" s="336" t="s">
        <v>2317</v>
      </c>
      <c r="H290" s="349" t="s">
        <v>2445</v>
      </c>
      <c r="I290" s="352">
        <v>43943</v>
      </c>
      <c r="J290" s="353">
        <v>13020</v>
      </c>
      <c r="K290" s="346">
        <v>0</v>
      </c>
      <c r="L290" s="356"/>
    </row>
    <row r="291" spans="1:12" ht="76.5" x14ac:dyDescent="0.25">
      <c r="A291" s="355">
        <v>289</v>
      </c>
      <c r="B291" s="347" t="s">
        <v>283</v>
      </c>
      <c r="C291" s="349" t="s">
        <v>1105</v>
      </c>
      <c r="D291" s="346" t="s">
        <v>552</v>
      </c>
      <c r="E291" s="346" t="s">
        <v>362</v>
      </c>
      <c r="F291" s="697">
        <v>2018005</v>
      </c>
      <c r="G291" s="698" t="s">
        <v>2159</v>
      </c>
      <c r="H291" s="364" t="s">
        <v>2446</v>
      </c>
      <c r="I291" s="352">
        <v>44062</v>
      </c>
      <c r="J291" s="353">
        <v>60000</v>
      </c>
      <c r="K291" s="346">
        <v>0</v>
      </c>
      <c r="L291" s="356"/>
    </row>
    <row r="292" spans="1:12" ht="51" x14ac:dyDescent="0.25">
      <c r="A292" s="355">
        <v>290</v>
      </c>
      <c r="B292" s="347" t="s">
        <v>283</v>
      </c>
      <c r="C292" s="349" t="s">
        <v>2447</v>
      </c>
      <c r="D292" s="346" t="s">
        <v>552</v>
      </c>
      <c r="E292" s="346" t="s">
        <v>362</v>
      </c>
      <c r="F292" s="699">
        <v>253</v>
      </c>
      <c r="G292" s="700" t="s">
        <v>2448</v>
      </c>
      <c r="H292" s="358" t="s">
        <v>2449</v>
      </c>
      <c r="I292" s="352">
        <v>44104</v>
      </c>
      <c r="J292" s="353">
        <v>14460</v>
      </c>
      <c r="K292" s="346">
        <v>0</v>
      </c>
      <c r="L292" s="356"/>
    </row>
    <row r="293" spans="1:12" ht="76.5" x14ac:dyDescent="0.25">
      <c r="A293" s="355">
        <v>291</v>
      </c>
      <c r="B293" s="347" t="s">
        <v>283</v>
      </c>
      <c r="C293" s="349" t="s">
        <v>1105</v>
      </c>
      <c r="D293" s="346" t="s">
        <v>552</v>
      </c>
      <c r="E293" s="346" t="s">
        <v>362</v>
      </c>
      <c r="F293" s="697">
        <v>2018005</v>
      </c>
      <c r="G293" s="698" t="s">
        <v>2159</v>
      </c>
      <c r="H293" s="364" t="s">
        <v>2446</v>
      </c>
      <c r="I293" s="352">
        <v>44130</v>
      </c>
      <c r="J293" s="353">
        <v>48000</v>
      </c>
      <c r="K293" s="346">
        <v>0</v>
      </c>
      <c r="L293" s="356"/>
    </row>
    <row r="294" spans="1:12" ht="140.25" x14ac:dyDescent="0.25">
      <c r="A294" s="355">
        <v>292</v>
      </c>
      <c r="B294" s="347" t="s">
        <v>283</v>
      </c>
      <c r="C294" s="336" t="s">
        <v>2450</v>
      </c>
      <c r="D294" s="346" t="s">
        <v>529</v>
      </c>
      <c r="E294" s="346" t="s">
        <v>538</v>
      </c>
      <c r="F294" s="346" t="s">
        <v>2451</v>
      </c>
      <c r="G294" s="336" t="s">
        <v>2181</v>
      </c>
      <c r="H294" s="336" t="s">
        <v>2452</v>
      </c>
      <c r="I294" s="338" t="s">
        <v>2453</v>
      </c>
      <c r="J294" s="368">
        <v>0</v>
      </c>
      <c r="K294" s="338">
        <v>0</v>
      </c>
      <c r="L294" s="336"/>
    </row>
    <row r="295" spans="1:12" ht="140.25" x14ac:dyDescent="0.25">
      <c r="A295" s="355">
        <v>293</v>
      </c>
      <c r="B295" s="347" t="s">
        <v>283</v>
      </c>
      <c r="C295" s="336" t="s">
        <v>1166</v>
      </c>
      <c r="D295" s="346" t="s">
        <v>529</v>
      </c>
      <c r="E295" s="346" t="s">
        <v>297</v>
      </c>
      <c r="F295" s="346" t="s">
        <v>2451</v>
      </c>
      <c r="G295" s="336" t="s">
        <v>2181</v>
      </c>
      <c r="H295" s="336" t="s">
        <v>2452</v>
      </c>
      <c r="I295" s="338" t="s">
        <v>2453</v>
      </c>
      <c r="J295" s="368">
        <v>113750</v>
      </c>
      <c r="K295" s="338">
        <v>0</v>
      </c>
      <c r="L295" s="336"/>
    </row>
    <row r="296" spans="1:12" ht="76.5" x14ac:dyDescent="0.25">
      <c r="A296" s="355">
        <v>294</v>
      </c>
      <c r="B296" s="347" t="s">
        <v>283</v>
      </c>
      <c r="C296" s="336" t="s">
        <v>2450</v>
      </c>
      <c r="D296" s="346" t="s">
        <v>529</v>
      </c>
      <c r="E296" s="346" t="s">
        <v>538</v>
      </c>
      <c r="F296" s="346" t="s">
        <v>2454</v>
      </c>
      <c r="G296" s="336" t="s">
        <v>2293</v>
      </c>
      <c r="H296" s="336" t="s">
        <v>2455</v>
      </c>
      <c r="I296" s="338" t="s">
        <v>2456</v>
      </c>
      <c r="J296" s="368">
        <v>18476.240000000002</v>
      </c>
      <c r="K296" s="338">
        <v>0</v>
      </c>
      <c r="L296" s="336"/>
    </row>
    <row r="297" spans="1:12" ht="76.5" x14ac:dyDescent="0.25">
      <c r="A297" s="355">
        <v>295</v>
      </c>
      <c r="B297" s="347" t="s">
        <v>283</v>
      </c>
      <c r="C297" s="336" t="s">
        <v>1166</v>
      </c>
      <c r="D297" s="346" t="s">
        <v>529</v>
      </c>
      <c r="E297" s="346" t="s">
        <v>297</v>
      </c>
      <c r="F297" s="346" t="s">
        <v>2454</v>
      </c>
      <c r="G297" s="336" t="s">
        <v>2293</v>
      </c>
      <c r="H297" s="336" t="s">
        <v>2455</v>
      </c>
      <c r="I297" s="338" t="s">
        <v>2456</v>
      </c>
      <c r="J297" s="368">
        <v>121687</v>
      </c>
      <c r="K297" s="338">
        <v>0</v>
      </c>
      <c r="L297" s="336"/>
    </row>
    <row r="298" spans="1:12" ht="114.75" x14ac:dyDescent="0.25">
      <c r="A298" s="355">
        <v>296</v>
      </c>
      <c r="B298" s="347" t="s">
        <v>283</v>
      </c>
      <c r="C298" s="336" t="s">
        <v>2450</v>
      </c>
      <c r="D298" s="346" t="s">
        <v>529</v>
      </c>
      <c r="E298" s="346" t="s">
        <v>538</v>
      </c>
      <c r="F298" s="346" t="s">
        <v>2457</v>
      </c>
      <c r="G298" s="336" t="s">
        <v>2159</v>
      </c>
      <c r="H298" s="336" t="s">
        <v>2458</v>
      </c>
      <c r="I298" s="338" t="s">
        <v>2459</v>
      </c>
      <c r="J298" s="368">
        <v>0</v>
      </c>
      <c r="K298" s="338">
        <v>0</v>
      </c>
      <c r="L298" s="336"/>
    </row>
    <row r="299" spans="1:12" ht="89.25" x14ac:dyDescent="0.25">
      <c r="A299" s="355">
        <v>297</v>
      </c>
      <c r="B299" s="347" t="s">
        <v>283</v>
      </c>
      <c r="C299" s="336" t="s">
        <v>2450</v>
      </c>
      <c r="D299" s="346" t="s">
        <v>529</v>
      </c>
      <c r="E299" s="346" t="s">
        <v>538</v>
      </c>
      <c r="F299" s="346" t="s">
        <v>2460</v>
      </c>
      <c r="G299" s="336" t="s">
        <v>2226</v>
      </c>
      <c r="H299" s="336" t="s">
        <v>4669</v>
      </c>
      <c r="I299" s="338" t="s">
        <v>2461</v>
      </c>
      <c r="J299" s="368">
        <v>0</v>
      </c>
      <c r="K299" s="338">
        <v>0</v>
      </c>
      <c r="L299" s="336"/>
    </row>
    <row r="300" spans="1:12" ht="89.25" x14ac:dyDescent="0.25">
      <c r="A300" s="355">
        <v>298</v>
      </c>
      <c r="B300" s="347" t="s">
        <v>283</v>
      </c>
      <c r="C300" s="336" t="s">
        <v>1166</v>
      </c>
      <c r="D300" s="346" t="s">
        <v>529</v>
      </c>
      <c r="E300" s="346" t="s">
        <v>297</v>
      </c>
      <c r="F300" s="346" t="s">
        <v>2460</v>
      </c>
      <c r="G300" s="336" t="s">
        <v>2226</v>
      </c>
      <c r="H300" s="336" t="s">
        <v>4669</v>
      </c>
      <c r="I300" s="338" t="s">
        <v>2461</v>
      </c>
      <c r="J300" s="368">
        <v>134500</v>
      </c>
      <c r="K300" s="338">
        <v>0</v>
      </c>
      <c r="L300" s="336"/>
    </row>
    <row r="301" spans="1:12" ht="165.75" x14ac:dyDescent="0.25">
      <c r="A301" s="355">
        <v>299</v>
      </c>
      <c r="B301" s="347" t="s">
        <v>283</v>
      </c>
      <c r="C301" s="336" t="s">
        <v>1166</v>
      </c>
      <c r="D301" s="346" t="s">
        <v>529</v>
      </c>
      <c r="E301" s="346" t="s">
        <v>297</v>
      </c>
      <c r="F301" s="346" t="s">
        <v>2462</v>
      </c>
      <c r="G301" s="336" t="s">
        <v>2293</v>
      </c>
      <c r="H301" s="701" t="s">
        <v>4670</v>
      </c>
      <c r="I301" s="338" t="s">
        <v>2463</v>
      </c>
      <c r="J301" s="368">
        <v>140367</v>
      </c>
      <c r="K301" s="338">
        <v>0</v>
      </c>
      <c r="L301" s="336"/>
    </row>
    <row r="302" spans="1:12" ht="165.75" x14ac:dyDescent="0.25">
      <c r="A302" s="355">
        <v>300</v>
      </c>
      <c r="B302" s="347" t="s">
        <v>283</v>
      </c>
      <c r="C302" s="336" t="s">
        <v>2450</v>
      </c>
      <c r="D302" s="346" t="s">
        <v>529</v>
      </c>
      <c r="E302" s="346" t="s">
        <v>538</v>
      </c>
      <c r="F302" s="346" t="s">
        <v>2462</v>
      </c>
      <c r="G302" s="336" t="s">
        <v>2293</v>
      </c>
      <c r="H302" s="701" t="s">
        <v>4670</v>
      </c>
      <c r="I302" s="338" t="s">
        <v>2463</v>
      </c>
      <c r="J302" s="368">
        <v>43279.16</v>
      </c>
      <c r="K302" s="338">
        <v>0</v>
      </c>
      <c r="L302" s="336"/>
    </row>
    <row r="303" spans="1:12" ht="63.75" x14ac:dyDescent="0.25">
      <c r="A303" s="355">
        <v>301</v>
      </c>
      <c r="B303" s="347" t="s">
        <v>283</v>
      </c>
      <c r="C303" s="336" t="s">
        <v>1166</v>
      </c>
      <c r="D303" s="346" t="s">
        <v>529</v>
      </c>
      <c r="E303" s="346" t="s">
        <v>297</v>
      </c>
      <c r="F303" s="346" t="s">
        <v>2464</v>
      </c>
      <c r="G303" s="336" t="s">
        <v>2293</v>
      </c>
      <c r="H303" s="701" t="s">
        <v>4671</v>
      </c>
      <c r="I303" s="338" t="s">
        <v>2465</v>
      </c>
      <c r="J303" s="368">
        <v>121826</v>
      </c>
      <c r="K303" s="338">
        <v>0</v>
      </c>
      <c r="L303" s="336"/>
    </row>
    <row r="304" spans="1:12" ht="63.75" x14ac:dyDescent="0.25">
      <c r="A304" s="355">
        <v>302</v>
      </c>
      <c r="B304" s="347" t="s">
        <v>283</v>
      </c>
      <c r="C304" s="336" t="s">
        <v>2450</v>
      </c>
      <c r="D304" s="346" t="s">
        <v>529</v>
      </c>
      <c r="E304" s="346" t="s">
        <v>538</v>
      </c>
      <c r="F304" s="346" t="s">
        <v>2464</v>
      </c>
      <c r="G304" s="336" t="s">
        <v>2293</v>
      </c>
      <c r="H304" s="701" t="s">
        <v>4671</v>
      </c>
      <c r="I304" s="338" t="s">
        <v>2465</v>
      </c>
      <c r="J304" s="368">
        <v>23143.33</v>
      </c>
      <c r="K304" s="338">
        <v>0</v>
      </c>
      <c r="L304" s="702"/>
    </row>
    <row r="305" spans="1:12" ht="114.75" x14ac:dyDescent="0.25">
      <c r="A305" s="355">
        <v>303</v>
      </c>
      <c r="B305" s="347" t="s">
        <v>283</v>
      </c>
      <c r="C305" s="336" t="s">
        <v>2450</v>
      </c>
      <c r="D305" s="346" t="s">
        <v>529</v>
      </c>
      <c r="E305" s="346" t="s">
        <v>538</v>
      </c>
      <c r="F305" s="346" t="s">
        <v>2466</v>
      </c>
      <c r="G305" s="336" t="s">
        <v>2467</v>
      </c>
      <c r="H305" s="336" t="s">
        <v>2468</v>
      </c>
      <c r="I305" s="338" t="s">
        <v>2469</v>
      </c>
      <c r="J305" s="368">
        <v>132382.20000000001</v>
      </c>
      <c r="K305" s="338">
        <v>0</v>
      </c>
      <c r="L305" s="336"/>
    </row>
    <row r="306" spans="1:12" ht="76.5" x14ac:dyDescent="0.25">
      <c r="A306" s="355">
        <v>304</v>
      </c>
      <c r="B306" s="347" t="s">
        <v>283</v>
      </c>
      <c r="C306" s="336" t="s">
        <v>2470</v>
      </c>
      <c r="D306" s="346" t="s">
        <v>529</v>
      </c>
      <c r="E306" s="346" t="s">
        <v>538</v>
      </c>
      <c r="F306" s="346" t="s">
        <v>2471</v>
      </c>
      <c r="G306" s="336" t="s">
        <v>2159</v>
      </c>
      <c r="H306" s="336" t="s">
        <v>2472</v>
      </c>
      <c r="I306" s="338" t="s">
        <v>2473</v>
      </c>
      <c r="J306" s="368">
        <v>1103.25</v>
      </c>
      <c r="K306" s="338">
        <v>0</v>
      </c>
      <c r="L306" s="336"/>
    </row>
    <row r="307" spans="1:12" ht="76.5" x14ac:dyDescent="0.25">
      <c r="A307" s="355">
        <v>305</v>
      </c>
      <c r="B307" s="347" t="s">
        <v>283</v>
      </c>
      <c r="C307" s="336" t="s">
        <v>2450</v>
      </c>
      <c r="D307" s="346" t="s">
        <v>529</v>
      </c>
      <c r="E307" s="346" t="s">
        <v>538</v>
      </c>
      <c r="F307" s="346" t="s">
        <v>2474</v>
      </c>
      <c r="G307" s="336" t="s">
        <v>2269</v>
      </c>
      <c r="H307" s="336" t="s">
        <v>2475</v>
      </c>
      <c r="I307" s="338" t="s">
        <v>2476</v>
      </c>
      <c r="J307" s="368">
        <v>0</v>
      </c>
      <c r="K307" s="338">
        <v>0</v>
      </c>
      <c r="L307" s="336" t="s">
        <v>2477</v>
      </c>
    </row>
    <row r="308" spans="1:12" ht="140.25" x14ac:dyDescent="0.25">
      <c r="A308" s="355">
        <v>306</v>
      </c>
      <c r="B308" s="347" t="s">
        <v>283</v>
      </c>
      <c r="C308" s="336" t="s">
        <v>2450</v>
      </c>
      <c r="D308" s="346" t="s">
        <v>529</v>
      </c>
      <c r="E308" s="346" t="s">
        <v>538</v>
      </c>
      <c r="F308" s="346" t="s">
        <v>2478</v>
      </c>
      <c r="G308" s="336" t="s">
        <v>2293</v>
      </c>
      <c r="H308" s="336" t="s">
        <v>2479</v>
      </c>
      <c r="I308" s="338" t="s">
        <v>2480</v>
      </c>
      <c r="J308" s="368">
        <v>21268.76</v>
      </c>
      <c r="K308" s="338">
        <v>0</v>
      </c>
      <c r="L308" s="336"/>
    </row>
    <row r="309" spans="1:12" ht="140.25" x14ac:dyDescent="0.25">
      <c r="A309" s="355">
        <v>307</v>
      </c>
      <c r="B309" s="347" t="s">
        <v>283</v>
      </c>
      <c r="C309" s="336" t="s">
        <v>2450</v>
      </c>
      <c r="D309" s="346" t="s">
        <v>529</v>
      </c>
      <c r="E309" s="346" t="s">
        <v>297</v>
      </c>
      <c r="F309" s="346" t="s">
        <v>2478</v>
      </c>
      <c r="G309" s="336" t="s">
        <v>2293</v>
      </c>
      <c r="H309" s="336" t="s">
        <v>2479</v>
      </c>
      <c r="I309" s="338" t="s">
        <v>2480</v>
      </c>
      <c r="J309" s="368">
        <v>102612.5</v>
      </c>
      <c r="K309" s="338"/>
      <c r="L309" s="336"/>
    </row>
    <row r="310" spans="1:12" ht="76.5" x14ac:dyDescent="0.25">
      <c r="A310" s="355">
        <v>308</v>
      </c>
      <c r="B310" s="347" t="s">
        <v>283</v>
      </c>
      <c r="C310" s="336" t="s">
        <v>2481</v>
      </c>
      <c r="D310" s="346" t="s">
        <v>529</v>
      </c>
      <c r="E310" s="346" t="s">
        <v>538</v>
      </c>
      <c r="F310" s="346" t="s">
        <v>2482</v>
      </c>
      <c r="G310" s="336" t="s">
        <v>2483</v>
      </c>
      <c r="H310" s="336" t="s">
        <v>2484</v>
      </c>
      <c r="I310" s="338" t="s">
        <v>2485</v>
      </c>
      <c r="J310" s="368">
        <v>0</v>
      </c>
      <c r="K310" s="338">
        <v>0</v>
      </c>
      <c r="L310" s="336"/>
    </row>
    <row r="311" spans="1:12" ht="140.25" x14ac:dyDescent="0.25">
      <c r="A311" s="355">
        <v>309</v>
      </c>
      <c r="B311" s="347" t="s">
        <v>283</v>
      </c>
      <c r="C311" s="336" t="s">
        <v>2486</v>
      </c>
      <c r="D311" s="346" t="s">
        <v>529</v>
      </c>
      <c r="E311" s="346" t="s">
        <v>538</v>
      </c>
      <c r="F311" s="346">
        <v>605149</v>
      </c>
      <c r="G311" s="336" t="s">
        <v>2483</v>
      </c>
      <c r="H311" s="336" t="s">
        <v>2487</v>
      </c>
      <c r="I311" s="338" t="s">
        <v>2488</v>
      </c>
      <c r="J311" s="368">
        <v>0</v>
      </c>
      <c r="K311" s="338"/>
      <c r="L311" s="336"/>
    </row>
    <row r="312" spans="1:12" ht="153" x14ac:dyDescent="0.25">
      <c r="A312" s="355">
        <v>310</v>
      </c>
      <c r="B312" s="347" t="s">
        <v>283</v>
      </c>
      <c r="C312" s="336" t="s">
        <v>2450</v>
      </c>
      <c r="D312" s="346" t="s">
        <v>529</v>
      </c>
      <c r="E312" s="346" t="s">
        <v>538</v>
      </c>
      <c r="F312" s="346" t="s">
        <v>2489</v>
      </c>
      <c r="G312" s="336" t="s">
        <v>2293</v>
      </c>
      <c r="H312" s="336" t="s">
        <v>2490</v>
      </c>
      <c r="I312" s="338" t="s">
        <v>2491</v>
      </c>
      <c r="J312" s="368">
        <v>24377.279999999999</v>
      </c>
      <c r="K312" s="338">
        <v>0</v>
      </c>
      <c r="L312" s="336"/>
    </row>
    <row r="313" spans="1:12" ht="153" x14ac:dyDescent="0.25">
      <c r="A313" s="355">
        <v>311</v>
      </c>
      <c r="B313" s="347" t="s">
        <v>283</v>
      </c>
      <c r="C313" s="336" t="s">
        <v>2450</v>
      </c>
      <c r="D313" s="346" t="s">
        <v>529</v>
      </c>
      <c r="E313" s="346" t="s">
        <v>297</v>
      </c>
      <c r="F313" s="346" t="s">
        <v>2489</v>
      </c>
      <c r="G313" s="336" t="s">
        <v>2293</v>
      </c>
      <c r="H313" s="336" t="s">
        <v>2490</v>
      </c>
      <c r="I313" s="338" t="s">
        <v>2491</v>
      </c>
      <c r="J313" s="368">
        <v>79875</v>
      </c>
      <c r="K313" s="338"/>
      <c r="L313" s="336"/>
    </row>
    <row r="314" spans="1:12" ht="51" x14ac:dyDescent="0.25">
      <c r="A314" s="355">
        <v>312</v>
      </c>
      <c r="B314" s="347" t="s">
        <v>283</v>
      </c>
      <c r="C314" s="336" t="s">
        <v>2492</v>
      </c>
      <c r="D314" s="346" t="s">
        <v>529</v>
      </c>
      <c r="E314" s="346" t="s">
        <v>538</v>
      </c>
      <c r="F314" s="346" t="s">
        <v>2493</v>
      </c>
      <c r="G314" s="336" t="s">
        <v>2494</v>
      </c>
      <c r="H314" s="336" t="s">
        <v>2495</v>
      </c>
      <c r="I314" s="338" t="s">
        <v>2496</v>
      </c>
      <c r="J314" s="368">
        <v>77790</v>
      </c>
      <c r="K314" s="338">
        <v>0</v>
      </c>
      <c r="L314" s="336"/>
    </row>
    <row r="315" spans="1:12" ht="38.25" x14ac:dyDescent="0.25">
      <c r="A315" s="355">
        <v>313</v>
      </c>
      <c r="B315" s="347" t="s">
        <v>283</v>
      </c>
      <c r="C315" s="336" t="s">
        <v>2497</v>
      </c>
      <c r="D315" s="346" t="s">
        <v>529</v>
      </c>
      <c r="E315" s="346" t="s">
        <v>538</v>
      </c>
      <c r="F315" s="346" t="s">
        <v>2498</v>
      </c>
      <c r="G315" s="336" t="s">
        <v>2208</v>
      </c>
      <c r="H315" s="336" t="s">
        <v>2499</v>
      </c>
      <c r="I315" s="338" t="s">
        <v>2500</v>
      </c>
      <c r="J315" s="368">
        <v>48755</v>
      </c>
      <c r="K315" s="338"/>
      <c r="L315" s="336"/>
    </row>
    <row r="316" spans="1:12" ht="140.25" x14ac:dyDescent="0.25">
      <c r="A316" s="355">
        <v>314</v>
      </c>
      <c r="B316" s="347" t="s">
        <v>283</v>
      </c>
      <c r="C316" s="336" t="s">
        <v>2497</v>
      </c>
      <c r="D316" s="346" t="s">
        <v>529</v>
      </c>
      <c r="E316" s="346" t="s">
        <v>538</v>
      </c>
      <c r="F316" s="346" t="s">
        <v>2498</v>
      </c>
      <c r="G316" s="336" t="s">
        <v>2181</v>
      </c>
      <c r="H316" s="336" t="s">
        <v>2501</v>
      </c>
      <c r="I316" s="338" t="s">
        <v>2502</v>
      </c>
      <c r="J316" s="368">
        <v>35525</v>
      </c>
      <c r="K316" s="338"/>
      <c r="L316" s="702"/>
    </row>
    <row r="317" spans="1:12" ht="102" x14ac:dyDescent="0.25">
      <c r="A317" s="355">
        <v>315</v>
      </c>
      <c r="B317" s="347" t="s">
        <v>283</v>
      </c>
      <c r="C317" s="336" t="s">
        <v>2497</v>
      </c>
      <c r="D317" s="346" t="s">
        <v>529</v>
      </c>
      <c r="E317" s="346" t="s">
        <v>538</v>
      </c>
      <c r="F317" s="346" t="s">
        <v>2503</v>
      </c>
      <c r="G317" s="336" t="s">
        <v>2504</v>
      </c>
      <c r="H317" s="336" t="s">
        <v>2505</v>
      </c>
      <c r="I317" s="338" t="s">
        <v>2506</v>
      </c>
      <c r="J317" s="345">
        <v>45493.75</v>
      </c>
      <c r="K317" s="346"/>
      <c r="L317" s="702"/>
    </row>
    <row r="318" spans="1:12" ht="114.75" x14ac:dyDescent="0.25">
      <c r="A318" s="355">
        <v>316</v>
      </c>
      <c r="B318" s="347" t="s">
        <v>283</v>
      </c>
      <c r="C318" s="336" t="s">
        <v>2497</v>
      </c>
      <c r="D318" s="346" t="s">
        <v>529</v>
      </c>
      <c r="E318" s="346" t="s">
        <v>538</v>
      </c>
      <c r="F318" s="346" t="s">
        <v>2507</v>
      </c>
      <c r="G318" s="336" t="s">
        <v>2159</v>
      </c>
      <c r="H318" s="336" t="s">
        <v>2508</v>
      </c>
      <c r="I318" s="338" t="s">
        <v>2509</v>
      </c>
      <c r="J318" s="368">
        <v>15104.17</v>
      </c>
      <c r="K318" s="338"/>
      <c r="L318" s="702"/>
    </row>
    <row r="319" spans="1:12" ht="89.25" x14ac:dyDescent="0.25">
      <c r="A319" s="355">
        <v>317</v>
      </c>
      <c r="B319" s="347" t="s">
        <v>283</v>
      </c>
      <c r="C319" s="336" t="s">
        <v>2497</v>
      </c>
      <c r="D319" s="346" t="s">
        <v>529</v>
      </c>
      <c r="E319" s="346" t="s">
        <v>538</v>
      </c>
      <c r="F319" s="346" t="s">
        <v>2510</v>
      </c>
      <c r="G319" s="336" t="s">
        <v>2504</v>
      </c>
      <c r="H319" s="336" t="s">
        <v>2511</v>
      </c>
      <c r="I319" s="338" t="s">
        <v>2506</v>
      </c>
      <c r="J319" s="368">
        <v>85876.61</v>
      </c>
      <c r="K319" s="338"/>
      <c r="L319" s="702"/>
    </row>
    <row r="320" spans="1:12" ht="76.5" x14ac:dyDescent="0.25">
      <c r="A320" s="355">
        <v>318</v>
      </c>
      <c r="B320" s="347" t="s">
        <v>283</v>
      </c>
      <c r="C320" s="336" t="s">
        <v>2497</v>
      </c>
      <c r="D320" s="346" t="s">
        <v>529</v>
      </c>
      <c r="E320" s="346" t="s">
        <v>538</v>
      </c>
      <c r="F320" s="346" t="s">
        <v>2512</v>
      </c>
      <c r="G320" s="336" t="s">
        <v>2159</v>
      </c>
      <c r="H320" s="336" t="s">
        <v>2513</v>
      </c>
      <c r="I320" s="338" t="s">
        <v>2509</v>
      </c>
      <c r="J320" s="368">
        <v>95397.92</v>
      </c>
      <c r="K320" s="338"/>
      <c r="L320" s="702"/>
    </row>
    <row r="321" spans="1:12" ht="89.25" x14ac:dyDescent="0.25">
      <c r="A321" s="355">
        <v>319</v>
      </c>
      <c r="B321" s="347" t="s">
        <v>283</v>
      </c>
      <c r="C321" s="336" t="s">
        <v>2514</v>
      </c>
      <c r="D321" s="346" t="s">
        <v>529</v>
      </c>
      <c r="E321" s="346" t="s">
        <v>538</v>
      </c>
      <c r="F321" s="346" t="s">
        <v>2515</v>
      </c>
      <c r="G321" s="336" t="s">
        <v>2310</v>
      </c>
      <c r="H321" s="336" t="s">
        <v>2516</v>
      </c>
      <c r="I321" s="338" t="s">
        <v>2517</v>
      </c>
      <c r="J321" s="368">
        <v>4000</v>
      </c>
      <c r="K321" s="338"/>
      <c r="L321" s="702"/>
    </row>
    <row r="322" spans="1:12" ht="76.5" x14ac:dyDescent="0.25">
      <c r="A322" s="355">
        <v>320</v>
      </c>
      <c r="B322" s="347" t="s">
        <v>283</v>
      </c>
      <c r="C322" s="336" t="s">
        <v>2450</v>
      </c>
      <c r="D322" s="346" t="s">
        <v>529</v>
      </c>
      <c r="E322" s="346" t="s">
        <v>538</v>
      </c>
      <c r="F322" s="346" t="s">
        <v>2518</v>
      </c>
      <c r="G322" s="336" t="s">
        <v>2293</v>
      </c>
      <c r="H322" s="336" t="s">
        <v>2519</v>
      </c>
      <c r="I322" s="338" t="s">
        <v>2520</v>
      </c>
      <c r="J322" s="368">
        <v>18595.509999999998</v>
      </c>
      <c r="K322" s="338">
        <v>0</v>
      </c>
      <c r="L322" s="336"/>
    </row>
    <row r="323" spans="1:12" ht="114.75" x14ac:dyDescent="0.25">
      <c r="A323" s="355">
        <v>321</v>
      </c>
      <c r="B323" s="347" t="s">
        <v>283</v>
      </c>
      <c r="C323" s="336" t="s">
        <v>2450</v>
      </c>
      <c r="D323" s="346" t="s">
        <v>529</v>
      </c>
      <c r="E323" s="346" t="s">
        <v>538</v>
      </c>
      <c r="F323" s="346" t="s">
        <v>2521</v>
      </c>
      <c r="G323" s="336" t="s">
        <v>2269</v>
      </c>
      <c r="H323" s="336" t="s">
        <v>2522</v>
      </c>
      <c r="I323" s="338" t="s">
        <v>2034</v>
      </c>
      <c r="J323" s="368">
        <v>0</v>
      </c>
      <c r="K323" s="338"/>
      <c r="L323" s="336"/>
    </row>
    <row r="324" spans="1:12" ht="76.5" x14ac:dyDescent="0.25">
      <c r="A324" s="355">
        <v>322</v>
      </c>
      <c r="B324" s="347" t="s">
        <v>283</v>
      </c>
      <c r="C324" s="336" t="s">
        <v>2450</v>
      </c>
      <c r="D324" s="346" t="s">
        <v>529</v>
      </c>
      <c r="E324" s="346" t="s">
        <v>538</v>
      </c>
      <c r="F324" s="346" t="s">
        <v>2523</v>
      </c>
      <c r="G324" s="336" t="s">
        <v>2196</v>
      </c>
      <c r="H324" s="336" t="s">
        <v>2524</v>
      </c>
      <c r="I324" s="338" t="s">
        <v>2525</v>
      </c>
      <c r="J324" s="345">
        <v>120289.58</v>
      </c>
      <c r="K324" s="346"/>
      <c r="L324" s="702"/>
    </row>
    <row r="325" spans="1:12" ht="89.25" x14ac:dyDescent="0.25">
      <c r="A325" s="380">
        <v>323</v>
      </c>
      <c r="B325" s="370" t="s">
        <v>285</v>
      </c>
      <c r="C325" s="703" t="s">
        <v>2526</v>
      </c>
      <c r="D325" s="372" t="s">
        <v>529</v>
      </c>
      <c r="E325" s="372" t="s">
        <v>297</v>
      </c>
      <c r="F325" s="378" t="s">
        <v>2527</v>
      </c>
      <c r="G325" s="375" t="s">
        <v>1230</v>
      </c>
      <c r="H325" s="375" t="s">
        <v>2528</v>
      </c>
      <c r="I325" s="704" t="s">
        <v>2257</v>
      </c>
      <c r="J325" s="377">
        <v>27912</v>
      </c>
      <c r="K325" s="380"/>
      <c r="L325" s="705"/>
    </row>
    <row r="326" spans="1:12" ht="127.5" x14ac:dyDescent="0.25">
      <c r="A326" s="380">
        <v>324</v>
      </c>
      <c r="B326" s="370" t="s">
        <v>285</v>
      </c>
      <c r="C326" s="703" t="s">
        <v>2526</v>
      </c>
      <c r="D326" s="372" t="s">
        <v>529</v>
      </c>
      <c r="E326" s="372" t="s">
        <v>297</v>
      </c>
      <c r="F326" s="378" t="s">
        <v>2529</v>
      </c>
      <c r="G326" s="375" t="s">
        <v>1212</v>
      </c>
      <c r="H326" s="375" t="s">
        <v>2530</v>
      </c>
      <c r="I326" s="704" t="s">
        <v>2257</v>
      </c>
      <c r="J326" s="377">
        <v>25000</v>
      </c>
      <c r="K326" s="378"/>
      <c r="L326" s="705"/>
    </row>
    <row r="327" spans="1:12" ht="76.5" x14ac:dyDescent="0.25">
      <c r="A327" s="380">
        <v>325</v>
      </c>
      <c r="B327" s="370" t="s">
        <v>285</v>
      </c>
      <c r="C327" s="703" t="s">
        <v>2526</v>
      </c>
      <c r="D327" s="372" t="s">
        <v>529</v>
      </c>
      <c r="E327" s="372" t="s">
        <v>297</v>
      </c>
      <c r="F327" s="378" t="s">
        <v>2531</v>
      </c>
      <c r="G327" s="375" t="s">
        <v>2532</v>
      </c>
      <c r="H327" s="375" t="s">
        <v>2533</v>
      </c>
      <c r="I327" s="704" t="s">
        <v>2534</v>
      </c>
      <c r="J327" s="377">
        <v>14875</v>
      </c>
      <c r="K327" s="378"/>
      <c r="L327" s="705"/>
    </row>
    <row r="328" spans="1:12" ht="191.25" x14ac:dyDescent="0.25">
      <c r="A328" s="380">
        <v>326</v>
      </c>
      <c r="B328" s="370" t="s">
        <v>285</v>
      </c>
      <c r="C328" s="703" t="s">
        <v>2526</v>
      </c>
      <c r="D328" s="372" t="s">
        <v>529</v>
      </c>
      <c r="E328" s="372" t="s">
        <v>297</v>
      </c>
      <c r="F328" s="378" t="s">
        <v>2535</v>
      </c>
      <c r="G328" s="375" t="s">
        <v>2536</v>
      </c>
      <c r="H328" s="375" t="s">
        <v>2537</v>
      </c>
      <c r="I328" s="704" t="s">
        <v>2538</v>
      </c>
      <c r="J328" s="377">
        <v>26213</v>
      </c>
      <c r="K328" s="378"/>
      <c r="L328" s="705"/>
    </row>
    <row r="329" spans="1:12" ht="63.75" x14ac:dyDescent="0.25">
      <c r="A329" s="380">
        <v>327</v>
      </c>
      <c r="B329" s="370" t="s">
        <v>285</v>
      </c>
      <c r="C329" s="703" t="s">
        <v>2526</v>
      </c>
      <c r="D329" s="372" t="s">
        <v>529</v>
      </c>
      <c r="E329" s="372" t="s">
        <v>297</v>
      </c>
      <c r="F329" s="378" t="s">
        <v>2539</v>
      </c>
      <c r="G329" s="375" t="s">
        <v>2540</v>
      </c>
      <c r="H329" s="375" t="s">
        <v>2541</v>
      </c>
      <c r="I329" s="704" t="s">
        <v>2534</v>
      </c>
      <c r="J329" s="377">
        <v>2055</v>
      </c>
      <c r="K329" s="706"/>
      <c r="L329" s="705"/>
    </row>
    <row r="330" spans="1:12" ht="102" x14ac:dyDescent="0.25">
      <c r="A330" s="380">
        <v>328</v>
      </c>
      <c r="B330" s="370" t="s">
        <v>285</v>
      </c>
      <c r="C330" s="703" t="s">
        <v>2526</v>
      </c>
      <c r="D330" s="372" t="s">
        <v>529</v>
      </c>
      <c r="E330" s="372" t="s">
        <v>297</v>
      </c>
      <c r="F330" s="378" t="s">
        <v>2542</v>
      </c>
      <c r="G330" s="375" t="s">
        <v>2543</v>
      </c>
      <c r="H330" s="375" t="s">
        <v>2544</v>
      </c>
      <c r="I330" s="704" t="s">
        <v>2534</v>
      </c>
      <c r="J330" s="377">
        <v>2800</v>
      </c>
      <c r="K330" s="378"/>
      <c r="L330" s="705"/>
    </row>
    <row r="331" spans="1:12" ht="63.75" x14ac:dyDescent="0.25">
      <c r="A331" s="380">
        <v>329</v>
      </c>
      <c r="B331" s="370" t="s">
        <v>285</v>
      </c>
      <c r="C331" s="703" t="s">
        <v>2526</v>
      </c>
      <c r="D331" s="372" t="s">
        <v>529</v>
      </c>
      <c r="E331" s="372" t="s">
        <v>297</v>
      </c>
      <c r="F331" s="378" t="s">
        <v>2545</v>
      </c>
      <c r="G331" s="375" t="s">
        <v>2546</v>
      </c>
      <c r="H331" s="375" t="s">
        <v>2547</v>
      </c>
      <c r="I331" s="704" t="s">
        <v>2257</v>
      </c>
      <c r="J331" s="377">
        <v>19612</v>
      </c>
      <c r="K331" s="378"/>
      <c r="L331" s="705"/>
    </row>
    <row r="332" spans="1:12" ht="76.5" x14ac:dyDescent="0.25">
      <c r="A332" s="380">
        <v>330</v>
      </c>
      <c r="B332" s="370" t="s">
        <v>285</v>
      </c>
      <c r="C332" s="703" t="s">
        <v>2526</v>
      </c>
      <c r="D332" s="372" t="s">
        <v>529</v>
      </c>
      <c r="E332" s="372" t="s">
        <v>297</v>
      </c>
      <c r="F332" s="378" t="s">
        <v>2548</v>
      </c>
      <c r="G332" s="375" t="s">
        <v>2549</v>
      </c>
      <c r="H332" s="375" t="s">
        <v>2550</v>
      </c>
      <c r="I332" s="704" t="s">
        <v>2534</v>
      </c>
      <c r="J332" s="377">
        <v>5261</v>
      </c>
      <c r="K332" s="378"/>
      <c r="L332" s="705"/>
    </row>
    <row r="333" spans="1:12" ht="38.25" x14ac:dyDescent="0.25">
      <c r="A333" s="380">
        <v>331</v>
      </c>
      <c r="B333" s="370" t="s">
        <v>285</v>
      </c>
      <c r="C333" s="703" t="s">
        <v>2526</v>
      </c>
      <c r="D333" s="372" t="s">
        <v>529</v>
      </c>
      <c r="E333" s="372" t="s">
        <v>297</v>
      </c>
      <c r="F333" s="378" t="s">
        <v>2551</v>
      </c>
      <c r="G333" s="375" t="s">
        <v>1292</v>
      </c>
      <c r="H333" s="375" t="s">
        <v>2552</v>
      </c>
      <c r="I333" s="704" t="s">
        <v>2257</v>
      </c>
      <c r="J333" s="377">
        <v>22900</v>
      </c>
      <c r="K333" s="378"/>
      <c r="L333" s="705"/>
    </row>
    <row r="334" spans="1:12" ht="89.25" x14ac:dyDescent="0.25">
      <c r="A334" s="380">
        <v>332</v>
      </c>
      <c r="B334" s="370" t="s">
        <v>285</v>
      </c>
      <c r="C334" s="703" t="s">
        <v>2526</v>
      </c>
      <c r="D334" s="372" t="s">
        <v>529</v>
      </c>
      <c r="E334" s="372" t="s">
        <v>297</v>
      </c>
      <c r="F334" s="378" t="s">
        <v>2553</v>
      </c>
      <c r="G334" s="375" t="s">
        <v>2554</v>
      </c>
      <c r="H334" s="375" t="s">
        <v>2555</v>
      </c>
      <c r="I334" s="704" t="s">
        <v>2534</v>
      </c>
      <c r="J334" s="377">
        <v>31809</v>
      </c>
      <c r="K334" s="378"/>
      <c r="L334" s="705"/>
    </row>
    <row r="335" spans="1:12" ht="51" x14ac:dyDescent="0.25">
      <c r="A335" s="380">
        <v>333</v>
      </c>
      <c r="B335" s="370" t="s">
        <v>285</v>
      </c>
      <c r="C335" s="703" t="s">
        <v>2526</v>
      </c>
      <c r="D335" s="372" t="s">
        <v>529</v>
      </c>
      <c r="E335" s="372" t="s">
        <v>297</v>
      </c>
      <c r="F335" s="378" t="s">
        <v>2556</v>
      </c>
      <c r="G335" s="375" t="s">
        <v>2557</v>
      </c>
      <c r="H335" s="375" t="s">
        <v>2558</v>
      </c>
      <c r="I335" s="704" t="s">
        <v>2257</v>
      </c>
      <c r="J335" s="377">
        <v>31901</v>
      </c>
      <c r="K335" s="378"/>
      <c r="L335" s="705"/>
    </row>
    <row r="336" spans="1:12" ht="51" x14ac:dyDescent="0.25">
      <c r="A336" s="380">
        <v>334</v>
      </c>
      <c r="B336" s="370" t="s">
        <v>285</v>
      </c>
      <c r="C336" s="703" t="s">
        <v>2526</v>
      </c>
      <c r="D336" s="372" t="s">
        <v>529</v>
      </c>
      <c r="E336" s="372" t="s">
        <v>297</v>
      </c>
      <c r="F336" s="378" t="s">
        <v>2559</v>
      </c>
      <c r="G336" s="375" t="s">
        <v>2560</v>
      </c>
      <c r="H336" s="375" t="s">
        <v>2561</v>
      </c>
      <c r="I336" s="704" t="s">
        <v>2257</v>
      </c>
      <c r="J336" s="377">
        <v>4764</v>
      </c>
      <c r="K336" s="378"/>
      <c r="L336" s="705"/>
    </row>
    <row r="337" spans="1:12" ht="76.5" x14ac:dyDescent="0.25">
      <c r="A337" s="380">
        <v>335</v>
      </c>
      <c r="B337" s="370" t="s">
        <v>285</v>
      </c>
      <c r="C337" s="703" t="s">
        <v>2526</v>
      </c>
      <c r="D337" s="372" t="s">
        <v>529</v>
      </c>
      <c r="E337" s="372" t="s">
        <v>297</v>
      </c>
      <c r="F337" s="378" t="s">
        <v>2562</v>
      </c>
      <c r="G337" s="375" t="s">
        <v>2563</v>
      </c>
      <c r="H337" s="375" t="s">
        <v>2564</v>
      </c>
      <c r="I337" s="704" t="s">
        <v>2257</v>
      </c>
      <c r="J337" s="377">
        <v>16111</v>
      </c>
      <c r="K337" s="378"/>
      <c r="L337" s="705"/>
    </row>
    <row r="338" spans="1:12" ht="114.75" x14ac:dyDescent="0.25">
      <c r="A338" s="380">
        <v>336</v>
      </c>
      <c r="B338" s="370" t="s">
        <v>285</v>
      </c>
      <c r="C338" s="703" t="s">
        <v>2526</v>
      </c>
      <c r="D338" s="372" t="s">
        <v>529</v>
      </c>
      <c r="E338" s="372" t="s">
        <v>297</v>
      </c>
      <c r="F338" s="378" t="s">
        <v>2565</v>
      </c>
      <c r="G338" s="375" t="s">
        <v>1205</v>
      </c>
      <c r="H338" s="375" t="s">
        <v>2566</v>
      </c>
      <c r="I338" s="704" t="s">
        <v>2059</v>
      </c>
      <c r="J338" s="377">
        <v>4750</v>
      </c>
      <c r="K338" s="378"/>
      <c r="L338" s="705"/>
    </row>
    <row r="339" spans="1:12" ht="229.5" x14ac:dyDescent="0.25">
      <c r="A339" s="380">
        <v>337</v>
      </c>
      <c r="B339" s="370" t="s">
        <v>285</v>
      </c>
      <c r="C339" s="703" t="s">
        <v>2526</v>
      </c>
      <c r="D339" s="372" t="s">
        <v>529</v>
      </c>
      <c r="E339" s="372" t="s">
        <v>297</v>
      </c>
      <c r="F339" s="378" t="s">
        <v>2567</v>
      </c>
      <c r="G339" s="375" t="s">
        <v>2543</v>
      </c>
      <c r="H339" s="375" t="s">
        <v>2568</v>
      </c>
      <c r="I339" s="704" t="s">
        <v>2534</v>
      </c>
      <c r="J339" s="377">
        <v>4100</v>
      </c>
      <c r="K339" s="378"/>
      <c r="L339" s="705"/>
    </row>
    <row r="340" spans="1:12" ht="114.75" x14ac:dyDescent="0.25">
      <c r="A340" s="380">
        <v>338</v>
      </c>
      <c r="B340" s="370" t="s">
        <v>285</v>
      </c>
      <c r="C340" s="703" t="s">
        <v>2526</v>
      </c>
      <c r="D340" s="372" t="s">
        <v>529</v>
      </c>
      <c r="E340" s="372" t="s">
        <v>297</v>
      </c>
      <c r="F340" s="378" t="s">
        <v>2569</v>
      </c>
      <c r="G340" s="375" t="s">
        <v>2570</v>
      </c>
      <c r="H340" s="375" t="s">
        <v>2571</v>
      </c>
      <c r="I340" s="704" t="s">
        <v>2281</v>
      </c>
      <c r="J340" s="377">
        <v>16800</v>
      </c>
      <c r="K340" s="378"/>
      <c r="L340" s="705"/>
    </row>
    <row r="341" spans="1:12" ht="89.25" x14ac:dyDescent="0.25">
      <c r="A341" s="380">
        <v>339</v>
      </c>
      <c r="B341" s="370" t="s">
        <v>285</v>
      </c>
      <c r="C341" s="703" t="s">
        <v>2526</v>
      </c>
      <c r="D341" s="372" t="s">
        <v>529</v>
      </c>
      <c r="E341" s="372" t="s">
        <v>297</v>
      </c>
      <c r="F341" s="378" t="s">
        <v>2572</v>
      </c>
      <c r="G341" s="375" t="s">
        <v>1346</v>
      </c>
      <c r="H341" s="375" t="s">
        <v>2573</v>
      </c>
      <c r="I341" s="704" t="s">
        <v>2274</v>
      </c>
      <c r="J341" s="377">
        <v>37712</v>
      </c>
      <c r="K341" s="378"/>
      <c r="L341" s="705"/>
    </row>
    <row r="342" spans="1:12" ht="140.25" x14ac:dyDescent="0.25">
      <c r="A342" s="380">
        <v>340</v>
      </c>
      <c r="B342" s="370" t="s">
        <v>285</v>
      </c>
      <c r="C342" s="703" t="s">
        <v>2526</v>
      </c>
      <c r="D342" s="372" t="s">
        <v>529</v>
      </c>
      <c r="E342" s="372" t="s">
        <v>297</v>
      </c>
      <c r="F342" s="378" t="s">
        <v>2574</v>
      </c>
      <c r="G342" s="375" t="s">
        <v>2575</v>
      </c>
      <c r="H342" s="375" t="s">
        <v>2576</v>
      </c>
      <c r="I342" s="704" t="s">
        <v>2577</v>
      </c>
      <c r="J342" s="377">
        <v>69662</v>
      </c>
      <c r="K342" s="378"/>
      <c r="L342" s="705"/>
    </row>
    <row r="343" spans="1:12" ht="89.25" x14ac:dyDescent="0.25">
      <c r="A343" s="380">
        <v>341</v>
      </c>
      <c r="B343" s="370" t="s">
        <v>285</v>
      </c>
      <c r="C343" s="703" t="s">
        <v>2526</v>
      </c>
      <c r="D343" s="372" t="s">
        <v>529</v>
      </c>
      <c r="E343" s="372" t="s">
        <v>297</v>
      </c>
      <c r="F343" s="378" t="s">
        <v>2578</v>
      </c>
      <c r="G343" s="375" t="s">
        <v>2579</v>
      </c>
      <c r="H343" s="375" t="s">
        <v>2580</v>
      </c>
      <c r="I343" s="704" t="s">
        <v>2274</v>
      </c>
      <c r="J343" s="377">
        <v>15152</v>
      </c>
      <c r="K343" s="378"/>
      <c r="L343" s="705"/>
    </row>
    <row r="344" spans="1:12" ht="102" x14ac:dyDescent="0.25">
      <c r="A344" s="380">
        <v>342</v>
      </c>
      <c r="B344" s="370" t="s">
        <v>285</v>
      </c>
      <c r="C344" s="703" t="s">
        <v>2526</v>
      </c>
      <c r="D344" s="372" t="s">
        <v>529</v>
      </c>
      <c r="E344" s="372" t="s">
        <v>297</v>
      </c>
      <c r="F344" s="378" t="s">
        <v>2581</v>
      </c>
      <c r="G344" s="375" t="s">
        <v>2582</v>
      </c>
      <c r="H344" s="375" t="s">
        <v>2583</v>
      </c>
      <c r="I344" s="704" t="s">
        <v>2274</v>
      </c>
      <c r="J344" s="377">
        <v>17490</v>
      </c>
      <c r="K344" s="378"/>
      <c r="L344" s="705"/>
    </row>
    <row r="345" spans="1:12" ht="89.25" x14ac:dyDescent="0.25">
      <c r="A345" s="380">
        <v>343</v>
      </c>
      <c r="B345" s="370" t="s">
        <v>285</v>
      </c>
      <c r="C345" s="703" t="s">
        <v>2526</v>
      </c>
      <c r="D345" s="372" t="s">
        <v>529</v>
      </c>
      <c r="E345" s="372" t="s">
        <v>297</v>
      </c>
      <c r="F345" s="378" t="s">
        <v>2584</v>
      </c>
      <c r="G345" s="375" t="s">
        <v>512</v>
      </c>
      <c r="H345" s="375" t="s">
        <v>2585</v>
      </c>
      <c r="I345" s="704" t="s">
        <v>2274</v>
      </c>
      <c r="J345" s="377">
        <v>50920</v>
      </c>
      <c r="K345" s="378"/>
      <c r="L345" s="705"/>
    </row>
    <row r="346" spans="1:12" ht="76.5" x14ac:dyDescent="0.25">
      <c r="A346" s="380">
        <v>344</v>
      </c>
      <c r="B346" s="370" t="s">
        <v>285</v>
      </c>
      <c r="C346" s="703" t="s">
        <v>2526</v>
      </c>
      <c r="D346" s="372" t="s">
        <v>529</v>
      </c>
      <c r="E346" s="372" t="s">
        <v>297</v>
      </c>
      <c r="F346" s="378" t="s">
        <v>2586</v>
      </c>
      <c r="G346" s="375" t="s">
        <v>2587</v>
      </c>
      <c r="H346" s="375" t="s">
        <v>2588</v>
      </c>
      <c r="I346" s="704" t="s">
        <v>2274</v>
      </c>
      <c r="J346" s="377">
        <v>59816</v>
      </c>
      <c r="K346" s="378"/>
      <c r="L346" s="705"/>
    </row>
    <row r="347" spans="1:12" ht="89.25" x14ac:dyDescent="0.25">
      <c r="A347" s="380">
        <v>345</v>
      </c>
      <c r="B347" s="370" t="s">
        <v>285</v>
      </c>
      <c r="C347" s="703" t="s">
        <v>2526</v>
      </c>
      <c r="D347" s="372" t="s">
        <v>529</v>
      </c>
      <c r="E347" s="372" t="s">
        <v>297</v>
      </c>
      <c r="F347" s="378" t="s">
        <v>2589</v>
      </c>
      <c r="G347" s="375" t="s">
        <v>1324</v>
      </c>
      <c r="H347" s="375" t="s">
        <v>2590</v>
      </c>
      <c r="I347" s="704" t="s">
        <v>2591</v>
      </c>
      <c r="J347" s="377">
        <v>90795</v>
      </c>
      <c r="K347" s="378"/>
      <c r="L347" s="705"/>
    </row>
    <row r="348" spans="1:12" ht="127.5" x14ac:dyDescent="0.25">
      <c r="A348" s="380">
        <v>346</v>
      </c>
      <c r="B348" s="370" t="s">
        <v>285</v>
      </c>
      <c r="C348" s="703" t="s">
        <v>2526</v>
      </c>
      <c r="D348" s="372" t="s">
        <v>529</v>
      </c>
      <c r="E348" s="372" t="s">
        <v>297</v>
      </c>
      <c r="F348" s="378" t="s">
        <v>2592</v>
      </c>
      <c r="G348" s="375" t="s">
        <v>2593</v>
      </c>
      <c r="H348" s="375" t="s">
        <v>2594</v>
      </c>
      <c r="I348" s="704" t="s">
        <v>2274</v>
      </c>
      <c r="J348" s="377">
        <v>20000</v>
      </c>
      <c r="K348" s="378"/>
      <c r="L348" s="705"/>
    </row>
    <row r="349" spans="1:12" ht="51" x14ac:dyDescent="0.25">
      <c r="A349" s="380">
        <v>347</v>
      </c>
      <c r="B349" s="370" t="s">
        <v>285</v>
      </c>
      <c r="C349" s="703" t="s">
        <v>2526</v>
      </c>
      <c r="D349" s="372" t="s">
        <v>529</v>
      </c>
      <c r="E349" s="372" t="s">
        <v>297</v>
      </c>
      <c r="F349" s="378" t="s">
        <v>2595</v>
      </c>
      <c r="G349" s="375" t="s">
        <v>2596</v>
      </c>
      <c r="H349" s="375" t="s">
        <v>2597</v>
      </c>
      <c r="I349" s="704" t="s">
        <v>2274</v>
      </c>
      <c r="J349" s="377">
        <v>33000</v>
      </c>
      <c r="K349" s="378"/>
      <c r="L349" s="705"/>
    </row>
    <row r="350" spans="1:12" ht="76.5" x14ac:dyDescent="0.25">
      <c r="A350" s="380">
        <v>348</v>
      </c>
      <c r="B350" s="370" t="s">
        <v>285</v>
      </c>
      <c r="C350" s="703" t="s">
        <v>2526</v>
      </c>
      <c r="D350" s="372" t="s">
        <v>529</v>
      </c>
      <c r="E350" s="372" t="s">
        <v>297</v>
      </c>
      <c r="F350" s="378" t="s">
        <v>2598</v>
      </c>
      <c r="G350" s="375" t="s">
        <v>2599</v>
      </c>
      <c r="H350" s="375" t="s">
        <v>2600</v>
      </c>
      <c r="I350" s="704" t="s">
        <v>2601</v>
      </c>
      <c r="J350" s="377">
        <v>26700</v>
      </c>
      <c r="K350" s="378"/>
      <c r="L350" s="705"/>
    </row>
    <row r="351" spans="1:12" ht="102" x14ac:dyDescent="0.25">
      <c r="A351" s="380">
        <v>349</v>
      </c>
      <c r="B351" s="370" t="s">
        <v>285</v>
      </c>
      <c r="C351" s="703" t="s">
        <v>2526</v>
      </c>
      <c r="D351" s="372" t="s">
        <v>529</v>
      </c>
      <c r="E351" s="372" t="s">
        <v>297</v>
      </c>
      <c r="F351" s="378" t="s">
        <v>2602</v>
      </c>
      <c r="G351" s="375" t="s">
        <v>2603</v>
      </c>
      <c r="H351" s="375" t="s">
        <v>2604</v>
      </c>
      <c r="I351" s="704" t="s">
        <v>2303</v>
      </c>
      <c r="J351" s="377">
        <v>52178</v>
      </c>
      <c r="K351" s="378"/>
      <c r="L351" s="705"/>
    </row>
    <row r="352" spans="1:12" ht="140.25" x14ac:dyDescent="0.25">
      <c r="A352" s="380">
        <v>350</v>
      </c>
      <c r="B352" s="370" t="s">
        <v>285</v>
      </c>
      <c r="C352" s="703" t="s">
        <v>2526</v>
      </c>
      <c r="D352" s="372" t="s">
        <v>529</v>
      </c>
      <c r="E352" s="372" t="s">
        <v>297</v>
      </c>
      <c r="F352" s="378" t="s">
        <v>2275</v>
      </c>
      <c r="G352" s="375" t="s">
        <v>2605</v>
      </c>
      <c r="H352" s="375" t="s">
        <v>2606</v>
      </c>
      <c r="I352" s="704" t="s">
        <v>2281</v>
      </c>
      <c r="J352" s="377">
        <v>7500</v>
      </c>
      <c r="K352" s="378"/>
      <c r="L352" s="705"/>
    </row>
    <row r="353" spans="1:12" ht="89.25" x14ac:dyDescent="0.25">
      <c r="A353" s="380">
        <v>351</v>
      </c>
      <c r="B353" s="370" t="s">
        <v>285</v>
      </c>
      <c r="C353" s="703" t="s">
        <v>2526</v>
      </c>
      <c r="D353" s="372" t="s">
        <v>529</v>
      </c>
      <c r="E353" s="372" t="s">
        <v>297</v>
      </c>
      <c r="F353" s="378" t="s">
        <v>2607</v>
      </c>
      <c r="G353" s="375" t="s">
        <v>2608</v>
      </c>
      <c r="H353" s="375" t="s">
        <v>2609</v>
      </c>
      <c r="I353" s="704" t="s">
        <v>2303</v>
      </c>
      <c r="J353" s="377">
        <v>20283</v>
      </c>
      <c r="K353" s="378"/>
      <c r="L353" s="705"/>
    </row>
    <row r="354" spans="1:12" ht="127.5" x14ac:dyDescent="0.25">
      <c r="A354" s="380">
        <v>352</v>
      </c>
      <c r="B354" s="370" t="s">
        <v>285</v>
      </c>
      <c r="C354" s="703" t="s">
        <v>2526</v>
      </c>
      <c r="D354" s="372" t="s">
        <v>529</v>
      </c>
      <c r="E354" s="372" t="s">
        <v>297</v>
      </c>
      <c r="F354" s="378" t="s">
        <v>2610</v>
      </c>
      <c r="G354" s="375" t="s">
        <v>2611</v>
      </c>
      <c r="H354" s="375" t="s">
        <v>2612</v>
      </c>
      <c r="I354" s="704" t="s">
        <v>2303</v>
      </c>
      <c r="J354" s="377">
        <v>65000</v>
      </c>
      <c r="K354" s="378"/>
      <c r="L354" s="705"/>
    </row>
    <row r="355" spans="1:12" ht="114.75" x14ac:dyDescent="0.25">
      <c r="A355" s="380">
        <v>353</v>
      </c>
      <c r="B355" s="370" t="s">
        <v>285</v>
      </c>
      <c r="C355" s="703" t="s">
        <v>2526</v>
      </c>
      <c r="D355" s="372" t="s">
        <v>529</v>
      </c>
      <c r="E355" s="372" t="s">
        <v>297</v>
      </c>
      <c r="F355" s="378" t="s">
        <v>2613</v>
      </c>
      <c r="G355" s="375" t="s">
        <v>1248</v>
      </c>
      <c r="H355" s="375" t="s">
        <v>2614</v>
      </c>
      <c r="I355" s="704" t="s">
        <v>2615</v>
      </c>
      <c r="J355" s="377">
        <v>61228</v>
      </c>
      <c r="K355" s="378"/>
      <c r="L355" s="705"/>
    </row>
    <row r="356" spans="1:12" ht="89.25" x14ac:dyDescent="0.25">
      <c r="A356" s="380">
        <v>354</v>
      </c>
      <c r="B356" s="370" t="s">
        <v>285</v>
      </c>
      <c r="C356" s="703" t="s">
        <v>2526</v>
      </c>
      <c r="D356" s="372" t="s">
        <v>529</v>
      </c>
      <c r="E356" s="372" t="s">
        <v>297</v>
      </c>
      <c r="F356" s="378" t="s">
        <v>2616</v>
      </c>
      <c r="G356" s="375" t="s">
        <v>1346</v>
      </c>
      <c r="H356" s="375" t="s">
        <v>2617</v>
      </c>
      <c r="I356" s="704" t="s">
        <v>2618</v>
      </c>
      <c r="J356" s="377">
        <v>13288</v>
      </c>
      <c r="K356" s="378"/>
      <c r="L356" s="705"/>
    </row>
    <row r="357" spans="1:12" ht="76.5" x14ac:dyDescent="0.25">
      <c r="A357" s="380">
        <v>355</v>
      </c>
      <c r="B357" s="370" t="s">
        <v>285</v>
      </c>
      <c r="C357" s="703" t="s">
        <v>2526</v>
      </c>
      <c r="D357" s="372" t="s">
        <v>529</v>
      </c>
      <c r="E357" s="372" t="s">
        <v>297</v>
      </c>
      <c r="F357" s="378" t="s">
        <v>2619</v>
      </c>
      <c r="G357" s="375" t="s">
        <v>2620</v>
      </c>
      <c r="H357" s="375" t="s">
        <v>2621</v>
      </c>
      <c r="I357" s="704" t="s">
        <v>2618</v>
      </c>
      <c r="J357" s="377">
        <v>42016</v>
      </c>
      <c r="K357" s="378"/>
      <c r="L357" s="705"/>
    </row>
    <row r="358" spans="1:12" ht="89.25" x14ac:dyDescent="0.25">
      <c r="A358" s="380">
        <v>356</v>
      </c>
      <c r="B358" s="370" t="s">
        <v>285</v>
      </c>
      <c r="C358" s="703" t="s">
        <v>2526</v>
      </c>
      <c r="D358" s="372" t="s">
        <v>529</v>
      </c>
      <c r="E358" s="372" t="s">
        <v>297</v>
      </c>
      <c r="F358" s="378" t="s">
        <v>2622</v>
      </c>
      <c r="G358" s="375" t="s">
        <v>2623</v>
      </c>
      <c r="H358" s="375" t="s">
        <v>2624</v>
      </c>
      <c r="I358" s="704" t="s">
        <v>2303</v>
      </c>
      <c r="J358" s="377">
        <v>34855</v>
      </c>
      <c r="K358" s="378"/>
      <c r="L358" s="705"/>
    </row>
    <row r="359" spans="1:12" ht="89.25" x14ac:dyDescent="0.25">
      <c r="A359" s="380">
        <v>357</v>
      </c>
      <c r="B359" s="370" t="s">
        <v>285</v>
      </c>
      <c r="C359" s="703" t="s">
        <v>2526</v>
      </c>
      <c r="D359" s="372" t="s">
        <v>529</v>
      </c>
      <c r="E359" s="372" t="s">
        <v>297</v>
      </c>
      <c r="F359" s="378" t="s">
        <v>2625</v>
      </c>
      <c r="G359" s="375" t="s">
        <v>2626</v>
      </c>
      <c r="H359" s="375" t="s">
        <v>2627</v>
      </c>
      <c r="I359" s="704" t="s">
        <v>2303</v>
      </c>
      <c r="J359" s="377">
        <v>65000</v>
      </c>
      <c r="K359" s="378"/>
      <c r="L359" s="705"/>
    </row>
    <row r="360" spans="1:12" ht="178.5" x14ac:dyDescent="0.25">
      <c r="A360" s="380">
        <v>358</v>
      </c>
      <c r="B360" s="370" t="s">
        <v>285</v>
      </c>
      <c r="C360" s="703" t="s">
        <v>2526</v>
      </c>
      <c r="D360" s="372" t="s">
        <v>529</v>
      </c>
      <c r="E360" s="372" t="s">
        <v>297</v>
      </c>
      <c r="F360" s="378" t="s">
        <v>2628</v>
      </c>
      <c r="G360" s="375" t="s">
        <v>2629</v>
      </c>
      <c r="H360" s="375" t="s">
        <v>2630</v>
      </c>
      <c r="I360" s="704" t="s">
        <v>2303</v>
      </c>
      <c r="J360" s="377">
        <v>11504</v>
      </c>
      <c r="K360" s="378"/>
      <c r="L360" s="705"/>
    </row>
    <row r="361" spans="1:12" ht="102" x14ac:dyDescent="0.25">
      <c r="A361" s="380">
        <v>359</v>
      </c>
      <c r="B361" s="370" t="s">
        <v>285</v>
      </c>
      <c r="C361" s="703" t="s">
        <v>2526</v>
      </c>
      <c r="D361" s="372" t="s">
        <v>529</v>
      </c>
      <c r="E361" s="372" t="s">
        <v>297</v>
      </c>
      <c r="F361" s="378" t="s">
        <v>2631</v>
      </c>
      <c r="G361" s="375" t="s">
        <v>2632</v>
      </c>
      <c r="H361" s="375" t="s">
        <v>2633</v>
      </c>
      <c r="I361" s="704" t="s">
        <v>2618</v>
      </c>
      <c r="J361" s="377">
        <v>18445</v>
      </c>
      <c r="K361" s="378"/>
      <c r="L361" s="705"/>
    </row>
    <row r="362" spans="1:12" ht="38.25" x14ac:dyDescent="0.25">
      <c r="A362" s="380">
        <v>360</v>
      </c>
      <c r="B362" s="370" t="s">
        <v>285</v>
      </c>
      <c r="C362" s="703" t="s">
        <v>2526</v>
      </c>
      <c r="D362" s="372" t="s">
        <v>529</v>
      </c>
      <c r="E362" s="372" t="s">
        <v>297</v>
      </c>
      <c r="F362" s="378" t="s">
        <v>2634</v>
      </c>
      <c r="G362" s="375" t="s">
        <v>2635</v>
      </c>
      <c r="H362" s="375" t="s">
        <v>2636</v>
      </c>
      <c r="I362" s="704" t="s">
        <v>2303</v>
      </c>
      <c r="J362" s="377">
        <v>60000</v>
      </c>
      <c r="K362" s="378"/>
      <c r="L362" s="705"/>
    </row>
    <row r="363" spans="1:12" ht="76.5" x14ac:dyDescent="0.25">
      <c r="A363" s="380">
        <v>361</v>
      </c>
      <c r="B363" s="370" t="s">
        <v>285</v>
      </c>
      <c r="C363" s="703" t="s">
        <v>2526</v>
      </c>
      <c r="D363" s="372" t="s">
        <v>529</v>
      </c>
      <c r="E363" s="372" t="s">
        <v>297</v>
      </c>
      <c r="F363" s="378" t="s">
        <v>2637</v>
      </c>
      <c r="G363" s="375" t="s">
        <v>2638</v>
      </c>
      <c r="H363" s="375" t="s">
        <v>2639</v>
      </c>
      <c r="I363" s="704" t="s">
        <v>2312</v>
      </c>
      <c r="J363" s="377">
        <v>63037</v>
      </c>
      <c r="K363" s="378"/>
      <c r="L363" s="705"/>
    </row>
    <row r="364" spans="1:12" ht="51" x14ac:dyDescent="0.25">
      <c r="A364" s="380">
        <v>362</v>
      </c>
      <c r="B364" s="370" t="s">
        <v>285</v>
      </c>
      <c r="C364" s="703" t="s">
        <v>2526</v>
      </c>
      <c r="D364" s="372" t="s">
        <v>529</v>
      </c>
      <c r="E364" s="372" t="s">
        <v>297</v>
      </c>
      <c r="F364" s="378" t="s">
        <v>2640</v>
      </c>
      <c r="G364" s="375" t="s">
        <v>2641</v>
      </c>
      <c r="H364" s="375" t="s">
        <v>2642</v>
      </c>
      <c r="I364" s="704" t="s">
        <v>2643</v>
      </c>
      <c r="J364" s="377">
        <v>48963</v>
      </c>
      <c r="K364" s="378"/>
      <c r="L364" s="705"/>
    </row>
    <row r="365" spans="1:12" ht="76.5" x14ac:dyDescent="0.25">
      <c r="A365" s="380">
        <v>363</v>
      </c>
      <c r="B365" s="370" t="s">
        <v>285</v>
      </c>
      <c r="C365" s="703" t="s">
        <v>2526</v>
      </c>
      <c r="D365" s="372" t="s">
        <v>529</v>
      </c>
      <c r="E365" s="372" t="s">
        <v>297</v>
      </c>
      <c r="F365" s="378" t="s">
        <v>2644</v>
      </c>
      <c r="G365" s="375" t="s">
        <v>2645</v>
      </c>
      <c r="H365" s="375" t="s">
        <v>2646</v>
      </c>
      <c r="I365" s="704" t="s">
        <v>2312</v>
      </c>
      <c r="J365" s="377">
        <v>9300</v>
      </c>
      <c r="K365" s="378"/>
      <c r="L365" s="705"/>
    </row>
    <row r="366" spans="1:12" ht="165.75" x14ac:dyDescent="0.25">
      <c r="A366" s="380">
        <v>364</v>
      </c>
      <c r="B366" s="370" t="s">
        <v>285</v>
      </c>
      <c r="C366" s="703" t="s">
        <v>2526</v>
      </c>
      <c r="D366" s="372" t="s">
        <v>529</v>
      </c>
      <c r="E366" s="372" t="s">
        <v>297</v>
      </c>
      <c r="F366" s="378" t="s">
        <v>2647</v>
      </c>
      <c r="G366" s="375" t="s">
        <v>2648</v>
      </c>
      <c r="H366" s="375" t="s">
        <v>2649</v>
      </c>
      <c r="I366" s="704" t="s">
        <v>2312</v>
      </c>
      <c r="J366" s="377">
        <v>25000</v>
      </c>
      <c r="K366" s="378"/>
      <c r="L366" s="705"/>
    </row>
    <row r="367" spans="1:12" ht="127.5" x14ac:dyDescent="0.25">
      <c r="A367" s="380">
        <v>365</v>
      </c>
      <c r="B367" s="370" t="s">
        <v>285</v>
      </c>
      <c r="C367" s="703" t="s">
        <v>2526</v>
      </c>
      <c r="D367" s="372" t="s">
        <v>529</v>
      </c>
      <c r="E367" s="372" t="s">
        <v>297</v>
      </c>
      <c r="F367" s="378" t="s">
        <v>2650</v>
      </c>
      <c r="G367" s="375" t="s">
        <v>2651</v>
      </c>
      <c r="H367" s="375" t="s">
        <v>2652</v>
      </c>
      <c r="I367" s="704" t="s">
        <v>2327</v>
      </c>
      <c r="J367" s="377">
        <v>74206</v>
      </c>
      <c r="K367" s="378"/>
      <c r="L367" s="705"/>
    </row>
    <row r="368" spans="1:12" ht="127.5" x14ac:dyDescent="0.25">
      <c r="A368" s="380">
        <v>366</v>
      </c>
      <c r="B368" s="370" t="s">
        <v>285</v>
      </c>
      <c r="C368" s="703" t="s">
        <v>2526</v>
      </c>
      <c r="D368" s="372" t="s">
        <v>529</v>
      </c>
      <c r="E368" s="372" t="s">
        <v>297</v>
      </c>
      <c r="F368" s="378" t="s">
        <v>2653</v>
      </c>
      <c r="G368" s="375" t="s">
        <v>2654</v>
      </c>
      <c r="H368" s="375" t="s">
        <v>2655</v>
      </c>
      <c r="I368" s="704" t="s">
        <v>2312</v>
      </c>
      <c r="J368" s="377">
        <v>32780</v>
      </c>
      <c r="K368" s="378"/>
      <c r="L368" s="705"/>
    </row>
    <row r="369" spans="1:12" ht="89.25" x14ac:dyDescent="0.25">
      <c r="A369" s="380">
        <v>367</v>
      </c>
      <c r="B369" s="370" t="s">
        <v>285</v>
      </c>
      <c r="C369" s="703" t="s">
        <v>2526</v>
      </c>
      <c r="D369" s="372" t="s">
        <v>529</v>
      </c>
      <c r="E369" s="372" t="s">
        <v>297</v>
      </c>
      <c r="F369" s="378" t="s">
        <v>2055</v>
      </c>
      <c r="G369" s="375" t="s">
        <v>2582</v>
      </c>
      <c r="H369" s="375" t="s">
        <v>2656</v>
      </c>
      <c r="I369" s="704" t="s">
        <v>2321</v>
      </c>
      <c r="J369" s="377">
        <v>25000</v>
      </c>
      <c r="K369" s="378"/>
      <c r="L369" s="705"/>
    </row>
    <row r="370" spans="1:12" ht="76.5" x14ac:dyDescent="0.25">
      <c r="A370" s="380">
        <v>368</v>
      </c>
      <c r="B370" s="370" t="s">
        <v>285</v>
      </c>
      <c r="C370" s="703" t="s">
        <v>2526</v>
      </c>
      <c r="D370" s="372" t="s">
        <v>529</v>
      </c>
      <c r="E370" s="372" t="s">
        <v>297</v>
      </c>
      <c r="F370" s="378" t="s">
        <v>2657</v>
      </c>
      <c r="G370" s="375" t="s">
        <v>2658</v>
      </c>
      <c r="H370" s="375" t="s">
        <v>2659</v>
      </c>
      <c r="I370" s="704" t="s">
        <v>2312</v>
      </c>
      <c r="J370" s="377">
        <v>11004</v>
      </c>
      <c r="K370" s="378"/>
      <c r="L370" s="705"/>
    </row>
    <row r="371" spans="1:12" ht="63.75" x14ac:dyDescent="0.25">
      <c r="A371" s="380">
        <v>369</v>
      </c>
      <c r="B371" s="370" t="s">
        <v>285</v>
      </c>
      <c r="C371" s="703" t="s">
        <v>2526</v>
      </c>
      <c r="D371" s="372" t="s">
        <v>529</v>
      </c>
      <c r="E371" s="372" t="s">
        <v>297</v>
      </c>
      <c r="F371" s="378" t="s">
        <v>2660</v>
      </c>
      <c r="G371" s="375" t="s">
        <v>2661</v>
      </c>
      <c r="H371" s="375" t="s">
        <v>2662</v>
      </c>
      <c r="I371" s="704" t="s">
        <v>2312</v>
      </c>
      <c r="J371" s="377">
        <v>6654</v>
      </c>
      <c r="K371" s="378"/>
      <c r="L371" s="705"/>
    </row>
    <row r="372" spans="1:12" ht="89.25" x14ac:dyDescent="0.25">
      <c r="A372" s="380">
        <v>370</v>
      </c>
      <c r="B372" s="370" t="s">
        <v>285</v>
      </c>
      <c r="C372" s="703" t="s">
        <v>2526</v>
      </c>
      <c r="D372" s="372" t="s">
        <v>529</v>
      </c>
      <c r="E372" s="372" t="s">
        <v>297</v>
      </c>
      <c r="F372" s="378" t="s">
        <v>2663</v>
      </c>
      <c r="G372" s="375" t="s">
        <v>1258</v>
      </c>
      <c r="H372" s="375" t="s">
        <v>2664</v>
      </c>
      <c r="I372" s="704" t="s">
        <v>2321</v>
      </c>
      <c r="J372" s="377">
        <v>29672</v>
      </c>
      <c r="K372" s="378"/>
      <c r="L372" s="705"/>
    </row>
    <row r="373" spans="1:12" ht="76.5" x14ac:dyDescent="0.25">
      <c r="A373" s="380">
        <v>371</v>
      </c>
      <c r="B373" s="370" t="s">
        <v>285</v>
      </c>
      <c r="C373" s="703" t="s">
        <v>2526</v>
      </c>
      <c r="D373" s="372" t="s">
        <v>529</v>
      </c>
      <c r="E373" s="372" t="s">
        <v>297</v>
      </c>
      <c r="F373" s="378" t="s">
        <v>2665</v>
      </c>
      <c r="G373" s="375" t="s">
        <v>2666</v>
      </c>
      <c r="H373" s="375" t="s">
        <v>2667</v>
      </c>
      <c r="I373" s="704" t="s">
        <v>2312</v>
      </c>
      <c r="J373" s="377">
        <v>15227</v>
      </c>
      <c r="K373" s="378"/>
      <c r="L373" s="705"/>
    </row>
    <row r="374" spans="1:12" ht="102" x14ac:dyDescent="0.25">
      <c r="A374" s="380">
        <v>372</v>
      </c>
      <c r="B374" s="370" t="s">
        <v>285</v>
      </c>
      <c r="C374" s="703" t="s">
        <v>2526</v>
      </c>
      <c r="D374" s="372" t="s">
        <v>529</v>
      </c>
      <c r="E374" s="372" t="s">
        <v>297</v>
      </c>
      <c r="F374" s="378" t="s">
        <v>2668</v>
      </c>
      <c r="G374" s="375" t="s">
        <v>2658</v>
      </c>
      <c r="H374" s="375" t="s">
        <v>2669</v>
      </c>
      <c r="I374" s="704" t="s">
        <v>2312</v>
      </c>
      <c r="J374" s="377">
        <v>37548</v>
      </c>
      <c r="K374" s="378"/>
      <c r="L374" s="705"/>
    </row>
    <row r="375" spans="1:12" ht="140.25" x14ac:dyDescent="0.25">
      <c r="A375" s="380">
        <v>373</v>
      </c>
      <c r="B375" s="370" t="s">
        <v>285</v>
      </c>
      <c r="C375" s="703" t="s">
        <v>2526</v>
      </c>
      <c r="D375" s="372" t="s">
        <v>529</v>
      </c>
      <c r="E375" s="372" t="s">
        <v>297</v>
      </c>
      <c r="F375" s="378" t="s">
        <v>2670</v>
      </c>
      <c r="G375" s="375" t="s">
        <v>1212</v>
      </c>
      <c r="H375" s="375" t="s">
        <v>2671</v>
      </c>
      <c r="I375" s="704" t="s">
        <v>2337</v>
      </c>
      <c r="J375" s="377">
        <v>20000</v>
      </c>
      <c r="K375" s="378"/>
      <c r="L375" s="705"/>
    </row>
    <row r="376" spans="1:12" ht="127.5" x14ac:dyDescent="0.25">
      <c r="A376" s="380">
        <v>374</v>
      </c>
      <c r="B376" s="370" t="s">
        <v>285</v>
      </c>
      <c r="C376" s="703" t="s">
        <v>2526</v>
      </c>
      <c r="D376" s="372" t="s">
        <v>529</v>
      </c>
      <c r="E376" s="372" t="s">
        <v>297</v>
      </c>
      <c r="F376" s="378" t="s">
        <v>2672</v>
      </c>
      <c r="G376" s="375" t="s">
        <v>2532</v>
      </c>
      <c r="H376" s="375" t="s">
        <v>2673</v>
      </c>
      <c r="I376" s="704" t="s">
        <v>2674</v>
      </c>
      <c r="J376" s="377">
        <v>2252</v>
      </c>
      <c r="K376" s="378"/>
      <c r="L376" s="705"/>
    </row>
    <row r="377" spans="1:12" ht="127.5" x14ac:dyDescent="0.25">
      <c r="A377" s="380">
        <v>375</v>
      </c>
      <c r="B377" s="370" t="s">
        <v>285</v>
      </c>
      <c r="C377" s="703" t="s">
        <v>2526</v>
      </c>
      <c r="D377" s="372" t="s">
        <v>529</v>
      </c>
      <c r="E377" s="372" t="s">
        <v>297</v>
      </c>
      <c r="F377" s="378" t="s">
        <v>2675</v>
      </c>
      <c r="G377" s="375" t="s">
        <v>2532</v>
      </c>
      <c r="H377" s="375" t="s">
        <v>2676</v>
      </c>
      <c r="I377" s="704" t="s">
        <v>2337</v>
      </c>
      <c r="J377" s="377">
        <v>13750</v>
      </c>
      <c r="K377" s="378"/>
      <c r="L377" s="705"/>
    </row>
    <row r="378" spans="1:12" ht="89.25" x14ac:dyDescent="0.25">
      <c r="A378" s="380">
        <v>376</v>
      </c>
      <c r="B378" s="370" t="s">
        <v>285</v>
      </c>
      <c r="C378" s="703" t="s">
        <v>2526</v>
      </c>
      <c r="D378" s="372" t="s">
        <v>529</v>
      </c>
      <c r="E378" s="372" t="s">
        <v>297</v>
      </c>
      <c r="F378" s="378" t="s">
        <v>2677</v>
      </c>
      <c r="G378" s="375" t="s">
        <v>2678</v>
      </c>
      <c r="H378" s="375" t="s">
        <v>2679</v>
      </c>
      <c r="I378" s="704" t="s">
        <v>2337</v>
      </c>
      <c r="J378" s="377">
        <v>25300</v>
      </c>
      <c r="K378" s="378"/>
      <c r="L378" s="705"/>
    </row>
    <row r="379" spans="1:12" ht="165.75" x14ac:dyDescent="0.25">
      <c r="A379" s="380">
        <v>377</v>
      </c>
      <c r="B379" s="370" t="s">
        <v>285</v>
      </c>
      <c r="C379" s="703" t="s">
        <v>2526</v>
      </c>
      <c r="D379" s="372" t="s">
        <v>529</v>
      </c>
      <c r="E379" s="372" t="s">
        <v>297</v>
      </c>
      <c r="F379" s="378" t="s">
        <v>2680</v>
      </c>
      <c r="G379" s="375" t="s">
        <v>2605</v>
      </c>
      <c r="H379" s="375" t="s">
        <v>2681</v>
      </c>
      <c r="I379" s="704" t="s">
        <v>2682</v>
      </c>
      <c r="J379" s="377">
        <v>10195</v>
      </c>
      <c r="K379" s="378"/>
      <c r="L379" s="705"/>
    </row>
    <row r="380" spans="1:12" ht="127.5" x14ac:dyDescent="0.25">
      <c r="A380" s="380">
        <v>378</v>
      </c>
      <c r="B380" s="370" t="s">
        <v>285</v>
      </c>
      <c r="C380" s="703" t="s">
        <v>2526</v>
      </c>
      <c r="D380" s="372" t="s">
        <v>529</v>
      </c>
      <c r="E380" s="372" t="s">
        <v>297</v>
      </c>
      <c r="F380" s="378" t="s">
        <v>2683</v>
      </c>
      <c r="G380" s="375" t="s">
        <v>2543</v>
      </c>
      <c r="H380" s="375" t="s">
        <v>2684</v>
      </c>
      <c r="I380" s="704" t="s">
        <v>2337</v>
      </c>
      <c r="J380" s="377">
        <v>4523</v>
      </c>
      <c r="K380" s="378"/>
      <c r="L380" s="705"/>
    </row>
    <row r="381" spans="1:12" ht="165.75" x14ac:dyDescent="0.25">
      <c r="A381" s="380">
        <v>379</v>
      </c>
      <c r="B381" s="370" t="s">
        <v>285</v>
      </c>
      <c r="C381" s="703" t="s">
        <v>2526</v>
      </c>
      <c r="D381" s="372" t="s">
        <v>529</v>
      </c>
      <c r="E381" s="372" t="s">
        <v>297</v>
      </c>
      <c r="F381" s="378" t="s">
        <v>2685</v>
      </c>
      <c r="G381" s="375" t="s">
        <v>2686</v>
      </c>
      <c r="H381" s="375" t="s">
        <v>2687</v>
      </c>
      <c r="I381" s="704" t="s">
        <v>2312</v>
      </c>
      <c r="J381" s="377">
        <v>15000</v>
      </c>
      <c r="K381" s="378"/>
      <c r="L381" s="705"/>
    </row>
    <row r="382" spans="1:12" ht="76.5" x14ac:dyDescent="0.25">
      <c r="A382" s="380">
        <v>380</v>
      </c>
      <c r="B382" s="370" t="s">
        <v>285</v>
      </c>
      <c r="C382" s="703" t="s">
        <v>2526</v>
      </c>
      <c r="D382" s="372" t="s">
        <v>529</v>
      </c>
      <c r="E382" s="372" t="s">
        <v>297</v>
      </c>
      <c r="F382" s="378" t="s">
        <v>2688</v>
      </c>
      <c r="G382" s="375" t="s">
        <v>2661</v>
      </c>
      <c r="H382" s="375" t="s">
        <v>2689</v>
      </c>
      <c r="I382" s="704" t="s">
        <v>2337</v>
      </c>
      <c r="J382" s="377">
        <v>14409</v>
      </c>
      <c r="K382" s="378"/>
      <c r="L382" s="705"/>
    </row>
    <row r="383" spans="1:12" ht="89.25" x14ac:dyDescent="0.25">
      <c r="A383" s="380">
        <v>381</v>
      </c>
      <c r="B383" s="370" t="s">
        <v>285</v>
      </c>
      <c r="C383" s="703" t="s">
        <v>2526</v>
      </c>
      <c r="D383" s="372" t="s">
        <v>529</v>
      </c>
      <c r="E383" s="372" t="s">
        <v>297</v>
      </c>
      <c r="F383" s="378" t="s">
        <v>2690</v>
      </c>
      <c r="G383" s="375" t="s">
        <v>2691</v>
      </c>
      <c r="H383" s="375" t="s">
        <v>2692</v>
      </c>
      <c r="I383" s="704" t="s">
        <v>2337</v>
      </c>
      <c r="J383" s="377">
        <v>16495</v>
      </c>
      <c r="K383" s="378"/>
      <c r="L383" s="705"/>
    </row>
    <row r="384" spans="1:12" ht="102" x14ac:dyDescent="0.25">
      <c r="A384" s="380">
        <v>382</v>
      </c>
      <c r="B384" s="370" t="s">
        <v>285</v>
      </c>
      <c r="C384" s="703" t="s">
        <v>2526</v>
      </c>
      <c r="D384" s="372" t="s">
        <v>529</v>
      </c>
      <c r="E384" s="372" t="s">
        <v>297</v>
      </c>
      <c r="F384" s="378" t="s">
        <v>2693</v>
      </c>
      <c r="G384" s="375" t="s">
        <v>1230</v>
      </c>
      <c r="H384" s="375" t="s">
        <v>2694</v>
      </c>
      <c r="I384" s="704" t="s">
        <v>2340</v>
      </c>
      <c r="J384" s="377">
        <v>31495</v>
      </c>
      <c r="K384" s="378"/>
      <c r="L384" s="705"/>
    </row>
    <row r="385" spans="1:12" ht="114.75" x14ac:dyDescent="0.25">
      <c r="A385" s="380">
        <v>383</v>
      </c>
      <c r="B385" s="370" t="s">
        <v>285</v>
      </c>
      <c r="C385" s="707" t="s">
        <v>2695</v>
      </c>
      <c r="D385" s="372" t="s">
        <v>529</v>
      </c>
      <c r="E385" s="372" t="s">
        <v>297</v>
      </c>
      <c r="F385" s="378" t="s">
        <v>2696</v>
      </c>
      <c r="G385" s="375" t="s">
        <v>1324</v>
      </c>
      <c r="H385" s="375" t="s">
        <v>2697</v>
      </c>
      <c r="I385" s="376" t="s">
        <v>2351</v>
      </c>
      <c r="J385" s="377">
        <v>13187</v>
      </c>
      <c r="K385" s="377">
        <v>30000</v>
      </c>
      <c r="L385" s="705"/>
    </row>
    <row r="386" spans="1:12" ht="153" x14ac:dyDescent="0.25">
      <c r="A386" s="380">
        <v>384</v>
      </c>
      <c r="B386" s="370" t="s">
        <v>285</v>
      </c>
      <c r="C386" s="707" t="s">
        <v>2695</v>
      </c>
      <c r="D386" s="372" t="s">
        <v>529</v>
      </c>
      <c r="E386" s="372" t="s">
        <v>297</v>
      </c>
      <c r="F386" s="378" t="s">
        <v>2349</v>
      </c>
      <c r="G386" s="375" t="s">
        <v>2608</v>
      </c>
      <c r="H386" s="375" t="s">
        <v>2698</v>
      </c>
      <c r="I386" s="376" t="s">
        <v>2351</v>
      </c>
      <c r="J386" s="377">
        <v>48638</v>
      </c>
      <c r="K386" s="377">
        <v>61500</v>
      </c>
      <c r="L386" s="705"/>
    </row>
    <row r="387" spans="1:12" ht="165.75" x14ac:dyDescent="0.25">
      <c r="A387" s="380">
        <v>385</v>
      </c>
      <c r="B387" s="370" t="s">
        <v>285</v>
      </c>
      <c r="C387" s="707" t="s">
        <v>2695</v>
      </c>
      <c r="D387" s="372" t="s">
        <v>529</v>
      </c>
      <c r="E387" s="372" t="s">
        <v>297</v>
      </c>
      <c r="F387" s="378" t="s">
        <v>2699</v>
      </c>
      <c r="G387" s="375" t="s">
        <v>2658</v>
      </c>
      <c r="H387" s="375" t="s">
        <v>2700</v>
      </c>
      <c r="I387" s="376" t="s">
        <v>2351</v>
      </c>
      <c r="J387" s="377">
        <v>35250</v>
      </c>
      <c r="K387" s="377">
        <v>21000</v>
      </c>
      <c r="L387" s="705"/>
    </row>
    <row r="388" spans="1:12" ht="51" x14ac:dyDescent="0.25">
      <c r="A388" s="380">
        <v>386</v>
      </c>
      <c r="B388" s="370" t="s">
        <v>285</v>
      </c>
      <c r="C388" s="371" t="s">
        <v>1567</v>
      </c>
      <c r="D388" s="372" t="s">
        <v>529</v>
      </c>
      <c r="E388" s="372" t="s">
        <v>297</v>
      </c>
      <c r="F388" s="378" t="s">
        <v>2701</v>
      </c>
      <c r="G388" s="375" t="s">
        <v>2557</v>
      </c>
      <c r="H388" s="375" t="s">
        <v>2702</v>
      </c>
      <c r="I388" s="376" t="s">
        <v>2703</v>
      </c>
      <c r="J388" s="377">
        <v>18037</v>
      </c>
      <c r="K388" s="378"/>
      <c r="L388" s="705"/>
    </row>
    <row r="389" spans="1:12" ht="76.5" x14ac:dyDescent="0.25">
      <c r="A389" s="380">
        <v>387</v>
      </c>
      <c r="B389" s="370" t="s">
        <v>285</v>
      </c>
      <c r="C389" s="371" t="s">
        <v>1567</v>
      </c>
      <c r="D389" s="372" t="s">
        <v>529</v>
      </c>
      <c r="E389" s="372" t="s">
        <v>297</v>
      </c>
      <c r="F389" s="378" t="s">
        <v>2704</v>
      </c>
      <c r="G389" s="375" t="s">
        <v>2654</v>
      </c>
      <c r="H389" s="375" t="s">
        <v>2705</v>
      </c>
      <c r="I389" s="376" t="s">
        <v>2703</v>
      </c>
      <c r="J389" s="377">
        <v>16806</v>
      </c>
      <c r="K389" s="378"/>
      <c r="L389" s="705"/>
    </row>
    <row r="390" spans="1:12" ht="114.75" x14ac:dyDescent="0.25">
      <c r="A390" s="380">
        <v>388</v>
      </c>
      <c r="B390" s="370" t="s">
        <v>285</v>
      </c>
      <c r="C390" s="371" t="s">
        <v>1567</v>
      </c>
      <c r="D390" s="372" t="s">
        <v>529</v>
      </c>
      <c r="E390" s="372" t="s">
        <v>297</v>
      </c>
      <c r="F390" s="378" t="s">
        <v>2706</v>
      </c>
      <c r="G390" s="375" t="s">
        <v>2707</v>
      </c>
      <c r="H390" s="375" t="s">
        <v>2708</v>
      </c>
      <c r="I390" s="376" t="s">
        <v>2703</v>
      </c>
      <c r="J390" s="377">
        <v>13972</v>
      </c>
      <c r="K390" s="378"/>
      <c r="L390" s="705"/>
    </row>
    <row r="391" spans="1:12" ht="89.25" x14ac:dyDescent="0.25">
      <c r="A391" s="380">
        <v>389</v>
      </c>
      <c r="B391" s="370" t="s">
        <v>285</v>
      </c>
      <c r="C391" s="371" t="s">
        <v>1567</v>
      </c>
      <c r="D391" s="372" t="s">
        <v>529</v>
      </c>
      <c r="E391" s="372" t="s">
        <v>297</v>
      </c>
      <c r="F391" s="378" t="s">
        <v>2709</v>
      </c>
      <c r="G391" s="375" t="s">
        <v>1324</v>
      </c>
      <c r="H391" s="375" t="s">
        <v>2710</v>
      </c>
      <c r="I391" s="376" t="s">
        <v>2703</v>
      </c>
      <c r="J391" s="377">
        <v>11234</v>
      </c>
      <c r="K391" s="378"/>
      <c r="L391" s="705"/>
    </row>
    <row r="392" spans="1:12" ht="114.75" x14ac:dyDescent="0.25">
      <c r="A392" s="380">
        <v>390</v>
      </c>
      <c r="B392" s="370" t="s">
        <v>285</v>
      </c>
      <c r="C392" s="371" t="s">
        <v>1567</v>
      </c>
      <c r="D392" s="372" t="s">
        <v>529</v>
      </c>
      <c r="E392" s="372" t="s">
        <v>297</v>
      </c>
      <c r="F392" s="378" t="s">
        <v>2711</v>
      </c>
      <c r="G392" s="375" t="s">
        <v>2570</v>
      </c>
      <c r="H392" s="375" t="s">
        <v>2712</v>
      </c>
      <c r="I392" s="376" t="s">
        <v>2703</v>
      </c>
      <c r="J392" s="377">
        <v>11375</v>
      </c>
      <c r="K392" s="378"/>
      <c r="L392" s="705"/>
    </row>
    <row r="393" spans="1:12" ht="89.25" x14ac:dyDescent="0.25">
      <c r="A393" s="380">
        <v>391</v>
      </c>
      <c r="B393" s="370" t="s">
        <v>285</v>
      </c>
      <c r="C393" s="371" t="s">
        <v>1567</v>
      </c>
      <c r="D393" s="372" t="s">
        <v>529</v>
      </c>
      <c r="E393" s="372" t="s">
        <v>297</v>
      </c>
      <c r="F393" s="378" t="s">
        <v>2713</v>
      </c>
      <c r="G393" s="375" t="s">
        <v>2575</v>
      </c>
      <c r="H393" s="375" t="s">
        <v>2714</v>
      </c>
      <c r="I393" s="376" t="s">
        <v>2715</v>
      </c>
      <c r="J393" s="377">
        <v>3835</v>
      </c>
      <c r="K393" s="378"/>
      <c r="L393" s="705"/>
    </row>
    <row r="394" spans="1:12" ht="89.25" x14ac:dyDescent="0.25">
      <c r="A394" s="380">
        <v>392</v>
      </c>
      <c r="B394" s="370" t="s">
        <v>285</v>
      </c>
      <c r="C394" s="371" t="s">
        <v>1567</v>
      </c>
      <c r="D394" s="372" t="s">
        <v>529</v>
      </c>
      <c r="E394" s="372" t="s">
        <v>297</v>
      </c>
      <c r="F394" s="378" t="s">
        <v>2716</v>
      </c>
      <c r="G394" s="375" t="s">
        <v>2661</v>
      </c>
      <c r="H394" s="375" t="s">
        <v>2717</v>
      </c>
      <c r="I394" s="376" t="s">
        <v>2718</v>
      </c>
      <c r="J394" s="377">
        <v>20528</v>
      </c>
      <c r="K394" s="378"/>
      <c r="L394" s="705"/>
    </row>
    <row r="395" spans="1:12" ht="63.75" x14ac:dyDescent="0.25">
      <c r="A395" s="380">
        <v>393</v>
      </c>
      <c r="B395" s="370" t="s">
        <v>285</v>
      </c>
      <c r="C395" s="371" t="s">
        <v>1567</v>
      </c>
      <c r="D395" s="372" t="s">
        <v>529</v>
      </c>
      <c r="E395" s="372" t="s">
        <v>297</v>
      </c>
      <c r="F395" s="378" t="s">
        <v>2719</v>
      </c>
      <c r="G395" s="375" t="s">
        <v>2720</v>
      </c>
      <c r="H395" s="375" t="s">
        <v>2721</v>
      </c>
      <c r="I395" s="376" t="s">
        <v>2718</v>
      </c>
      <c r="J395" s="377">
        <v>3659</v>
      </c>
      <c r="K395" s="378"/>
      <c r="L395" s="705"/>
    </row>
    <row r="396" spans="1:12" ht="76.5" x14ac:dyDescent="0.25">
      <c r="A396" s="380">
        <v>394</v>
      </c>
      <c r="B396" s="370" t="s">
        <v>285</v>
      </c>
      <c r="C396" s="371" t="s">
        <v>1567</v>
      </c>
      <c r="D396" s="372" t="s">
        <v>529</v>
      </c>
      <c r="E396" s="372" t="s">
        <v>297</v>
      </c>
      <c r="F396" s="378" t="s">
        <v>2722</v>
      </c>
      <c r="G396" s="375" t="s">
        <v>2723</v>
      </c>
      <c r="H396" s="375" t="s">
        <v>2724</v>
      </c>
      <c r="I396" s="376" t="s">
        <v>2715</v>
      </c>
      <c r="J396" s="377">
        <v>12964</v>
      </c>
      <c r="K396" s="378"/>
      <c r="L396" s="705"/>
    </row>
    <row r="397" spans="1:12" ht="191.25" x14ac:dyDescent="0.25">
      <c r="A397" s="380">
        <v>395</v>
      </c>
      <c r="B397" s="370" t="s">
        <v>285</v>
      </c>
      <c r="C397" s="371" t="s">
        <v>1567</v>
      </c>
      <c r="D397" s="372" t="s">
        <v>529</v>
      </c>
      <c r="E397" s="372" t="s">
        <v>297</v>
      </c>
      <c r="F397" s="378" t="s">
        <v>2725</v>
      </c>
      <c r="G397" s="375" t="s">
        <v>2726</v>
      </c>
      <c r="H397" s="375" t="s">
        <v>2727</v>
      </c>
      <c r="I397" s="376" t="s">
        <v>2718</v>
      </c>
      <c r="J397" s="377">
        <v>15078</v>
      </c>
      <c r="K397" s="378"/>
      <c r="L397" s="705"/>
    </row>
    <row r="398" spans="1:12" ht="51" x14ac:dyDescent="0.25">
      <c r="A398" s="380">
        <v>396</v>
      </c>
      <c r="B398" s="370" t="s">
        <v>285</v>
      </c>
      <c r="C398" s="371" t="s">
        <v>1567</v>
      </c>
      <c r="D398" s="372" t="s">
        <v>529</v>
      </c>
      <c r="E398" s="372" t="s">
        <v>297</v>
      </c>
      <c r="F398" s="378" t="s">
        <v>2728</v>
      </c>
      <c r="G398" s="375" t="s">
        <v>2729</v>
      </c>
      <c r="H398" s="375" t="s">
        <v>2730</v>
      </c>
      <c r="I398" s="376" t="s">
        <v>2715</v>
      </c>
      <c r="J398" s="377">
        <v>7832</v>
      </c>
      <c r="K398" s="378"/>
      <c r="L398" s="705"/>
    </row>
    <row r="399" spans="1:12" ht="76.5" x14ac:dyDescent="0.25">
      <c r="A399" s="380">
        <v>397</v>
      </c>
      <c r="B399" s="370" t="s">
        <v>285</v>
      </c>
      <c r="C399" s="371" t="s">
        <v>1567</v>
      </c>
      <c r="D399" s="372" t="s">
        <v>529</v>
      </c>
      <c r="E399" s="372" t="s">
        <v>297</v>
      </c>
      <c r="F399" s="378" t="s">
        <v>2731</v>
      </c>
      <c r="G399" s="375" t="s">
        <v>2732</v>
      </c>
      <c r="H399" s="375" t="s">
        <v>2733</v>
      </c>
      <c r="I399" s="376" t="s">
        <v>2718</v>
      </c>
      <c r="J399" s="377">
        <v>19873</v>
      </c>
      <c r="K399" s="378"/>
      <c r="L399" s="705"/>
    </row>
    <row r="400" spans="1:12" ht="114.75" x14ac:dyDescent="0.25">
      <c r="A400" s="380">
        <v>398</v>
      </c>
      <c r="B400" s="370" t="s">
        <v>285</v>
      </c>
      <c r="C400" s="371" t="s">
        <v>1567</v>
      </c>
      <c r="D400" s="372" t="s">
        <v>529</v>
      </c>
      <c r="E400" s="372" t="s">
        <v>297</v>
      </c>
      <c r="F400" s="378" t="s">
        <v>2734</v>
      </c>
      <c r="G400" s="375" t="s">
        <v>2735</v>
      </c>
      <c r="H400" s="375" t="s">
        <v>2736</v>
      </c>
      <c r="I400" s="376" t="s">
        <v>2718</v>
      </c>
      <c r="J400" s="377">
        <v>12713</v>
      </c>
      <c r="K400" s="378"/>
      <c r="L400" s="705"/>
    </row>
    <row r="401" spans="1:12" ht="63.75" x14ac:dyDescent="0.25">
      <c r="A401" s="380">
        <v>399</v>
      </c>
      <c r="B401" s="370" t="s">
        <v>285</v>
      </c>
      <c r="C401" s="371" t="s">
        <v>1567</v>
      </c>
      <c r="D401" s="372" t="s">
        <v>529</v>
      </c>
      <c r="E401" s="372" t="s">
        <v>297</v>
      </c>
      <c r="F401" s="378" t="s">
        <v>2737</v>
      </c>
      <c r="G401" s="375" t="s">
        <v>2738</v>
      </c>
      <c r="H401" s="375" t="s">
        <v>2739</v>
      </c>
      <c r="I401" s="376" t="s">
        <v>2718</v>
      </c>
      <c r="J401" s="377">
        <v>17743</v>
      </c>
      <c r="K401" s="378"/>
      <c r="L401" s="705"/>
    </row>
    <row r="402" spans="1:12" ht="76.5" x14ac:dyDescent="0.25">
      <c r="A402" s="380">
        <v>400</v>
      </c>
      <c r="B402" s="370" t="s">
        <v>285</v>
      </c>
      <c r="C402" s="371" t="s">
        <v>1567</v>
      </c>
      <c r="D402" s="372" t="s">
        <v>529</v>
      </c>
      <c r="E402" s="372" t="s">
        <v>297</v>
      </c>
      <c r="F402" s="378" t="s">
        <v>2740</v>
      </c>
      <c r="G402" s="375" t="s">
        <v>2626</v>
      </c>
      <c r="H402" s="375" t="s">
        <v>2741</v>
      </c>
      <c r="I402" s="376" t="s">
        <v>2715</v>
      </c>
      <c r="J402" s="377">
        <v>6424</v>
      </c>
      <c r="K402" s="378"/>
      <c r="L402" s="705"/>
    </row>
    <row r="403" spans="1:12" ht="102" x14ac:dyDescent="0.25">
      <c r="A403" s="380">
        <v>401</v>
      </c>
      <c r="B403" s="370" t="s">
        <v>285</v>
      </c>
      <c r="C403" s="371" t="s">
        <v>1567</v>
      </c>
      <c r="D403" s="372" t="s">
        <v>529</v>
      </c>
      <c r="E403" s="372" t="s">
        <v>297</v>
      </c>
      <c r="F403" s="378" t="s">
        <v>2742</v>
      </c>
      <c r="G403" s="375" t="s">
        <v>2743</v>
      </c>
      <c r="H403" s="375" t="s">
        <v>2744</v>
      </c>
      <c r="I403" s="376" t="s">
        <v>2715</v>
      </c>
      <c r="J403" s="377">
        <v>9223</v>
      </c>
      <c r="K403" s="378"/>
      <c r="L403" s="705"/>
    </row>
    <row r="404" spans="1:12" ht="102" x14ac:dyDescent="0.25">
      <c r="A404" s="380">
        <v>402</v>
      </c>
      <c r="B404" s="370" t="s">
        <v>285</v>
      </c>
      <c r="C404" s="371" t="s">
        <v>1567</v>
      </c>
      <c r="D404" s="372" t="s">
        <v>529</v>
      </c>
      <c r="E404" s="372" t="s">
        <v>297</v>
      </c>
      <c r="F404" s="378" t="s">
        <v>2745</v>
      </c>
      <c r="G404" s="375" t="s">
        <v>2746</v>
      </c>
      <c r="H404" s="375" t="s">
        <v>2747</v>
      </c>
      <c r="I404" s="376" t="s">
        <v>2718</v>
      </c>
      <c r="J404" s="377">
        <v>14854</v>
      </c>
      <c r="K404" s="378"/>
      <c r="L404" s="705"/>
    </row>
    <row r="405" spans="1:12" ht="114.75" x14ac:dyDescent="0.25">
      <c r="A405" s="380">
        <v>403</v>
      </c>
      <c r="B405" s="370" t="s">
        <v>285</v>
      </c>
      <c r="C405" s="371" t="s">
        <v>1567</v>
      </c>
      <c r="D405" s="372" t="s">
        <v>529</v>
      </c>
      <c r="E405" s="372" t="s">
        <v>297</v>
      </c>
      <c r="F405" s="378" t="s">
        <v>2748</v>
      </c>
      <c r="G405" s="375" t="s">
        <v>1346</v>
      </c>
      <c r="H405" s="375" t="s">
        <v>2749</v>
      </c>
      <c r="I405" s="376" t="s">
        <v>2750</v>
      </c>
      <c r="J405" s="377">
        <v>20362</v>
      </c>
      <c r="K405" s="378"/>
      <c r="L405" s="705"/>
    </row>
    <row r="406" spans="1:12" ht="51" x14ac:dyDescent="0.25">
      <c r="A406" s="380">
        <v>404</v>
      </c>
      <c r="B406" s="370" t="s">
        <v>285</v>
      </c>
      <c r="C406" s="371" t="s">
        <v>1567</v>
      </c>
      <c r="D406" s="372" t="s">
        <v>529</v>
      </c>
      <c r="E406" s="372" t="s">
        <v>297</v>
      </c>
      <c r="F406" s="378" t="s">
        <v>2751</v>
      </c>
      <c r="G406" s="375" t="s">
        <v>2611</v>
      </c>
      <c r="H406" s="375" t="s">
        <v>2752</v>
      </c>
      <c r="I406" s="376" t="s">
        <v>966</v>
      </c>
      <c r="J406" s="377">
        <v>18131</v>
      </c>
      <c r="K406" s="378"/>
      <c r="L406" s="705"/>
    </row>
    <row r="407" spans="1:12" ht="114.75" x14ac:dyDescent="0.25">
      <c r="A407" s="380">
        <v>405</v>
      </c>
      <c r="B407" s="370" t="s">
        <v>285</v>
      </c>
      <c r="C407" s="371" t="s">
        <v>1567</v>
      </c>
      <c r="D407" s="372" t="s">
        <v>529</v>
      </c>
      <c r="E407" s="372" t="s">
        <v>297</v>
      </c>
      <c r="F407" s="378" t="s">
        <v>2753</v>
      </c>
      <c r="G407" s="375" t="s">
        <v>2754</v>
      </c>
      <c r="H407" s="375" t="s">
        <v>2755</v>
      </c>
      <c r="I407" s="376" t="s">
        <v>966</v>
      </c>
      <c r="J407" s="377">
        <v>1734</v>
      </c>
      <c r="K407" s="378"/>
      <c r="L407" s="705"/>
    </row>
    <row r="408" spans="1:12" ht="76.5" x14ac:dyDescent="0.25">
      <c r="A408" s="380">
        <v>406</v>
      </c>
      <c r="B408" s="370" t="s">
        <v>285</v>
      </c>
      <c r="C408" s="371" t="s">
        <v>1567</v>
      </c>
      <c r="D408" s="372" t="s">
        <v>529</v>
      </c>
      <c r="E408" s="372" t="s">
        <v>297</v>
      </c>
      <c r="F408" s="378" t="s">
        <v>2756</v>
      </c>
      <c r="G408" s="375" t="s">
        <v>2757</v>
      </c>
      <c r="H408" s="375" t="s">
        <v>2758</v>
      </c>
      <c r="I408" s="376" t="s">
        <v>966</v>
      </c>
      <c r="J408" s="377">
        <v>6706</v>
      </c>
      <c r="K408" s="378"/>
      <c r="L408" s="705"/>
    </row>
    <row r="409" spans="1:12" ht="102" x14ac:dyDescent="0.25">
      <c r="A409" s="380">
        <v>407</v>
      </c>
      <c r="B409" s="370" t="s">
        <v>285</v>
      </c>
      <c r="C409" s="371" t="s">
        <v>1567</v>
      </c>
      <c r="D409" s="372" t="s">
        <v>529</v>
      </c>
      <c r="E409" s="372" t="s">
        <v>297</v>
      </c>
      <c r="F409" s="378" t="s">
        <v>2759</v>
      </c>
      <c r="G409" s="375" t="s">
        <v>2549</v>
      </c>
      <c r="H409" s="375" t="s">
        <v>2760</v>
      </c>
      <c r="I409" s="376" t="s">
        <v>2750</v>
      </c>
      <c r="J409" s="377">
        <v>14794</v>
      </c>
      <c r="K409" s="378"/>
      <c r="L409" s="705"/>
    </row>
    <row r="410" spans="1:12" ht="140.25" x14ac:dyDescent="0.25">
      <c r="A410" s="380">
        <v>408</v>
      </c>
      <c r="B410" s="370" t="s">
        <v>285</v>
      </c>
      <c r="C410" s="371" t="s">
        <v>1567</v>
      </c>
      <c r="D410" s="372" t="s">
        <v>529</v>
      </c>
      <c r="E410" s="372" t="s">
        <v>297</v>
      </c>
      <c r="F410" s="378" t="s">
        <v>2761</v>
      </c>
      <c r="G410" s="375" t="s">
        <v>2762</v>
      </c>
      <c r="H410" s="375" t="s">
        <v>2763</v>
      </c>
      <c r="I410" s="376" t="s">
        <v>2750</v>
      </c>
      <c r="J410" s="377">
        <v>10347</v>
      </c>
      <c r="K410" s="378"/>
      <c r="L410" s="705"/>
    </row>
    <row r="411" spans="1:12" ht="89.25" x14ac:dyDescent="0.25">
      <c r="A411" s="380">
        <v>409</v>
      </c>
      <c r="B411" s="370" t="s">
        <v>285</v>
      </c>
      <c r="C411" s="371" t="s">
        <v>1567</v>
      </c>
      <c r="D411" s="372" t="s">
        <v>529</v>
      </c>
      <c r="E411" s="372" t="s">
        <v>297</v>
      </c>
      <c r="F411" s="378" t="s">
        <v>2764</v>
      </c>
      <c r="G411" s="375" t="s">
        <v>1248</v>
      </c>
      <c r="H411" s="375" t="s">
        <v>2765</v>
      </c>
      <c r="I411" s="376" t="s">
        <v>2750</v>
      </c>
      <c r="J411" s="377">
        <v>15833</v>
      </c>
      <c r="K411" s="378"/>
      <c r="L411" s="705"/>
    </row>
    <row r="412" spans="1:12" ht="242.25" x14ac:dyDescent="0.25">
      <c r="A412" s="380">
        <v>410</v>
      </c>
      <c r="B412" s="370" t="s">
        <v>285</v>
      </c>
      <c r="C412" s="371" t="s">
        <v>1567</v>
      </c>
      <c r="D412" s="372" t="s">
        <v>529</v>
      </c>
      <c r="E412" s="372" t="s">
        <v>297</v>
      </c>
      <c r="F412" s="378" t="s">
        <v>2766</v>
      </c>
      <c r="G412" s="375" t="s">
        <v>2686</v>
      </c>
      <c r="H412" s="375" t="s">
        <v>2767</v>
      </c>
      <c r="I412" s="376" t="s">
        <v>966</v>
      </c>
      <c r="J412" s="377">
        <v>12915</v>
      </c>
      <c r="K412" s="378"/>
      <c r="L412" s="705"/>
    </row>
    <row r="413" spans="1:12" ht="102" x14ac:dyDescent="0.25">
      <c r="A413" s="380">
        <v>411</v>
      </c>
      <c r="B413" s="370" t="s">
        <v>285</v>
      </c>
      <c r="C413" s="371" t="s">
        <v>1567</v>
      </c>
      <c r="D413" s="372" t="s">
        <v>529</v>
      </c>
      <c r="E413" s="372" t="s">
        <v>297</v>
      </c>
      <c r="F413" s="378" t="s">
        <v>2768</v>
      </c>
      <c r="G413" s="375" t="s">
        <v>2769</v>
      </c>
      <c r="H413" s="375" t="s">
        <v>2770</v>
      </c>
      <c r="I413" s="376" t="s">
        <v>2750</v>
      </c>
      <c r="J413" s="377">
        <v>11259</v>
      </c>
      <c r="K413" s="378"/>
      <c r="L413" s="705"/>
    </row>
    <row r="414" spans="1:12" ht="89.25" x14ac:dyDescent="0.25">
      <c r="A414" s="380">
        <v>412</v>
      </c>
      <c r="B414" s="370" t="s">
        <v>285</v>
      </c>
      <c r="C414" s="371" t="s">
        <v>1567</v>
      </c>
      <c r="D414" s="372" t="s">
        <v>529</v>
      </c>
      <c r="E414" s="372" t="s">
        <v>297</v>
      </c>
      <c r="F414" s="378" t="s">
        <v>2771</v>
      </c>
      <c r="G414" s="375" t="s">
        <v>2772</v>
      </c>
      <c r="H414" s="375" t="s">
        <v>2773</v>
      </c>
      <c r="I414" s="376" t="s">
        <v>2750</v>
      </c>
      <c r="J414" s="377">
        <v>20042</v>
      </c>
      <c r="K414" s="378"/>
      <c r="L414" s="705"/>
    </row>
    <row r="415" spans="1:12" ht="102" x14ac:dyDescent="0.25">
      <c r="A415" s="380">
        <v>413</v>
      </c>
      <c r="B415" s="370" t="s">
        <v>285</v>
      </c>
      <c r="C415" s="371" t="s">
        <v>1567</v>
      </c>
      <c r="D415" s="372" t="s">
        <v>529</v>
      </c>
      <c r="E415" s="372" t="s">
        <v>297</v>
      </c>
      <c r="F415" s="378" t="s">
        <v>2774</v>
      </c>
      <c r="G415" s="375" t="s">
        <v>512</v>
      </c>
      <c r="H415" s="375" t="s">
        <v>2775</v>
      </c>
      <c r="I415" s="376" t="s">
        <v>966</v>
      </c>
      <c r="J415" s="377">
        <v>13556</v>
      </c>
      <c r="K415" s="378"/>
      <c r="L415" s="705"/>
    </row>
    <row r="416" spans="1:12" ht="89.25" x14ac:dyDescent="0.25">
      <c r="A416" s="380">
        <v>414</v>
      </c>
      <c r="B416" s="370" t="s">
        <v>285</v>
      </c>
      <c r="C416" s="371" t="s">
        <v>1567</v>
      </c>
      <c r="D416" s="372" t="s">
        <v>529</v>
      </c>
      <c r="E416" s="372" t="s">
        <v>297</v>
      </c>
      <c r="F416" s="378" t="s">
        <v>2776</v>
      </c>
      <c r="G416" s="375" t="s">
        <v>2777</v>
      </c>
      <c r="H416" s="375" t="s">
        <v>2778</v>
      </c>
      <c r="I416" s="376" t="s">
        <v>2750</v>
      </c>
      <c r="J416" s="377">
        <v>7465</v>
      </c>
      <c r="K416" s="378"/>
      <c r="L416" s="705"/>
    </row>
    <row r="417" spans="1:12" ht="63.75" x14ac:dyDescent="0.25">
      <c r="A417" s="380">
        <v>415</v>
      </c>
      <c r="B417" s="370" t="s">
        <v>285</v>
      </c>
      <c r="C417" s="371" t="s">
        <v>1567</v>
      </c>
      <c r="D417" s="372" t="s">
        <v>529</v>
      </c>
      <c r="E417" s="372" t="s">
        <v>297</v>
      </c>
      <c r="F417" s="378" t="s">
        <v>2779</v>
      </c>
      <c r="G417" s="375" t="s">
        <v>2780</v>
      </c>
      <c r="H417" s="375" t="s">
        <v>2781</v>
      </c>
      <c r="I417" s="376" t="s">
        <v>2750</v>
      </c>
      <c r="J417" s="377">
        <v>12417</v>
      </c>
      <c r="K417" s="378"/>
      <c r="L417" s="705"/>
    </row>
    <row r="418" spans="1:12" ht="89.25" x14ac:dyDescent="0.25">
      <c r="A418" s="380">
        <v>416</v>
      </c>
      <c r="B418" s="370" t="s">
        <v>285</v>
      </c>
      <c r="C418" s="371" t="s">
        <v>1567</v>
      </c>
      <c r="D418" s="372" t="s">
        <v>529</v>
      </c>
      <c r="E418" s="372" t="s">
        <v>297</v>
      </c>
      <c r="F418" s="378" t="s">
        <v>2782</v>
      </c>
      <c r="G418" s="375" t="s">
        <v>2546</v>
      </c>
      <c r="H418" s="375" t="s">
        <v>2783</v>
      </c>
      <c r="I418" s="376" t="s">
        <v>966</v>
      </c>
      <c r="J418" s="377">
        <v>17381</v>
      </c>
      <c r="K418" s="378"/>
      <c r="L418" s="705"/>
    </row>
    <row r="419" spans="1:12" ht="114.75" x14ac:dyDescent="0.25">
      <c r="A419" s="380">
        <v>417</v>
      </c>
      <c r="B419" s="370" t="s">
        <v>285</v>
      </c>
      <c r="C419" s="371" t="s">
        <v>1567</v>
      </c>
      <c r="D419" s="372" t="s">
        <v>529</v>
      </c>
      <c r="E419" s="372" t="s">
        <v>297</v>
      </c>
      <c r="F419" s="378" t="s">
        <v>2784</v>
      </c>
      <c r="G419" s="375" t="s">
        <v>1205</v>
      </c>
      <c r="H419" s="375" t="s">
        <v>2785</v>
      </c>
      <c r="I419" s="376" t="s">
        <v>2750</v>
      </c>
      <c r="J419" s="377">
        <v>13011</v>
      </c>
      <c r="K419" s="378"/>
      <c r="L419" s="705"/>
    </row>
    <row r="420" spans="1:12" ht="127.5" x14ac:dyDescent="0.25">
      <c r="A420" s="380">
        <v>418</v>
      </c>
      <c r="B420" s="370" t="s">
        <v>285</v>
      </c>
      <c r="C420" s="371" t="s">
        <v>1567</v>
      </c>
      <c r="D420" s="372" t="s">
        <v>529</v>
      </c>
      <c r="E420" s="372" t="s">
        <v>297</v>
      </c>
      <c r="F420" s="378" t="s">
        <v>2786</v>
      </c>
      <c r="G420" s="375" t="s">
        <v>2691</v>
      </c>
      <c r="H420" s="375" t="s">
        <v>2787</v>
      </c>
      <c r="I420" s="376" t="s">
        <v>2788</v>
      </c>
      <c r="J420" s="377">
        <v>13878</v>
      </c>
      <c r="K420" s="378"/>
      <c r="L420" s="705"/>
    </row>
    <row r="421" spans="1:12" ht="127.5" x14ac:dyDescent="0.25">
      <c r="A421" s="380">
        <v>419</v>
      </c>
      <c r="B421" s="370" t="s">
        <v>285</v>
      </c>
      <c r="C421" s="371" t="s">
        <v>1567</v>
      </c>
      <c r="D421" s="372" t="s">
        <v>529</v>
      </c>
      <c r="E421" s="372" t="s">
        <v>297</v>
      </c>
      <c r="F421" s="378" t="s">
        <v>2789</v>
      </c>
      <c r="G421" s="375" t="s">
        <v>2790</v>
      </c>
      <c r="H421" s="375" t="s">
        <v>2791</v>
      </c>
      <c r="I421" s="376" t="s">
        <v>2788</v>
      </c>
      <c r="J421" s="377">
        <v>13292</v>
      </c>
      <c r="K421" s="378"/>
      <c r="L421" s="705"/>
    </row>
    <row r="422" spans="1:12" ht="76.5" x14ac:dyDescent="0.25">
      <c r="A422" s="380">
        <v>420</v>
      </c>
      <c r="B422" s="370" t="s">
        <v>285</v>
      </c>
      <c r="C422" s="371" t="s">
        <v>1567</v>
      </c>
      <c r="D422" s="372" t="s">
        <v>529</v>
      </c>
      <c r="E422" s="372" t="s">
        <v>297</v>
      </c>
      <c r="F422" s="378" t="s">
        <v>2792</v>
      </c>
      <c r="G422" s="375" t="s">
        <v>2793</v>
      </c>
      <c r="H422" s="375" t="s">
        <v>2794</v>
      </c>
      <c r="I422" s="376" t="s">
        <v>2788</v>
      </c>
      <c r="J422" s="377">
        <v>5773</v>
      </c>
      <c r="K422" s="378"/>
      <c r="L422" s="705"/>
    </row>
    <row r="423" spans="1:12" ht="153" x14ac:dyDescent="0.25">
      <c r="A423" s="380">
        <v>421</v>
      </c>
      <c r="B423" s="370" t="s">
        <v>285</v>
      </c>
      <c r="C423" s="371" t="s">
        <v>1567</v>
      </c>
      <c r="D423" s="372" t="s">
        <v>529</v>
      </c>
      <c r="E423" s="372" t="s">
        <v>297</v>
      </c>
      <c r="F423" s="378" t="s">
        <v>2795</v>
      </c>
      <c r="G423" s="375" t="s">
        <v>2796</v>
      </c>
      <c r="H423" s="375" t="s">
        <v>2797</v>
      </c>
      <c r="I423" s="376" t="s">
        <v>2788</v>
      </c>
      <c r="J423" s="377">
        <v>20228</v>
      </c>
      <c r="K423" s="378"/>
      <c r="L423" s="705"/>
    </row>
    <row r="424" spans="1:12" ht="165.75" x14ac:dyDescent="0.25">
      <c r="A424" s="380">
        <v>422</v>
      </c>
      <c r="B424" s="370" t="s">
        <v>285</v>
      </c>
      <c r="C424" s="371" t="s">
        <v>1567</v>
      </c>
      <c r="D424" s="372" t="s">
        <v>529</v>
      </c>
      <c r="E424" s="372" t="s">
        <v>297</v>
      </c>
      <c r="F424" s="378" t="s">
        <v>2798</v>
      </c>
      <c r="G424" s="375" t="s">
        <v>2799</v>
      </c>
      <c r="H424" s="375" t="s">
        <v>2800</v>
      </c>
      <c r="I424" s="376" t="s">
        <v>2788</v>
      </c>
      <c r="J424" s="377">
        <v>14462</v>
      </c>
      <c r="K424" s="378"/>
      <c r="L424" s="705"/>
    </row>
    <row r="425" spans="1:12" ht="63.75" x14ac:dyDescent="0.25">
      <c r="A425" s="380">
        <v>423</v>
      </c>
      <c r="B425" s="370" t="s">
        <v>285</v>
      </c>
      <c r="C425" s="371" t="s">
        <v>1567</v>
      </c>
      <c r="D425" s="372" t="s">
        <v>529</v>
      </c>
      <c r="E425" s="372" t="s">
        <v>297</v>
      </c>
      <c r="F425" s="378" t="s">
        <v>2801</v>
      </c>
      <c r="G425" s="375" t="s">
        <v>2802</v>
      </c>
      <c r="H425" s="375" t="s">
        <v>2803</v>
      </c>
      <c r="I425" s="376" t="s">
        <v>2804</v>
      </c>
      <c r="J425" s="377">
        <v>10830</v>
      </c>
      <c r="K425" s="378"/>
      <c r="L425" s="705"/>
    </row>
    <row r="426" spans="1:12" ht="178.5" x14ac:dyDescent="0.25">
      <c r="A426" s="380">
        <v>424</v>
      </c>
      <c r="B426" s="370" t="s">
        <v>285</v>
      </c>
      <c r="C426" s="371" t="s">
        <v>1567</v>
      </c>
      <c r="D426" s="372" t="s">
        <v>529</v>
      </c>
      <c r="E426" s="372" t="s">
        <v>297</v>
      </c>
      <c r="F426" s="378" t="s">
        <v>2805</v>
      </c>
      <c r="G426" s="375" t="s">
        <v>1212</v>
      </c>
      <c r="H426" s="375" t="s">
        <v>2806</v>
      </c>
      <c r="I426" s="376" t="s">
        <v>2804</v>
      </c>
      <c r="J426" s="377">
        <v>14066</v>
      </c>
      <c r="K426" s="378"/>
      <c r="L426" s="705"/>
    </row>
    <row r="427" spans="1:12" ht="102" x14ac:dyDescent="0.25">
      <c r="A427" s="380">
        <v>425</v>
      </c>
      <c r="B427" s="370" t="s">
        <v>285</v>
      </c>
      <c r="C427" s="371" t="s">
        <v>1567</v>
      </c>
      <c r="D427" s="372" t="s">
        <v>529</v>
      </c>
      <c r="E427" s="372" t="s">
        <v>297</v>
      </c>
      <c r="F427" s="378" t="s">
        <v>2807</v>
      </c>
      <c r="G427" s="375" t="s">
        <v>2808</v>
      </c>
      <c r="H427" s="375" t="s">
        <v>2809</v>
      </c>
      <c r="I427" s="376" t="s">
        <v>2788</v>
      </c>
      <c r="J427" s="377">
        <v>15548</v>
      </c>
      <c r="K427" s="378"/>
      <c r="L427" s="705"/>
    </row>
    <row r="428" spans="1:12" ht="267.75" x14ac:dyDescent="0.25">
      <c r="A428" s="380">
        <v>426</v>
      </c>
      <c r="B428" s="370" t="s">
        <v>285</v>
      </c>
      <c r="C428" s="371" t="s">
        <v>1567</v>
      </c>
      <c r="D428" s="372" t="s">
        <v>529</v>
      </c>
      <c r="E428" s="372" t="s">
        <v>297</v>
      </c>
      <c r="F428" s="378" t="s">
        <v>2810</v>
      </c>
      <c r="G428" s="375" t="s">
        <v>2536</v>
      </c>
      <c r="H428" s="375" t="s">
        <v>2811</v>
      </c>
      <c r="I428" s="376" t="s">
        <v>2788</v>
      </c>
      <c r="J428" s="377">
        <v>11848</v>
      </c>
      <c r="K428" s="378"/>
      <c r="L428" s="705"/>
    </row>
    <row r="429" spans="1:12" ht="204" x14ac:dyDescent="0.25">
      <c r="A429" s="380">
        <v>427</v>
      </c>
      <c r="B429" s="370" t="s">
        <v>285</v>
      </c>
      <c r="C429" s="371" t="s">
        <v>1567</v>
      </c>
      <c r="D429" s="372" t="s">
        <v>529</v>
      </c>
      <c r="E429" s="372" t="s">
        <v>297</v>
      </c>
      <c r="F429" s="378" t="s">
        <v>2812</v>
      </c>
      <c r="G429" s="375" t="s">
        <v>2587</v>
      </c>
      <c r="H429" s="375" t="s">
        <v>2813</v>
      </c>
      <c r="I429" s="376" t="s">
        <v>2788</v>
      </c>
      <c r="J429" s="377">
        <v>12627</v>
      </c>
      <c r="K429" s="378"/>
      <c r="L429" s="705"/>
    </row>
    <row r="430" spans="1:12" ht="114.75" x14ac:dyDescent="0.25">
      <c r="A430" s="380">
        <v>428</v>
      </c>
      <c r="B430" s="370" t="s">
        <v>285</v>
      </c>
      <c r="C430" s="371" t="s">
        <v>1567</v>
      </c>
      <c r="D430" s="372" t="s">
        <v>529</v>
      </c>
      <c r="E430" s="372" t="s">
        <v>297</v>
      </c>
      <c r="F430" s="378" t="s">
        <v>2814</v>
      </c>
      <c r="G430" s="375" t="s">
        <v>2815</v>
      </c>
      <c r="H430" s="375" t="s">
        <v>2816</v>
      </c>
      <c r="I430" s="376" t="s">
        <v>2788</v>
      </c>
      <c r="J430" s="377">
        <v>9077</v>
      </c>
      <c r="K430" s="378"/>
      <c r="L430" s="705"/>
    </row>
    <row r="431" spans="1:12" ht="153" x14ac:dyDescent="0.25">
      <c r="A431" s="380">
        <v>429</v>
      </c>
      <c r="B431" s="370" t="s">
        <v>285</v>
      </c>
      <c r="C431" s="371" t="s">
        <v>1567</v>
      </c>
      <c r="D431" s="372" t="s">
        <v>529</v>
      </c>
      <c r="E431" s="372" t="s">
        <v>297</v>
      </c>
      <c r="F431" s="378" t="s">
        <v>2817</v>
      </c>
      <c r="G431" s="375" t="s">
        <v>2818</v>
      </c>
      <c r="H431" s="375" t="s">
        <v>2819</v>
      </c>
      <c r="I431" s="376" t="s">
        <v>2788</v>
      </c>
      <c r="J431" s="377">
        <v>7253</v>
      </c>
      <c r="K431" s="378"/>
      <c r="L431" s="705"/>
    </row>
    <row r="432" spans="1:12" ht="127.5" x14ac:dyDescent="0.25">
      <c r="A432" s="380">
        <v>430</v>
      </c>
      <c r="B432" s="370" t="s">
        <v>285</v>
      </c>
      <c r="C432" s="371" t="s">
        <v>938</v>
      </c>
      <c r="D432" s="372" t="s">
        <v>529</v>
      </c>
      <c r="E432" s="372" t="s">
        <v>297</v>
      </c>
      <c r="F432" s="378" t="s">
        <v>2820</v>
      </c>
      <c r="G432" s="375" t="s">
        <v>1319</v>
      </c>
      <c r="H432" s="375" t="s">
        <v>2821</v>
      </c>
      <c r="I432" s="376" t="s">
        <v>2804</v>
      </c>
      <c r="J432" s="377">
        <v>6609</v>
      </c>
      <c r="K432" s="378"/>
      <c r="L432" s="705"/>
    </row>
    <row r="433" spans="1:12" ht="63.75" x14ac:dyDescent="0.25">
      <c r="A433" s="380">
        <v>431</v>
      </c>
      <c r="B433" s="370" t="s">
        <v>285</v>
      </c>
      <c r="C433" s="371" t="s">
        <v>938</v>
      </c>
      <c r="D433" s="372" t="s">
        <v>529</v>
      </c>
      <c r="E433" s="372" t="s">
        <v>297</v>
      </c>
      <c r="F433" s="378" t="s">
        <v>2822</v>
      </c>
      <c r="G433" s="375" t="s">
        <v>1263</v>
      </c>
      <c r="H433" s="375" t="s">
        <v>2823</v>
      </c>
      <c r="I433" s="376" t="s">
        <v>2804</v>
      </c>
      <c r="J433" s="377">
        <v>8975</v>
      </c>
      <c r="K433" s="378"/>
      <c r="L433" s="705"/>
    </row>
    <row r="434" spans="1:12" ht="63.75" x14ac:dyDescent="0.25">
      <c r="A434" s="380">
        <v>432</v>
      </c>
      <c r="B434" s="370" t="s">
        <v>285</v>
      </c>
      <c r="C434" s="375" t="s">
        <v>2824</v>
      </c>
      <c r="D434" s="380" t="s">
        <v>529</v>
      </c>
      <c r="E434" s="378" t="s">
        <v>297</v>
      </c>
      <c r="F434" s="378" t="s">
        <v>474</v>
      </c>
      <c r="G434" s="375" t="s">
        <v>2825</v>
      </c>
      <c r="H434" s="375" t="s">
        <v>2826</v>
      </c>
      <c r="I434" s="376" t="s">
        <v>2827</v>
      </c>
      <c r="J434" s="377">
        <v>52000</v>
      </c>
      <c r="K434" s="378"/>
      <c r="L434" s="705"/>
    </row>
    <row r="435" spans="1:12" ht="38.25" x14ac:dyDescent="0.25">
      <c r="A435" s="380">
        <v>433</v>
      </c>
      <c r="B435" s="370" t="s">
        <v>285</v>
      </c>
      <c r="C435" s="375" t="s">
        <v>2824</v>
      </c>
      <c r="D435" s="380" t="s">
        <v>529</v>
      </c>
      <c r="E435" s="378" t="s">
        <v>297</v>
      </c>
      <c r="F435" s="378" t="s">
        <v>474</v>
      </c>
      <c r="G435" s="375" t="s">
        <v>2654</v>
      </c>
      <c r="H435" s="375" t="s">
        <v>2828</v>
      </c>
      <c r="I435" s="376" t="s">
        <v>2827</v>
      </c>
      <c r="J435" s="377">
        <v>28000</v>
      </c>
      <c r="K435" s="378"/>
      <c r="L435" s="705"/>
    </row>
    <row r="436" spans="1:12" ht="114.75" x14ac:dyDescent="0.25">
      <c r="A436" s="380">
        <v>434</v>
      </c>
      <c r="B436" s="370" t="s">
        <v>285</v>
      </c>
      <c r="C436" s="371" t="s">
        <v>2829</v>
      </c>
      <c r="D436" s="380" t="s">
        <v>529</v>
      </c>
      <c r="E436" s="378" t="s">
        <v>297</v>
      </c>
      <c r="F436" s="378" t="s">
        <v>2830</v>
      </c>
      <c r="G436" s="375" t="s">
        <v>2587</v>
      </c>
      <c r="H436" s="375" t="s">
        <v>2831</v>
      </c>
      <c r="I436" s="376" t="s">
        <v>2832</v>
      </c>
      <c r="J436" s="377">
        <v>54879.58</v>
      </c>
      <c r="K436" s="378"/>
      <c r="L436" s="705"/>
    </row>
    <row r="437" spans="1:12" ht="140.25" x14ac:dyDescent="0.25">
      <c r="A437" s="380">
        <v>435</v>
      </c>
      <c r="B437" s="370" t="s">
        <v>285</v>
      </c>
      <c r="C437" s="371" t="s">
        <v>2833</v>
      </c>
      <c r="D437" s="380" t="s">
        <v>529</v>
      </c>
      <c r="E437" s="706" t="s">
        <v>538</v>
      </c>
      <c r="F437" s="378">
        <v>790017</v>
      </c>
      <c r="G437" s="375" t="s">
        <v>1220</v>
      </c>
      <c r="H437" s="375" t="s">
        <v>2834</v>
      </c>
      <c r="I437" s="376" t="s">
        <v>2835</v>
      </c>
      <c r="J437" s="377">
        <v>49483.56</v>
      </c>
      <c r="K437" s="378"/>
      <c r="L437" s="705"/>
    </row>
    <row r="438" spans="1:12" ht="178.5" x14ac:dyDescent="0.25">
      <c r="A438" s="380">
        <v>436</v>
      </c>
      <c r="B438" s="370" t="s">
        <v>285</v>
      </c>
      <c r="C438" s="375" t="s">
        <v>2836</v>
      </c>
      <c r="D438" s="380" t="s">
        <v>529</v>
      </c>
      <c r="E438" s="378" t="s">
        <v>538</v>
      </c>
      <c r="F438" s="378" t="s">
        <v>2837</v>
      </c>
      <c r="G438" s="375" t="s">
        <v>2838</v>
      </c>
      <c r="H438" s="375" t="s">
        <v>2839</v>
      </c>
      <c r="I438" s="376" t="s">
        <v>2840</v>
      </c>
      <c r="J438" s="377">
        <v>56617.83</v>
      </c>
      <c r="K438" s="378"/>
      <c r="L438" s="705"/>
    </row>
    <row r="439" spans="1:12" ht="76.5" x14ac:dyDescent="0.25">
      <c r="A439" s="380">
        <v>437</v>
      </c>
      <c r="B439" s="370" t="s">
        <v>285</v>
      </c>
      <c r="C439" s="375" t="s">
        <v>2841</v>
      </c>
      <c r="D439" s="380" t="s">
        <v>529</v>
      </c>
      <c r="E439" s="378" t="s">
        <v>538</v>
      </c>
      <c r="F439" s="378" t="s">
        <v>2842</v>
      </c>
      <c r="G439" s="375" t="s">
        <v>2843</v>
      </c>
      <c r="H439" s="375" t="s">
        <v>2844</v>
      </c>
      <c r="I439" s="376" t="s">
        <v>2845</v>
      </c>
      <c r="J439" s="377">
        <v>35316.629999999997</v>
      </c>
      <c r="K439" s="378"/>
      <c r="L439" s="705"/>
    </row>
    <row r="440" spans="1:12" ht="114.75" x14ac:dyDescent="0.25">
      <c r="A440" s="380">
        <v>438</v>
      </c>
      <c r="B440" s="370" t="s">
        <v>285</v>
      </c>
      <c r="C440" s="375" t="s">
        <v>2846</v>
      </c>
      <c r="D440" s="380" t="s">
        <v>529</v>
      </c>
      <c r="E440" s="378" t="s">
        <v>538</v>
      </c>
      <c r="F440" s="706" t="s">
        <v>2846</v>
      </c>
      <c r="G440" s="375" t="s">
        <v>2847</v>
      </c>
      <c r="H440" s="375" t="s">
        <v>2848</v>
      </c>
      <c r="I440" s="376" t="s">
        <v>2332</v>
      </c>
      <c r="J440" s="377">
        <v>13000</v>
      </c>
      <c r="K440" s="378"/>
      <c r="L440" s="705"/>
    </row>
    <row r="441" spans="1:12" ht="89.25" x14ac:dyDescent="0.25">
      <c r="A441" s="380">
        <v>439</v>
      </c>
      <c r="B441" s="370" t="s">
        <v>285</v>
      </c>
      <c r="C441" s="375" t="s">
        <v>2849</v>
      </c>
      <c r="D441" s="380" t="s">
        <v>529</v>
      </c>
      <c r="E441" s="378" t="s">
        <v>538</v>
      </c>
      <c r="F441" s="378">
        <v>122</v>
      </c>
      <c r="G441" s="375" t="s">
        <v>2605</v>
      </c>
      <c r="H441" s="375" t="s">
        <v>2850</v>
      </c>
      <c r="I441" s="376" t="s">
        <v>2851</v>
      </c>
      <c r="J441" s="377">
        <v>8046</v>
      </c>
      <c r="K441" s="378"/>
      <c r="L441" s="705"/>
    </row>
    <row r="442" spans="1:12" ht="102" x14ac:dyDescent="0.25">
      <c r="A442" s="380">
        <v>440</v>
      </c>
      <c r="B442" s="370" t="s">
        <v>285</v>
      </c>
      <c r="C442" s="375" t="s">
        <v>2852</v>
      </c>
      <c r="D442" s="380" t="s">
        <v>552</v>
      </c>
      <c r="E442" s="378" t="s">
        <v>297</v>
      </c>
      <c r="F442" s="378" t="s">
        <v>2853</v>
      </c>
      <c r="G442" s="371" t="s">
        <v>2735</v>
      </c>
      <c r="H442" s="382" t="s">
        <v>2854</v>
      </c>
      <c r="I442" s="376" t="s">
        <v>1227</v>
      </c>
      <c r="J442" s="377">
        <v>141.66999999999999</v>
      </c>
      <c r="K442" s="378"/>
      <c r="L442" s="705"/>
    </row>
    <row r="443" spans="1:12" ht="51" x14ac:dyDescent="0.25">
      <c r="A443" s="380">
        <v>441</v>
      </c>
      <c r="B443" s="370" t="s">
        <v>285</v>
      </c>
      <c r="C443" s="375" t="s">
        <v>2855</v>
      </c>
      <c r="D443" s="380" t="s">
        <v>552</v>
      </c>
      <c r="E443" s="378" t="s">
        <v>297</v>
      </c>
      <c r="F443" s="378" t="s">
        <v>2856</v>
      </c>
      <c r="G443" s="371" t="s">
        <v>2857</v>
      </c>
      <c r="H443" s="382" t="s">
        <v>2858</v>
      </c>
      <c r="I443" s="376" t="s">
        <v>2859</v>
      </c>
      <c r="J443" s="377">
        <v>35500</v>
      </c>
      <c r="K443" s="378"/>
      <c r="L443" s="705"/>
    </row>
    <row r="444" spans="1:12" ht="102" x14ac:dyDescent="0.25">
      <c r="A444" s="380">
        <v>442</v>
      </c>
      <c r="B444" s="370" t="s">
        <v>285</v>
      </c>
      <c r="C444" s="375" t="s">
        <v>2860</v>
      </c>
      <c r="D444" s="380" t="s">
        <v>552</v>
      </c>
      <c r="E444" s="378" t="s">
        <v>297</v>
      </c>
      <c r="F444" s="378" t="s">
        <v>2861</v>
      </c>
      <c r="G444" s="371" t="s">
        <v>2862</v>
      </c>
      <c r="H444" s="382" t="s">
        <v>2863</v>
      </c>
      <c r="I444" s="376" t="s">
        <v>1227</v>
      </c>
      <c r="J444" s="377">
        <v>14940</v>
      </c>
      <c r="K444" s="378"/>
      <c r="L444" s="705"/>
    </row>
    <row r="445" spans="1:12" ht="114.75" x14ac:dyDescent="0.25">
      <c r="A445" s="380">
        <v>443</v>
      </c>
      <c r="B445" s="370" t="s">
        <v>285</v>
      </c>
      <c r="C445" s="375" t="s">
        <v>2864</v>
      </c>
      <c r="D445" s="380" t="s">
        <v>552</v>
      </c>
      <c r="E445" s="378" t="s">
        <v>297</v>
      </c>
      <c r="F445" s="378" t="s">
        <v>2865</v>
      </c>
      <c r="G445" s="371" t="s">
        <v>1346</v>
      </c>
      <c r="H445" s="382" t="s">
        <v>2866</v>
      </c>
      <c r="I445" s="376" t="s">
        <v>2867</v>
      </c>
      <c r="J445" s="377">
        <v>1125</v>
      </c>
      <c r="K445" s="378"/>
      <c r="L445" s="705"/>
    </row>
    <row r="446" spans="1:12" ht="51" x14ac:dyDescent="0.25">
      <c r="A446" s="380">
        <v>444</v>
      </c>
      <c r="B446" s="370" t="s">
        <v>285</v>
      </c>
      <c r="C446" s="375" t="s">
        <v>1295</v>
      </c>
      <c r="D446" s="380" t="s">
        <v>552</v>
      </c>
      <c r="E446" s="378" t="s">
        <v>297</v>
      </c>
      <c r="F446" s="378" t="s">
        <v>2868</v>
      </c>
      <c r="G446" s="371" t="s">
        <v>2869</v>
      </c>
      <c r="H446" s="382" t="s">
        <v>2870</v>
      </c>
      <c r="I446" s="383" t="s">
        <v>1227</v>
      </c>
      <c r="J446" s="377">
        <v>910</v>
      </c>
      <c r="K446" s="378"/>
      <c r="L446" s="705"/>
    </row>
    <row r="447" spans="1:12" ht="51" x14ac:dyDescent="0.25">
      <c r="A447" s="380">
        <v>445</v>
      </c>
      <c r="B447" s="370" t="s">
        <v>285</v>
      </c>
      <c r="C447" s="375" t="s">
        <v>2871</v>
      </c>
      <c r="D447" s="380" t="s">
        <v>552</v>
      </c>
      <c r="E447" s="378" t="s">
        <v>538</v>
      </c>
      <c r="F447" s="378" t="s">
        <v>2872</v>
      </c>
      <c r="G447" s="371" t="s">
        <v>2873</v>
      </c>
      <c r="H447" s="382" t="s">
        <v>2874</v>
      </c>
      <c r="I447" s="376" t="s">
        <v>2875</v>
      </c>
      <c r="J447" s="377">
        <v>4600</v>
      </c>
      <c r="K447" s="378"/>
      <c r="L447" s="705"/>
    </row>
    <row r="448" spans="1:12" ht="114.75" x14ac:dyDescent="0.25">
      <c r="A448" s="380">
        <v>446</v>
      </c>
      <c r="B448" s="370" t="s">
        <v>285</v>
      </c>
      <c r="C448" s="375" t="s">
        <v>2876</v>
      </c>
      <c r="D448" s="380" t="s">
        <v>552</v>
      </c>
      <c r="E448" s="378" t="s">
        <v>297</v>
      </c>
      <c r="F448" s="378" t="s">
        <v>2877</v>
      </c>
      <c r="G448" s="371" t="s">
        <v>2575</v>
      </c>
      <c r="H448" s="382" t="s">
        <v>2878</v>
      </c>
      <c r="I448" s="376" t="s">
        <v>2879</v>
      </c>
      <c r="J448" s="377">
        <v>6400</v>
      </c>
      <c r="K448" s="378"/>
      <c r="L448" s="705"/>
    </row>
    <row r="449" spans="1:12" ht="127.5" x14ac:dyDescent="0.25">
      <c r="A449" s="380">
        <v>447</v>
      </c>
      <c r="B449" s="370" t="s">
        <v>285</v>
      </c>
      <c r="C449" s="375" t="s">
        <v>2880</v>
      </c>
      <c r="D449" s="380" t="s">
        <v>552</v>
      </c>
      <c r="E449" s="378" t="s">
        <v>297</v>
      </c>
      <c r="F449" s="378" t="s">
        <v>2881</v>
      </c>
      <c r="G449" s="371" t="s">
        <v>2735</v>
      </c>
      <c r="H449" s="382" t="s">
        <v>2882</v>
      </c>
      <c r="I449" s="376" t="s">
        <v>2883</v>
      </c>
      <c r="J449" s="377">
        <v>1004.25</v>
      </c>
      <c r="K449" s="378"/>
      <c r="L449" s="705"/>
    </row>
    <row r="450" spans="1:12" ht="140.25" x14ac:dyDescent="0.25">
      <c r="A450" s="380">
        <v>448</v>
      </c>
      <c r="B450" s="370" t="s">
        <v>285</v>
      </c>
      <c r="C450" s="375" t="s">
        <v>2884</v>
      </c>
      <c r="D450" s="380" t="s">
        <v>552</v>
      </c>
      <c r="E450" s="378" t="s">
        <v>538</v>
      </c>
      <c r="F450" s="378" t="s">
        <v>2885</v>
      </c>
      <c r="G450" s="371" t="s">
        <v>2575</v>
      </c>
      <c r="H450" s="382" t="s">
        <v>2886</v>
      </c>
      <c r="I450" s="376" t="s">
        <v>2887</v>
      </c>
      <c r="J450" s="377">
        <v>10500</v>
      </c>
      <c r="K450" s="378"/>
      <c r="L450" s="705"/>
    </row>
    <row r="451" spans="1:12" ht="76.5" x14ac:dyDescent="0.25">
      <c r="A451" s="380">
        <v>449</v>
      </c>
      <c r="B451" s="370" t="s">
        <v>285</v>
      </c>
      <c r="C451" s="375" t="s">
        <v>2888</v>
      </c>
      <c r="D451" s="380" t="s">
        <v>552</v>
      </c>
      <c r="E451" s="378" t="s">
        <v>297</v>
      </c>
      <c r="F451" s="378" t="s">
        <v>2889</v>
      </c>
      <c r="G451" s="371" t="s">
        <v>1248</v>
      </c>
      <c r="H451" s="382" t="s">
        <v>2890</v>
      </c>
      <c r="I451" s="376" t="s">
        <v>1284</v>
      </c>
      <c r="J451" s="377">
        <v>1000</v>
      </c>
      <c r="K451" s="378"/>
      <c r="L451" s="705"/>
    </row>
    <row r="452" spans="1:12" ht="38.25" x14ac:dyDescent="0.25">
      <c r="A452" s="380">
        <v>450</v>
      </c>
      <c r="B452" s="370" t="s">
        <v>285</v>
      </c>
      <c r="C452" s="375" t="s">
        <v>2891</v>
      </c>
      <c r="D452" s="380" t="s">
        <v>552</v>
      </c>
      <c r="E452" s="378" t="s">
        <v>297</v>
      </c>
      <c r="F452" s="378" t="s">
        <v>2892</v>
      </c>
      <c r="G452" s="371" t="s">
        <v>1263</v>
      </c>
      <c r="H452" s="382" t="s">
        <v>2893</v>
      </c>
      <c r="I452" s="376" t="s">
        <v>2894</v>
      </c>
      <c r="J452" s="377">
        <v>100</v>
      </c>
      <c r="K452" s="378"/>
      <c r="L452" s="705"/>
    </row>
    <row r="453" spans="1:12" ht="51" x14ac:dyDescent="0.25">
      <c r="A453" s="380">
        <v>451</v>
      </c>
      <c r="B453" s="370" t="s">
        <v>285</v>
      </c>
      <c r="C453" s="375" t="s">
        <v>2895</v>
      </c>
      <c r="D453" s="380" t="s">
        <v>552</v>
      </c>
      <c r="E453" s="378" t="s">
        <v>297</v>
      </c>
      <c r="F453" s="378" t="s">
        <v>2896</v>
      </c>
      <c r="G453" s="371" t="s">
        <v>2658</v>
      </c>
      <c r="H453" s="382" t="s">
        <v>2897</v>
      </c>
      <c r="I453" s="376" t="s">
        <v>2898</v>
      </c>
      <c r="J453" s="377">
        <v>2500</v>
      </c>
      <c r="K453" s="378"/>
      <c r="L453" s="705"/>
    </row>
    <row r="454" spans="1:12" ht="102" x14ac:dyDescent="0.25">
      <c r="A454" s="380">
        <v>452</v>
      </c>
      <c r="B454" s="370" t="s">
        <v>285</v>
      </c>
      <c r="C454" s="375" t="s">
        <v>2899</v>
      </c>
      <c r="D454" s="380" t="s">
        <v>552</v>
      </c>
      <c r="E454" s="378" t="s">
        <v>297</v>
      </c>
      <c r="F454" s="378" t="s">
        <v>1097</v>
      </c>
      <c r="G454" s="371" t="s">
        <v>2900</v>
      </c>
      <c r="H454" s="382" t="s">
        <v>2901</v>
      </c>
      <c r="I454" s="376" t="s">
        <v>2902</v>
      </c>
      <c r="J454" s="377">
        <v>20525</v>
      </c>
      <c r="K454" s="378"/>
      <c r="L454" s="705"/>
    </row>
    <row r="455" spans="1:12" ht="102" x14ac:dyDescent="0.25">
      <c r="A455" s="380">
        <v>453</v>
      </c>
      <c r="B455" s="370" t="s">
        <v>285</v>
      </c>
      <c r="C455" s="375" t="s">
        <v>2903</v>
      </c>
      <c r="D455" s="380" t="s">
        <v>552</v>
      </c>
      <c r="E455" s="378" t="s">
        <v>297</v>
      </c>
      <c r="F455" s="378" t="s">
        <v>2904</v>
      </c>
      <c r="G455" s="371" t="s">
        <v>2735</v>
      </c>
      <c r="H455" s="382" t="s">
        <v>2905</v>
      </c>
      <c r="I455" s="376" t="s">
        <v>2906</v>
      </c>
      <c r="J455" s="377">
        <v>1418.93</v>
      </c>
      <c r="K455" s="378"/>
      <c r="L455" s="705"/>
    </row>
    <row r="456" spans="1:12" ht="38.25" x14ac:dyDescent="0.25">
      <c r="A456" s="380">
        <v>454</v>
      </c>
      <c r="B456" s="370" t="s">
        <v>285</v>
      </c>
      <c r="C456" s="375" t="s">
        <v>2907</v>
      </c>
      <c r="D456" s="380" t="s">
        <v>552</v>
      </c>
      <c r="E456" s="378" t="s">
        <v>297</v>
      </c>
      <c r="F456" s="378" t="s">
        <v>2908</v>
      </c>
      <c r="G456" s="371" t="s">
        <v>1263</v>
      </c>
      <c r="H456" s="382" t="s">
        <v>2909</v>
      </c>
      <c r="I456" s="376" t="s">
        <v>2910</v>
      </c>
      <c r="J456" s="377">
        <v>1024.5</v>
      </c>
      <c r="K456" s="378"/>
      <c r="L456" s="705"/>
    </row>
    <row r="457" spans="1:12" ht="63.75" x14ac:dyDescent="0.25">
      <c r="A457" s="380">
        <v>455</v>
      </c>
      <c r="B457" s="370" t="s">
        <v>285</v>
      </c>
      <c r="C457" s="375" t="s">
        <v>2911</v>
      </c>
      <c r="D457" s="380" t="s">
        <v>552</v>
      </c>
      <c r="E457" s="378" t="s">
        <v>297</v>
      </c>
      <c r="F457" s="378" t="s">
        <v>2912</v>
      </c>
      <c r="G457" s="371" t="s">
        <v>2913</v>
      </c>
      <c r="H457" s="382" t="s">
        <v>2914</v>
      </c>
      <c r="I457" s="376" t="s">
        <v>2915</v>
      </c>
      <c r="J457" s="377">
        <v>12000</v>
      </c>
      <c r="K457" s="378"/>
      <c r="L457" s="705"/>
    </row>
    <row r="458" spans="1:12" ht="89.25" x14ac:dyDescent="0.25">
      <c r="A458" s="380">
        <v>456</v>
      </c>
      <c r="B458" s="370" t="s">
        <v>285</v>
      </c>
      <c r="C458" s="375" t="s">
        <v>2916</v>
      </c>
      <c r="D458" s="380" t="s">
        <v>552</v>
      </c>
      <c r="E458" s="378" t="s">
        <v>297</v>
      </c>
      <c r="F458" s="378" t="s">
        <v>2917</v>
      </c>
      <c r="G458" s="371" t="s">
        <v>2918</v>
      </c>
      <c r="H458" s="382" t="s">
        <v>2919</v>
      </c>
      <c r="I458" s="376" t="s">
        <v>2920</v>
      </c>
      <c r="J458" s="377">
        <v>4680</v>
      </c>
      <c r="K458" s="378"/>
      <c r="L458" s="705"/>
    </row>
    <row r="459" spans="1:12" ht="178.5" x14ac:dyDescent="0.25">
      <c r="A459" s="380">
        <v>457</v>
      </c>
      <c r="B459" s="370" t="s">
        <v>285</v>
      </c>
      <c r="C459" s="375" t="s">
        <v>2921</v>
      </c>
      <c r="D459" s="380" t="s">
        <v>552</v>
      </c>
      <c r="E459" s="378" t="s">
        <v>297</v>
      </c>
      <c r="F459" s="378" t="s">
        <v>2922</v>
      </c>
      <c r="G459" s="371" t="s">
        <v>2691</v>
      </c>
      <c r="H459" s="382" t="s">
        <v>2923</v>
      </c>
      <c r="I459" s="376" t="s">
        <v>1227</v>
      </c>
      <c r="J459" s="377">
        <v>10000</v>
      </c>
      <c r="K459" s="378"/>
      <c r="L459" s="705"/>
    </row>
    <row r="460" spans="1:12" ht="140.25" x14ac:dyDescent="0.25">
      <c r="A460" s="380">
        <v>458</v>
      </c>
      <c r="B460" s="370" t="s">
        <v>285</v>
      </c>
      <c r="C460" s="375" t="s">
        <v>2924</v>
      </c>
      <c r="D460" s="380" t="s">
        <v>552</v>
      </c>
      <c r="E460" s="378" t="s">
        <v>297</v>
      </c>
      <c r="F460" s="378" t="s">
        <v>2925</v>
      </c>
      <c r="G460" s="371" t="s">
        <v>2926</v>
      </c>
      <c r="H460" s="382" t="s">
        <v>2927</v>
      </c>
      <c r="I460" s="376" t="s">
        <v>2928</v>
      </c>
      <c r="J460" s="377">
        <v>9225.6200000000008</v>
      </c>
      <c r="K460" s="378"/>
      <c r="L460" s="705"/>
    </row>
    <row r="461" spans="1:12" ht="63.75" x14ac:dyDescent="0.25">
      <c r="A461" s="380">
        <v>459</v>
      </c>
      <c r="B461" s="370" t="s">
        <v>285</v>
      </c>
      <c r="C461" s="375" t="s">
        <v>2929</v>
      </c>
      <c r="D461" s="380" t="s">
        <v>552</v>
      </c>
      <c r="E461" s="378" t="s">
        <v>297</v>
      </c>
      <c r="F461" s="378" t="s">
        <v>2930</v>
      </c>
      <c r="G461" s="371" t="s">
        <v>1354</v>
      </c>
      <c r="H461" s="382" t="s">
        <v>2931</v>
      </c>
      <c r="I461" s="376" t="s">
        <v>2894</v>
      </c>
      <c r="J461" s="377">
        <v>440</v>
      </c>
      <c r="K461" s="378"/>
      <c r="L461" s="705"/>
    </row>
    <row r="462" spans="1:12" ht="63.75" x14ac:dyDescent="0.25">
      <c r="A462" s="380">
        <v>460</v>
      </c>
      <c r="B462" s="370" t="s">
        <v>285</v>
      </c>
      <c r="C462" s="375" t="s">
        <v>2932</v>
      </c>
      <c r="D462" s="380" t="s">
        <v>552</v>
      </c>
      <c r="E462" s="378" t="s">
        <v>297</v>
      </c>
      <c r="F462" s="378" t="s">
        <v>2933</v>
      </c>
      <c r="G462" s="371" t="s">
        <v>2934</v>
      </c>
      <c r="H462" s="382" t="s">
        <v>2935</v>
      </c>
      <c r="I462" s="376" t="s">
        <v>2936</v>
      </c>
      <c r="J462" s="377">
        <v>1666.67</v>
      </c>
      <c r="K462" s="378"/>
      <c r="L462" s="705"/>
    </row>
    <row r="463" spans="1:12" ht="76.5" x14ac:dyDescent="0.25">
      <c r="A463" s="380">
        <v>461</v>
      </c>
      <c r="B463" s="370" t="s">
        <v>285</v>
      </c>
      <c r="C463" s="375" t="s">
        <v>2937</v>
      </c>
      <c r="D463" s="380" t="s">
        <v>552</v>
      </c>
      <c r="E463" s="378" t="s">
        <v>297</v>
      </c>
      <c r="F463" s="378" t="s">
        <v>2938</v>
      </c>
      <c r="G463" s="371" t="s">
        <v>2939</v>
      </c>
      <c r="H463" s="382" t="s">
        <v>2940</v>
      </c>
      <c r="I463" s="376" t="s">
        <v>2941</v>
      </c>
      <c r="J463" s="377">
        <v>5000</v>
      </c>
      <c r="K463" s="378"/>
      <c r="L463" s="705"/>
    </row>
    <row r="464" spans="1:12" ht="38.25" x14ac:dyDescent="0.25">
      <c r="A464" s="380">
        <v>462</v>
      </c>
      <c r="B464" s="370" t="s">
        <v>285</v>
      </c>
      <c r="C464" s="375" t="s">
        <v>2942</v>
      </c>
      <c r="D464" s="380" t="s">
        <v>552</v>
      </c>
      <c r="E464" s="378" t="s">
        <v>297</v>
      </c>
      <c r="F464" s="378" t="s">
        <v>2943</v>
      </c>
      <c r="G464" s="371" t="s">
        <v>2605</v>
      </c>
      <c r="H464" s="382" t="s">
        <v>2944</v>
      </c>
      <c r="I464" s="376" t="s">
        <v>2945</v>
      </c>
      <c r="J464" s="377">
        <v>10000</v>
      </c>
      <c r="K464" s="378"/>
      <c r="L464" s="705"/>
    </row>
    <row r="465" spans="1:12" ht="89.25" x14ac:dyDescent="0.25">
      <c r="A465" s="380">
        <v>463</v>
      </c>
      <c r="B465" s="370" t="s">
        <v>285</v>
      </c>
      <c r="C465" s="375" t="s">
        <v>2946</v>
      </c>
      <c r="D465" s="380" t="s">
        <v>552</v>
      </c>
      <c r="E465" s="378" t="s">
        <v>297</v>
      </c>
      <c r="F465" s="378" t="s">
        <v>2947</v>
      </c>
      <c r="G465" s="371" t="s">
        <v>2948</v>
      </c>
      <c r="H465" s="382" t="s">
        <v>2949</v>
      </c>
      <c r="I465" s="376" t="s">
        <v>2404</v>
      </c>
      <c r="J465" s="377">
        <v>8333.33</v>
      </c>
      <c r="K465" s="378"/>
      <c r="L465" s="705"/>
    </row>
    <row r="466" spans="1:12" ht="51" x14ac:dyDescent="0.25">
      <c r="A466" s="380">
        <v>464</v>
      </c>
      <c r="B466" s="370" t="s">
        <v>285</v>
      </c>
      <c r="C466" s="375" t="s">
        <v>2950</v>
      </c>
      <c r="D466" s="380" t="s">
        <v>552</v>
      </c>
      <c r="E466" s="378" t="s">
        <v>297</v>
      </c>
      <c r="F466" s="378" t="s">
        <v>2951</v>
      </c>
      <c r="G466" s="371" t="s">
        <v>2952</v>
      </c>
      <c r="H466" s="382" t="s">
        <v>2953</v>
      </c>
      <c r="I466" s="383" t="s">
        <v>2954</v>
      </c>
      <c r="J466" s="377">
        <v>2500</v>
      </c>
      <c r="K466" s="378"/>
      <c r="L466" s="705"/>
    </row>
    <row r="467" spans="1:12" ht="102" x14ac:dyDescent="0.25">
      <c r="A467" s="380">
        <v>465</v>
      </c>
      <c r="B467" s="370" t="s">
        <v>285</v>
      </c>
      <c r="C467" s="375" t="s">
        <v>2955</v>
      </c>
      <c r="D467" s="380" t="s">
        <v>552</v>
      </c>
      <c r="E467" s="378" t="s">
        <v>297</v>
      </c>
      <c r="F467" s="378" t="s">
        <v>2956</v>
      </c>
      <c r="G467" s="371" t="s">
        <v>1354</v>
      </c>
      <c r="H467" s="382" t="s">
        <v>2957</v>
      </c>
      <c r="I467" s="383" t="s">
        <v>2958</v>
      </c>
      <c r="J467" s="377">
        <v>3000</v>
      </c>
      <c r="K467" s="378"/>
      <c r="L467" s="705"/>
    </row>
    <row r="468" spans="1:12" ht="89.25" x14ac:dyDescent="0.25">
      <c r="A468" s="380">
        <v>466</v>
      </c>
      <c r="B468" s="370" t="s">
        <v>285</v>
      </c>
      <c r="C468" s="375" t="s">
        <v>2955</v>
      </c>
      <c r="D468" s="380" t="s">
        <v>552</v>
      </c>
      <c r="E468" s="378" t="s">
        <v>297</v>
      </c>
      <c r="F468" s="378" t="s">
        <v>2959</v>
      </c>
      <c r="G468" s="371" t="s">
        <v>1324</v>
      </c>
      <c r="H468" s="382" t="s">
        <v>2960</v>
      </c>
      <c r="I468" s="383" t="s">
        <v>2958</v>
      </c>
      <c r="J468" s="377">
        <v>500</v>
      </c>
      <c r="K468" s="378"/>
      <c r="L468" s="705"/>
    </row>
    <row r="469" spans="1:12" ht="38.25" x14ac:dyDescent="0.25">
      <c r="A469" s="380">
        <v>467</v>
      </c>
      <c r="B469" s="370" t="s">
        <v>285</v>
      </c>
      <c r="C469" s="375" t="s">
        <v>2907</v>
      </c>
      <c r="D469" s="380" t="s">
        <v>552</v>
      </c>
      <c r="E469" s="378" t="s">
        <v>297</v>
      </c>
      <c r="F469" s="378" t="s">
        <v>2961</v>
      </c>
      <c r="G469" s="371" t="s">
        <v>1263</v>
      </c>
      <c r="H469" s="382" t="s">
        <v>2909</v>
      </c>
      <c r="I469" s="376" t="s">
        <v>2962</v>
      </c>
      <c r="J469" s="377">
        <v>462</v>
      </c>
      <c r="K469" s="378"/>
      <c r="L469" s="705"/>
    </row>
    <row r="470" spans="1:12" ht="25.5" x14ac:dyDescent="0.25">
      <c r="A470" s="380">
        <v>468</v>
      </c>
      <c r="B470" s="370" t="s">
        <v>285</v>
      </c>
      <c r="C470" s="375" t="s">
        <v>2963</v>
      </c>
      <c r="D470" s="380" t="s">
        <v>552</v>
      </c>
      <c r="E470" s="378" t="s">
        <v>297</v>
      </c>
      <c r="F470" s="378" t="s">
        <v>2964</v>
      </c>
      <c r="G470" s="371" t="s">
        <v>2862</v>
      </c>
      <c r="H470" s="382" t="s">
        <v>2965</v>
      </c>
      <c r="I470" s="376" t="s">
        <v>2966</v>
      </c>
      <c r="J470" s="377">
        <v>15000</v>
      </c>
      <c r="K470" s="378"/>
      <c r="L470" s="705"/>
    </row>
    <row r="471" spans="1:12" ht="38.25" x14ac:dyDescent="0.25">
      <c r="A471" s="380">
        <v>469</v>
      </c>
      <c r="B471" s="370" t="s">
        <v>285</v>
      </c>
      <c r="C471" s="375" t="s">
        <v>2967</v>
      </c>
      <c r="D471" s="380" t="s">
        <v>552</v>
      </c>
      <c r="E471" s="378" t="s">
        <v>297</v>
      </c>
      <c r="F471" s="378" t="s">
        <v>2968</v>
      </c>
      <c r="G471" s="371" t="s">
        <v>2862</v>
      </c>
      <c r="H471" s="382" t="s">
        <v>2969</v>
      </c>
      <c r="I471" s="376" t="s">
        <v>2970</v>
      </c>
      <c r="J471" s="377">
        <v>18000</v>
      </c>
      <c r="K471" s="378"/>
      <c r="L471" s="705"/>
    </row>
    <row r="472" spans="1:12" ht="51" x14ac:dyDescent="0.25">
      <c r="A472" s="380">
        <v>470</v>
      </c>
      <c r="B472" s="370" t="s">
        <v>285</v>
      </c>
      <c r="C472" s="375" t="s">
        <v>2971</v>
      </c>
      <c r="D472" s="380" t="s">
        <v>552</v>
      </c>
      <c r="E472" s="378" t="s">
        <v>538</v>
      </c>
      <c r="F472" s="378" t="s">
        <v>2972</v>
      </c>
      <c r="G472" s="371" t="s">
        <v>2658</v>
      </c>
      <c r="H472" s="382" t="s">
        <v>2973</v>
      </c>
      <c r="I472" s="376" t="s">
        <v>2974</v>
      </c>
      <c r="J472" s="377">
        <v>2000</v>
      </c>
      <c r="K472" s="378"/>
      <c r="L472" s="705"/>
    </row>
    <row r="473" spans="1:12" ht="51" x14ac:dyDescent="0.25">
      <c r="A473" s="380">
        <v>471</v>
      </c>
      <c r="B473" s="370" t="s">
        <v>285</v>
      </c>
      <c r="C473" s="375" t="s">
        <v>2975</v>
      </c>
      <c r="D473" s="380" t="s">
        <v>552</v>
      </c>
      <c r="E473" s="378" t="s">
        <v>538</v>
      </c>
      <c r="F473" s="378" t="s">
        <v>2976</v>
      </c>
      <c r="G473" s="371" t="s">
        <v>2599</v>
      </c>
      <c r="H473" s="382" t="s">
        <v>2977</v>
      </c>
      <c r="I473" s="376" t="s">
        <v>2978</v>
      </c>
      <c r="J473" s="377">
        <v>3493.37</v>
      </c>
      <c r="K473" s="378"/>
      <c r="L473" s="705"/>
    </row>
    <row r="474" spans="1:12" ht="25.5" x14ac:dyDescent="0.25">
      <c r="A474" s="380">
        <v>472</v>
      </c>
      <c r="B474" s="370" t="s">
        <v>285</v>
      </c>
      <c r="C474" s="375" t="s">
        <v>1246</v>
      </c>
      <c r="D474" s="380" t="s">
        <v>552</v>
      </c>
      <c r="E474" s="378" t="s">
        <v>297</v>
      </c>
      <c r="F474" s="378" t="s">
        <v>2979</v>
      </c>
      <c r="G474" s="371" t="s">
        <v>2980</v>
      </c>
      <c r="H474" s="382" t="s">
        <v>2981</v>
      </c>
      <c r="I474" s="376" t="s">
        <v>2982</v>
      </c>
      <c r="J474" s="377">
        <v>2999</v>
      </c>
      <c r="K474" s="378"/>
      <c r="L474" s="705"/>
    </row>
    <row r="475" spans="1:12" ht="76.5" x14ac:dyDescent="0.25">
      <c r="A475" s="380">
        <v>473</v>
      </c>
      <c r="B475" s="370" t="s">
        <v>285</v>
      </c>
      <c r="C475" s="375" t="s">
        <v>2955</v>
      </c>
      <c r="D475" s="380" t="s">
        <v>552</v>
      </c>
      <c r="E475" s="378" t="s">
        <v>297</v>
      </c>
      <c r="F475" s="378" t="s">
        <v>2983</v>
      </c>
      <c r="G475" s="371" t="s">
        <v>2984</v>
      </c>
      <c r="H475" s="382" t="s">
        <v>2985</v>
      </c>
      <c r="I475" s="383" t="s">
        <v>2986</v>
      </c>
      <c r="J475" s="377">
        <v>2000</v>
      </c>
      <c r="K475" s="378"/>
      <c r="L475" s="705"/>
    </row>
    <row r="476" spans="1:12" ht="140.25" x14ac:dyDescent="0.25">
      <c r="A476" s="380">
        <v>474</v>
      </c>
      <c r="B476" s="370" t="s">
        <v>285</v>
      </c>
      <c r="C476" s="375" t="s">
        <v>2987</v>
      </c>
      <c r="D476" s="380" t="s">
        <v>552</v>
      </c>
      <c r="E476" s="378" t="s">
        <v>297</v>
      </c>
      <c r="F476" s="378" t="s">
        <v>2988</v>
      </c>
      <c r="G476" s="371" t="s">
        <v>2735</v>
      </c>
      <c r="H476" s="382" t="s">
        <v>2989</v>
      </c>
      <c r="I476" s="376" t="s">
        <v>2990</v>
      </c>
      <c r="J476" s="377">
        <v>716.13</v>
      </c>
      <c r="K476" s="378"/>
      <c r="L476" s="705"/>
    </row>
    <row r="477" spans="1:12" ht="102" x14ac:dyDescent="0.25">
      <c r="A477" s="380">
        <v>475</v>
      </c>
      <c r="B477" s="370" t="s">
        <v>285</v>
      </c>
      <c r="C477" s="375" t="s">
        <v>2991</v>
      </c>
      <c r="D477" s="380" t="s">
        <v>552</v>
      </c>
      <c r="E477" s="378" t="s">
        <v>297</v>
      </c>
      <c r="F477" s="378" t="s">
        <v>2992</v>
      </c>
      <c r="G477" s="371" t="s">
        <v>2599</v>
      </c>
      <c r="H477" s="382" t="s">
        <v>2993</v>
      </c>
      <c r="I477" s="376" t="s">
        <v>2994</v>
      </c>
      <c r="J477" s="377">
        <v>5565</v>
      </c>
      <c r="K477" s="378"/>
      <c r="L477" s="705"/>
    </row>
    <row r="478" spans="1:12" ht="153" x14ac:dyDescent="0.25">
      <c r="A478" s="380">
        <v>476</v>
      </c>
      <c r="B478" s="370" t="s">
        <v>285</v>
      </c>
      <c r="C478" s="375" t="s">
        <v>2995</v>
      </c>
      <c r="D478" s="380" t="s">
        <v>552</v>
      </c>
      <c r="E478" s="378" t="s">
        <v>297</v>
      </c>
      <c r="F478" s="378" t="s">
        <v>2996</v>
      </c>
      <c r="G478" s="371" t="s">
        <v>2997</v>
      </c>
      <c r="H478" s="382" t="s">
        <v>2998</v>
      </c>
      <c r="I478" s="376" t="s">
        <v>2999</v>
      </c>
      <c r="J478" s="377">
        <v>2509.02</v>
      </c>
      <c r="K478" s="378"/>
      <c r="L478" s="705"/>
    </row>
    <row r="479" spans="1:12" ht="102" x14ac:dyDescent="0.25">
      <c r="A479" s="708">
        <v>477</v>
      </c>
      <c r="B479" s="386" t="s">
        <v>289</v>
      </c>
      <c r="C479" s="391" t="s">
        <v>3000</v>
      </c>
      <c r="D479" s="387" t="s">
        <v>529</v>
      </c>
      <c r="E479" s="387" t="s">
        <v>297</v>
      </c>
      <c r="F479" s="709" t="s">
        <v>3001</v>
      </c>
      <c r="G479" s="391" t="s">
        <v>3002</v>
      </c>
      <c r="H479" s="391" t="s">
        <v>3003</v>
      </c>
      <c r="I479" s="387" t="s">
        <v>3004</v>
      </c>
      <c r="J479" s="710">
        <v>14095</v>
      </c>
      <c r="K479" s="711"/>
      <c r="L479" s="386" t="s">
        <v>3005</v>
      </c>
    </row>
    <row r="480" spans="1:12" ht="204" x14ac:dyDescent="0.25">
      <c r="A480" s="708">
        <v>478</v>
      </c>
      <c r="B480" s="386" t="s">
        <v>289</v>
      </c>
      <c r="C480" s="391" t="s">
        <v>3000</v>
      </c>
      <c r="D480" s="387" t="s">
        <v>529</v>
      </c>
      <c r="E480" s="387" t="s">
        <v>297</v>
      </c>
      <c r="F480" s="709" t="s">
        <v>3006</v>
      </c>
      <c r="G480" s="391" t="s">
        <v>3007</v>
      </c>
      <c r="H480" s="391" t="s">
        <v>3008</v>
      </c>
      <c r="I480" s="392" t="s">
        <v>3009</v>
      </c>
      <c r="J480" s="712">
        <v>70668</v>
      </c>
      <c r="K480" s="711"/>
      <c r="L480" s="386"/>
    </row>
    <row r="481" spans="1:12" ht="191.25" x14ac:dyDescent="0.25">
      <c r="A481" s="708">
        <v>479</v>
      </c>
      <c r="B481" s="386" t="s">
        <v>289</v>
      </c>
      <c r="C481" s="391" t="s">
        <v>3000</v>
      </c>
      <c r="D481" s="387" t="s">
        <v>529</v>
      </c>
      <c r="E481" s="387" t="s">
        <v>297</v>
      </c>
      <c r="F481" s="713" t="s">
        <v>3010</v>
      </c>
      <c r="G481" s="714" t="s">
        <v>3011</v>
      </c>
      <c r="H481" s="391" t="s">
        <v>3012</v>
      </c>
      <c r="I481" s="392" t="s">
        <v>3009</v>
      </c>
      <c r="J481" s="712">
        <v>45612</v>
      </c>
      <c r="K481" s="711"/>
      <c r="L481" s="386" t="s">
        <v>3013</v>
      </c>
    </row>
    <row r="482" spans="1:12" ht="165.75" x14ac:dyDescent="0.25">
      <c r="A482" s="708">
        <v>480</v>
      </c>
      <c r="B482" s="386" t="s">
        <v>289</v>
      </c>
      <c r="C482" s="391" t="s">
        <v>3000</v>
      </c>
      <c r="D482" s="387" t="s">
        <v>529</v>
      </c>
      <c r="E482" s="387" t="s">
        <v>297</v>
      </c>
      <c r="F482" s="709" t="s">
        <v>3014</v>
      </c>
      <c r="G482" s="391" t="s">
        <v>3015</v>
      </c>
      <c r="H482" s="391" t="s">
        <v>3016</v>
      </c>
      <c r="I482" s="392" t="s">
        <v>3017</v>
      </c>
      <c r="J482" s="712">
        <v>32381</v>
      </c>
      <c r="K482" s="711"/>
      <c r="L482" s="386" t="s">
        <v>3018</v>
      </c>
    </row>
    <row r="483" spans="1:12" ht="127.5" x14ac:dyDescent="0.25">
      <c r="A483" s="708">
        <v>481</v>
      </c>
      <c r="B483" s="386" t="s">
        <v>289</v>
      </c>
      <c r="C483" s="391" t="s">
        <v>3000</v>
      </c>
      <c r="D483" s="387" t="s">
        <v>529</v>
      </c>
      <c r="E483" s="387" t="s">
        <v>297</v>
      </c>
      <c r="F483" s="709" t="s">
        <v>3019</v>
      </c>
      <c r="G483" s="714" t="s">
        <v>3020</v>
      </c>
      <c r="H483" s="391" t="s">
        <v>3021</v>
      </c>
      <c r="I483" s="392" t="s">
        <v>3022</v>
      </c>
      <c r="J483" s="715">
        <v>69874</v>
      </c>
      <c r="K483" s="711"/>
      <c r="L483" s="386" t="s">
        <v>3023</v>
      </c>
    </row>
    <row r="484" spans="1:12" ht="76.5" x14ac:dyDescent="0.25">
      <c r="A484" s="708">
        <v>482</v>
      </c>
      <c r="B484" s="386" t="s">
        <v>289</v>
      </c>
      <c r="C484" s="391" t="s">
        <v>3000</v>
      </c>
      <c r="D484" s="387" t="s">
        <v>529</v>
      </c>
      <c r="E484" s="387" t="s">
        <v>297</v>
      </c>
      <c r="F484" s="709" t="s">
        <v>3024</v>
      </c>
      <c r="G484" s="391" t="s">
        <v>3025</v>
      </c>
      <c r="H484" s="391" t="s">
        <v>3026</v>
      </c>
      <c r="I484" s="392" t="s">
        <v>3017</v>
      </c>
      <c r="J484" s="716">
        <v>4027</v>
      </c>
      <c r="K484" s="711"/>
      <c r="L484" s="386"/>
    </row>
    <row r="485" spans="1:12" ht="76.5" x14ac:dyDescent="0.25">
      <c r="A485" s="708">
        <v>483</v>
      </c>
      <c r="B485" s="386" t="s">
        <v>289</v>
      </c>
      <c r="C485" s="391" t="s">
        <v>3000</v>
      </c>
      <c r="D485" s="387" t="s">
        <v>529</v>
      </c>
      <c r="E485" s="387" t="s">
        <v>297</v>
      </c>
      <c r="F485" s="709" t="s">
        <v>3027</v>
      </c>
      <c r="G485" s="391" t="s">
        <v>3028</v>
      </c>
      <c r="H485" s="391" t="s">
        <v>3029</v>
      </c>
      <c r="I485" s="392" t="s">
        <v>3030</v>
      </c>
      <c r="J485" s="710">
        <v>18960</v>
      </c>
      <c r="K485" s="711"/>
      <c r="L485" s="391"/>
    </row>
    <row r="486" spans="1:12" ht="165.75" x14ac:dyDescent="0.25">
      <c r="A486" s="708">
        <v>484</v>
      </c>
      <c r="B486" s="386" t="s">
        <v>289</v>
      </c>
      <c r="C486" s="391" t="s">
        <v>3000</v>
      </c>
      <c r="D486" s="387" t="s">
        <v>529</v>
      </c>
      <c r="E486" s="387" t="s">
        <v>297</v>
      </c>
      <c r="F486" s="709" t="s">
        <v>3031</v>
      </c>
      <c r="G486" s="391" t="s">
        <v>3032</v>
      </c>
      <c r="H486" s="391" t="s">
        <v>3033</v>
      </c>
      <c r="I486" s="392" t="s">
        <v>3030</v>
      </c>
      <c r="J486" s="710">
        <v>49910</v>
      </c>
      <c r="K486" s="711"/>
      <c r="L486" s="391"/>
    </row>
    <row r="487" spans="1:12" ht="76.5" x14ac:dyDescent="0.25">
      <c r="A487" s="708">
        <v>485</v>
      </c>
      <c r="B487" s="386" t="s">
        <v>289</v>
      </c>
      <c r="C487" s="391" t="s">
        <v>3000</v>
      </c>
      <c r="D487" s="387" t="s">
        <v>529</v>
      </c>
      <c r="E487" s="387" t="s">
        <v>297</v>
      </c>
      <c r="F487" s="709" t="s">
        <v>3034</v>
      </c>
      <c r="G487" s="391" t="s">
        <v>3035</v>
      </c>
      <c r="H487" s="391" t="s">
        <v>3036</v>
      </c>
      <c r="I487" s="392" t="s">
        <v>3030</v>
      </c>
      <c r="J487" s="710">
        <v>61350</v>
      </c>
      <c r="K487" s="711"/>
      <c r="L487" s="386" t="s">
        <v>3037</v>
      </c>
    </row>
    <row r="488" spans="1:12" ht="229.5" x14ac:dyDescent="0.25">
      <c r="A488" s="708">
        <v>486</v>
      </c>
      <c r="B488" s="386" t="s">
        <v>289</v>
      </c>
      <c r="C488" s="391" t="s">
        <v>3000</v>
      </c>
      <c r="D488" s="387" t="s">
        <v>529</v>
      </c>
      <c r="E488" s="387" t="s">
        <v>297</v>
      </c>
      <c r="F488" s="709" t="s">
        <v>3038</v>
      </c>
      <c r="G488" s="391" t="s">
        <v>3039</v>
      </c>
      <c r="H488" s="391" t="s">
        <v>3040</v>
      </c>
      <c r="I488" s="392" t="s">
        <v>3030</v>
      </c>
      <c r="J488" s="710">
        <v>66603</v>
      </c>
      <c r="K488" s="711"/>
      <c r="L488" s="386" t="s">
        <v>3041</v>
      </c>
    </row>
    <row r="489" spans="1:12" ht="76.5" x14ac:dyDescent="0.25">
      <c r="A489" s="708">
        <v>487</v>
      </c>
      <c r="B489" s="386" t="s">
        <v>289</v>
      </c>
      <c r="C489" s="391" t="s">
        <v>3000</v>
      </c>
      <c r="D489" s="387" t="s">
        <v>529</v>
      </c>
      <c r="E489" s="387" t="s">
        <v>297</v>
      </c>
      <c r="F489" s="392" t="s">
        <v>3042</v>
      </c>
      <c r="G489" s="391" t="s">
        <v>3043</v>
      </c>
      <c r="H489" s="391" t="s">
        <v>3044</v>
      </c>
      <c r="I489" s="392" t="s">
        <v>3045</v>
      </c>
      <c r="J489" s="710">
        <v>43062</v>
      </c>
      <c r="K489" s="711"/>
      <c r="L489" s="391"/>
    </row>
    <row r="490" spans="1:12" ht="102" x14ac:dyDescent="0.25">
      <c r="A490" s="708">
        <v>488</v>
      </c>
      <c r="B490" s="386" t="s">
        <v>289</v>
      </c>
      <c r="C490" s="391" t="s">
        <v>3000</v>
      </c>
      <c r="D490" s="387" t="s">
        <v>529</v>
      </c>
      <c r="E490" s="387" t="s">
        <v>297</v>
      </c>
      <c r="F490" s="392" t="s">
        <v>3046</v>
      </c>
      <c r="G490" s="391" t="s">
        <v>3047</v>
      </c>
      <c r="H490" s="391" t="s">
        <v>3048</v>
      </c>
      <c r="I490" s="392" t="s">
        <v>3049</v>
      </c>
      <c r="J490" s="716">
        <v>2650</v>
      </c>
      <c r="K490" s="711"/>
      <c r="L490" s="391"/>
    </row>
    <row r="491" spans="1:12" ht="102" x14ac:dyDescent="0.25">
      <c r="A491" s="708">
        <v>489</v>
      </c>
      <c r="B491" s="386" t="s">
        <v>289</v>
      </c>
      <c r="C491" s="391" t="s">
        <v>3000</v>
      </c>
      <c r="D491" s="387" t="s">
        <v>529</v>
      </c>
      <c r="E491" s="387" t="s">
        <v>297</v>
      </c>
      <c r="F491" s="392" t="s">
        <v>3050</v>
      </c>
      <c r="G491" s="391" t="s">
        <v>3051</v>
      </c>
      <c r="H491" s="391" t="s">
        <v>3052</v>
      </c>
      <c r="I491" s="392" t="s">
        <v>3053</v>
      </c>
      <c r="J491" s="716">
        <v>6250</v>
      </c>
      <c r="K491" s="711"/>
      <c r="L491" s="391"/>
    </row>
    <row r="492" spans="1:12" ht="153" x14ac:dyDescent="0.25">
      <c r="A492" s="708">
        <v>490</v>
      </c>
      <c r="B492" s="386" t="s">
        <v>289</v>
      </c>
      <c r="C492" s="391" t="s">
        <v>3000</v>
      </c>
      <c r="D492" s="392" t="s">
        <v>529</v>
      </c>
      <c r="E492" s="392" t="s">
        <v>297</v>
      </c>
      <c r="F492" s="392" t="s">
        <v>3054</v>
      </c>
      <c r="G492" s="391" t="s">
        <v>3055</v>
      </c>
      <c r="H492" s="391" t="s">
        <v>3056</v>
      </c>
      <c r="I492" s="392" t="s">
        <v>3057</v>
      </c>
      <c r="J492" s="716">
        <v>45073</v>
      </c>
      <c r="K492" s="716">
        <v>39950</v>
      </c>
      <c r="L492" s="391"/>
    </row>
    <row r="493" spans="1:12" ht="153" x14ac:dyDescent="0.25">
      <c r="A493" s="708">
        <v>491</v>
      </c>
      <c r="B493" s="386" t="s">
        <v>289</v>
      </c>
      <c r="C493" s="391" t="s">
        <v>1567</v>
      </c>
      <c r="D493" s="392" t="s">
        <v>529</v>
      </c>
      <c r="E493" s="392" t="s">
        <v>297</v>
      </c>
      <c r="F493" s="717" t="s">
        <v>3058</v>
      </c>
      <c r="G493" s="718" t="s">
        <v>3059</v>
      </c>
      <c r="H493" s="718" t="s">
        <v>3060</v>
      </c>
      <c r="I493" s="392" t="s">
        <v>3061</v>
      </c>
      <c r="J493" s="716">
        <v>7949</v>
      </c>
      <c r="K493" s="716"/>
      <c r="L493" s="391"/>
    </row>
    <row r="494" spans="1:12" ht="140.25" x14ac:dyDescent="0.25">
      <c r="A494" s="708">
        <v>492</v>
      </c>
      <c r="B494" s="386" t="s">
        <v>289</v>
      </c>
      <c r="C494" s="391" t="s">
        <v>1567</v>
      </c>
      <c r="D494" s="392" t="s">
        <v>529</v>
      </c>
      <c r="E494" s="392" t="s">
        <v>297</v>
      </c>
      <c r="F494" s="717" t="s">
        <v>3062</v>
      </c>
      <c r="G494" s="718" t="s">
        <v>3063</v>
      </c>
      <c r="H494" s="718" t="s">
        <v>3064</v>
      </c>
      <c r="I494" s="392" t="s">
        <v>3061</v>
      </c>
      <c r="J494" s="716">
        <v>9613</v>
      </c>
      <c r="K494" s="716"/>
      <c r="L494" s="391"/>
    </row>
    <row r="495" spans="1:12" ht="140.25" x14ac:dyDescent="0.25">
      <c r="A495" s="708">
        <v>493</v>
      </c>
      <c r="B495" s="386" t="s">
        <v>289</v>
      </c>
      <c r="C495" s="391" t="s">
        <v>1567</v>
      </c>
      <c r="D495" s="392" t="s">
        <v>529</v>
      </c>
      <c r="E495" s="392" t="s">
        <v>297</v>
      </c>
      <c r="F495" s="717" t="s">
        <v>3065</v>
      </c>
      <c r="G495" s="714" t="s">
        <v>3066</v>
      </c>
      <c r="H495" s="718" t="s">
        <v>3067</v>
      </c>
      <c r="I495" s="392" t="s">
        <v>3061</v>
      </c>
      <c r="J495" s="716">
        <v>7677</v>
      </c>
      <c r="K495" s="716"/>
      <c r="L495" s="391"/>
    </row>
    <row r="496" spans="1:12" ht="114.75" x14ac:dyDescent="0.25">
      <c r="A496" s="708">
        <v>494</v>
      </c>
      <c r="B496" s="386" t="s">
        <v>289</v>
      </c>
      <c r="C496" s="391" t="s">
        <v>1567</v>
      </c>
      <c r="D496" s="392" t="s">
        <v>529</v>
      </c>
      <c r="E496" s="392" t="s">
        <v>297</v>
      </c>
      <c r="F496" s="717" t="s">
        <v>3068</v>
      </c>
      <c r="G496" s="714" t="s">
        <v>3043</v>
      </c>
      <c r="H496" s="718" t="s">
        <v>3069</v>
      </c>
      <c r="I496" s="392" t="s">
        <v>3070</v>
      </c>
      <c r="J496" s="716">
        <v>13186</v>
      </c>
      <c r="K496" s="716"/>
      <c r="L496" s="391"/>
    </row>
    <row r="497" spans="1:12" ht="76.5" x14ac:dyDescent="0.25">
      <c r="A497" s="708">
        <v>495</v>
      </c>
      <c r="B497" s="386" t="s">
        <v>289</v>
      </c>
      <c r="C497" s="391" t="s">
        <v>1567</v>
      </c>
      <c r="D497" s="392" t="s">
        <v>529</v>
      </c>
      <c r="E497" s="392" t="s">
        <v>297</v>
      </c>
      <c r="F497" s="717" t="s">
        <v>3071</v>
      </c>
      <c r="G497" s="714" t="s">
        <v>3072</v>
      </c>
      <c r="H497" s="718" t="s">
        <v>3073</v>
      </c>
      <c r="I497" s="392" t="s">
        <v>3070</v>
      </c>
      <c r="J497" s="716">
        <v>17079</v>
      </c>
      <c r="K497" s="716"/>
      <c r="L497" s="391"/>
    </row>
    <row r="498" spans="1:12" ht="102" x14ac:dyDescent="0.25">
      <c r="A498" s="708">
        <v>496</v>
      </c>
      <c r="B498" s="386" t="s">
        <v>289</v>
      </c>
      <c r="C498" s="391" t="s">
        <v>1567</v>
      </c>
      <c r="D498" s="392" t="s">
        <v>529</v>
      </c>
      <c r="E498" s="392" t="s">
        <v>297</v>
      </c>
      <c r="F498" s="717" t="s">
        <v>3074</v>
      </c>
      <c r="G498" s="714" t="s">
        <v>3075</v>
      </c>
      <c r="H498" s="718" t="s">
        <v>3076</v>
      </c>
      <c r="I498" s="392" t="s">
        <v>3077</v>
      </c>
      <c r="J498" s="716">
        <v>6430</v>
      </c>
      <c r="K498" s="716"/>
      <c r="L498" s="391"/>
    </row>
    <row r="499" spans="1:12" ht="153" x14ac:dyDescent="0.25">
      <c r="A499" s="708">
        <v>497</v>
      </c>
      <c r="B499" s="386" t="s">
        <v>289</v>
      </c>
      <c r="C499" s="391" t="s">
        <v>1567</v>
      </c>
      <c r="D499" s="392" t="s">
        <v>529</v>
      </c>
      <c r="E499" s="392" t="s">
        <v>297</v>
      </c>
      <c r="F499" s="717" t="s">
        <v>3078</v>
      </c>
      <c r="G499" s="714" t="s">
        <v>3079</v>
      </c>
      <c r="H499" s="718" t="s">
        <v>3080</v>
      </c>
      <c r="I499" s="392" t="s">
        <v>3070</v>
      </c>
      <c r="J499" s="716">
        <v>11940</v>
      </c>
      <c r="K499" s="716"/>
      <c r="L499" s="391"/>
    </row>
    <row r="500" spans="1:12" ht="140.25" x14ac:dyDescent="0.25">
      <c r="A500" s="708">
        <v>498</v>
      </c>
      <c r="B500" s="386" t="s">
        <v>289</v>
      </c>
      <c r="C500" s="391" t="s">
        <v>1567</v>
      </c>
      <c r="D500" s="392" t="s">
        <v>529</v>
      </c>
      <c r="E500" s="392" t="s">
        <v>297</v>
      </c>
      <c r="F500" s="717" t="s">
        <v>3081</v>
      </c>
      <c r="G500" s="714" t="s">
        <v>3082</v>
      </c>
      <c r="H500" s="718" t="s">
        <v>3083</v>
      </c>
      <c r="I500" s="392" t="s">
        <v>3077</v>
      </c>
      <c r="J500" s="716">
        <v>8902</v>
      </c>
      <c r="K500" s="716"/>
      <c r="L500" s="391"/>
    </row>
    <row r="501" spans="1:12" ht="102" x14ac:dyDescent="0.25">
      <c r="A501" s="708">
        <v>499</v>
      </c>
      <c r="B501" s="386" t="s">
        <v>289</v>
      </c>
      <c r="C501" s="391" t="s">
        <v>1567</v>
      </c>
      <c r="D501" s="392" t="s">
        <v>529</v>
      </c>
      <c r="E501" s="392" t="s">
        <v>297</v>
      </c>
      <c r="F501" s="717" t="s">
        <v>3084</v>
      </c>
      <c r="G501" s="714" t="s">
        <v>3085</v>
      </c>
      <c r="H501" s="718" t="s">
        <v>3086</v>
      </c>
      <c r="I501" s="392" t="s">
        <v>3077</v>
      </c>
      <c r="J501" s="716">
        <v>7078</v>
      </c>
      <c r="K501" s="716"/>
      <c r="L501" s="391"/>
    </row>
    <row r="502" spans="1:12" ht="140.25" x14ac:dyDescent="0.25">
      <c r="A502" s="708">
        <v>500</v>
      </c>
      <c r="B502" s="386" t="s">
        <v>289</v>
      </c>
      <c r="C502" s="391" t="s">
        <v>1567</v>
      </c>
      <c r="D502" s="392" t="s">
        <v>529</v>
      </c>
      <c r="E502" s="392" t="s">
        <v>297</v>
      </c>
      <c r="F502" s="717" t="s">
        <v>3087</v>
      </c>
      <c r="G502" s="714" t="s">
        <v>3088</v>
      </c>
      <c r="H502" s="718" t="s">
        <v>3089</v>
      </c>
      <c r="I502" s="392" t="s">
        <v>3077</v>
      </c>
      <c r="J502" s="716">
        <v>6586</v>
      </c>
      <c r="K502" s="716"/>
      <c r="L502" s="391"/>
    </row>
    <row r="503" spans="1:12" ht="153" x14ac:dyDescent="0.25">
      <c r="A503" s="708">
        <v>501</v>
      </c>
      <c r="B503" s="386" t="s">
        <v>289</v>
      </c>
      <c r="C503" s="391" t="s">
        <v>1567</v>
      </c>
      <c r="D503" s="392" t="s">
        <v>529</v>
      </c>
      <c r="E503" s="392" t="s">
        <v>297</v>
      </c>
      <c r="F503" s="392" t="s">
        <v>3090</v>
      </c>
      <c r="G503" s="391" t="s">
        <v>3091</v>
      </c>
      <c r="H503" s="391" t="s">
        <v>3092</v>
      </c>
      <c r="I503" s="392" t="s">
        <v>3093</v>
      </c>
      <c r="J503" s="716">
        <v>20556</v>
      </c>
      <c r="K503" s="716"/>
      <c r="L503" s="391"/>
    </row>
    <row r="504" spans="1:12" ht="76.5" x14ac:dyDescent="0.25">
      <c r="A504" s="708">
        <v>502</v>
      </c>
      <c r="B504" s="386" t="s">
        <v>289</v>
      </c>
      <c r="C504" s="391" t="s">
        <v>1567</v>
      </c>
      <c r="D504" s="392" t="s">
        <v>529</v>
      </c>
      <c r="E504" s="392" t="s">
        <v>297</v>
      </c>
      <c r="F504" s="392" t="s">
        <v>3094</v>
      </c>
      <c r="G504" s="391" t="s">
        <v>3095</v>
      </c>
      <c r="H504" s="391" t="s">
        <v>3096</v>
      </c>
      <c r="I504" s="392" t="s">
        <v>3093</v>
      </c>
      <c r="J504" s="716">
        <v>4033</v>
      </c>
      <c r="K504" s="716"/>
      <c r="L504" s="391"/>
    </row>
    <row r="505" spans="1:12" ht="114.75" x14ac:dyDescent="0.25">
      <c r="A505" s="708">
        <v>503</v>
      </c>
      <c r="B505" s="386" t="s">
        <v>289</v>
      </c>
      <c r="C505" s="391" t="s">
        <v>1567</v>
      </c>
      <c r="D505" s="392" t="s">
        <v>529</v>
      </c>
      <c r="E505" s="392" t="s">
        <v>297</v>
      </c>
      <c r="F505" s="392" t="s">
        <v>3097</v>
      </c>
      <c r="G505" s="391" t="s">
        <v>3098</v>
      </c>
      <c r="H505" s="391" t="s">
        <v>3099</v>
      </c>
      <c r="I505" s="392" t="s">
        <v>3100</v>
      </c>
      <c r="J505" s="716">
        <v>17458</v>
      </c>
      <c r="K505" s="716"/>
      <c r="L505" s="391"/>
    </row>
    <row r="506" spans="1:12" ht="63.75" x14ac:dyDescent="0.25">
      <c r="A506" s="708">
        <v>504</v>
      </c>
      <c r="B506" s="386" t="s">
        <v>289</v>
      </c>
      <c r="C506" s="391" t="s">
        <v>1567</v>
      </c>
      <c r="D506" s="392" t="s">
        <v>529</v>
      </c>
      <c r="E506" s="392" t="s">
        <v>297</v>
      </c>
      <c r="F506" s="392" t="s">
        <v>3101</v>
      </c>
      <c r="G506" s="391" t="s">
        <v>3102</v>
      </c>
      <c r="H506" s="391" t="s">
        <v>3103</v>
      </c>
      <c r="I506" s="392" t="s">
        <v>3100</v>
      </c>
      <c r="J506" s="716">
        <v>2130</v>
      </c>
      <c r="K506" s="716"/>
      <c r="L506" s="391" t="s">
        <v>3104</v>
      </c>
    </row>
    <row r="507" spans="1:12" ht="204" x14ac:dyDescent="0.25">
      <c r="A507" s="708">
        <v>505</v>
      </c>
      <c r="B507" s="386" t="s">
        <v>289</v>
      </c>
      <c r="C507" s="391" t="s">
        <v>1567</v>
      </c>
      <c r="D507" s="392" t="s">
        <v>529</v>
      </c>
      <c r="E507" s="392" t="s">
        <v>297</v>
      </c>
      <c r="F507" s="717" t="s">
        <v>3105</v>
      </c>
      <c r="G507" s="714" t="s">
        <v>3106</v>
      </c>
      <c r="H507" s="718" t="s">
        <v>3107</v>
      </c>
      <c r="I507" s="392" t="s">
        <v>3108</v>
      </c>
      <c r="J507" s="716">
        <v>6809</v>
      </c>
      <c r="K507" s="716"/>
      <c r="L507" s="391"/>
    </row>
    <row r="508" spans="1:12" ht="51" x14ac:dyDescent="0.25">
      <c r="A508" s="708">
        <v>506</v>
      </c>
      <c r="B508" s="386" t="s">
        <v>289</v>
      </c>
      <c r="C508" s="391" t="s">
        <v>1567</v>
      </c>
      <c r="D508" s="392" t="s">
        <v>529</v>
      </c>
      <c r="E508" s="392" t="s">
        <v>297</v>
      </c>
      <c r="F508" s="717" t="s">
        <v>3109</v>
      </c>
      <c r="G508" s="714" t="s">
        <v>3047</v>
      </c>
      <c r="H508" s="714" t="s">
        <v>3110</v>
      </c>
      <c r="I508" s="392" t="s">
        <v>3111</v>
      </c>
      <c r="J508" s="716">
        <v>6891</v>
      </c>
      <c r="K508" s="716"/>
      <c r="L508" s="391"/>
    </row>
    <row r="509" spans="1:12" ht="153" x14ac:dyDescent="0.25">
      <c r="A509" s="708">
        <v>507</v>
      </c>
      <c r="B509" s="386" t="s">
        <v>289</v>
      </c>
      <c r="C509" s="391" t="s">
        <v>1567</v>
      </c>
      <c r="D509" s="392" t="s">
        <v>529</v>
      </c>
      <c r="E509" s="392" t="s">
        <v>297</v>
      </c>
      <c r="F509" s="392" t="s">
        <v>3112</v>
      </c>
      <c r="G509" s="391" t="s">
        <v>3113</v>
      </c>
      <c r="H509" s="391" t="s">
        <v>3114</v>
      </c>
      <c r="I509" s="392" t="s">
        <v>3108</v>
      </c>
      <c r="J509" s="716">
        <v>16503</v>
      </c>
      <c r="K509" s="716"/>
      <c r="L509" s="391"/>
    </row>
    <row r="510" spans="1:12" ht="165.75" x14ac:dyDescent="0.25">
      <c r="A510" s="708">
        <v>508</v>
      </c>
      <c r="B510" s="386" t="s">
        <v>289</v>
      </c>
      <c r="C510" s="391" t="s">
        <v>1567</v>
      </c>
      <c r="D510" s="392" t="s">
        <v>529</v>
      </c>
      <c r="E510" s="392" t="s">
        <v>297</v>
      </c>
      <c r="F510" s="717" t="s">
        <v>3115</v>
      </c>
      <c r="G510" s="714" t="s">
        <v>3116</v>
      </c>
      <c r="H510" s="718" t="s">
        <v>3117</v>
      </c>
      <c r="I510" s="392" t="s">
        <v>3111</v>
      </c>
      <c r="J510" s="716">
        <v>4305</v>
      </c>
      <c r="K510" s="716"/>
      <c r="L510" s="391"/>
    </row>
    <row r="511" spans="1:12" ht="229.5" x14ac:dyDescent="0.25">
      <c r="A511" s="708">
        <v>509</v>
      </c>
      <c r="B511" s="386" t="s">
        <v>289</v>
      </c>
      <c r="C511" s="391" t="s">
        <v>1567</v>
      </c>
      <c r="D511" s="392" t="s">
        <v>529</v>
      </c>
      <c r="E511" s="392" t="s">
        <v>297</v>
      </c>
      <c r="F511" s="717" t="s">
        <v>3118</v>
      </c>
      <c r="G511" s="391" t="s">
        <v>3119</v>
      </c>
      <c r="H511" s="718" t="s">
        <v>3120</v>
      </c>
      <c r="I511" s="392" t="s">
        <v>3111</v>
      </c>
      <c r="J511" s="716">
        <v>19062</v>
      </c>
      <c r="K511" s="716"/>
      <c r="L511" s="391"/>
    </row>
    <row r="512" spans="1:12" ht="89.25" x14ac:dyDescent="0.25">
      <c r="A512" s="708">
        <v>510</v>
      </c>
      <c r="B512" s="386" t="s">
        <v>289</v>
      </c>
      <c r="C512" s="391" t="s">
        <v>1567</v>
      </c>
      <c r="D512" s="392" t="s">
        <v>529</v>
      </c>
      <c r="E512" s="392" t="s">
        <v>297</v>
      </c>
      <c r="F512" s="717" t="s">
        <v>3121</v>
      </c>
      <c r="G512" s="714" t="s">
        <v>3122</v>
      </c>
      <c r="H512" s="714" t="s">
        <v>3123</v>
      </c>
      <c r="I512" s="392" t="s">
        <v>3108</v>
      </c>
      <c r="J512" s="716">
        <v>19353</v>
      </c>
      <c r="K512" s="716"/>
      <c r="L512" s="391"/>
    </row>
    <row r="513" spans="1:12" ht="114.75" x14ac:dyDescent="0.25">
      <c r="A513" s="708">
        <v>511</v>
      </c>
      <c r="B513" s="386" t="s">
        <v>289</v>
      </c>
      <c r="C513" s="391" t="s">
        <v>1567</v>
      </c>
      <c r="D513" s="392" t="s">
        <v>529</v>
      </c>
      <c r="E513" s="392" t="s">
        <v>297</v>
      </c>
      <c r="F513" s="717" t="s">
        <v>3124</v>
      </c>
      <c r="G513" s="714" t="s">
        <v>3020</v>
      </c>
      <c r="H513" s="718" t="s">
        <v>3125</v>
      </c>
      <c r="I513" s="392" t="s">
        <v>3108</v>
      </c>
      <c r="J513" s="716">
        <v>19477</v>
      </c>
      <c r="K513" s="716"/>
      <c r="L513" s="391"/>
    </row>
    <row r="514" spans="1:12" ht="89.25" x14ac:dyDescent="0.25">
      <c r="A514" s="708">
        <v>512</v>
      </c>
      <c r="B514" s="386" t="s">
        <v>289</v>
      </c>
      <c r="C514" s="391" t="s">
        <v>1567</v>
      </c>
      <c r="D514" s="392" t="s">
        <v>529</v>
      </c>
      <c r="E514" s="392" t="s">
        <v>297</v>
      </c>
      <c r="F514" s="392" t="s">
        <v>3126</v>
      </c>
      <c r="G514" s="391" t="s">
        <v>3127</v>
      </c>
      <c r="H514" s="391" t="s">
        <v>3128</v>
      </c>
      <c r="I514" s="392" t="s">
        <v>3111</v>
      </c>
      <c r="J514" s="716">
        <v>4832</v>
      </c>
      <c r="K514" s="716"/>
      <c r="L514" s="391"/>
    </row>
    <row r="515" spans="1:12" ht="127.5" x14ac:dyDescent="0.25">
      <c r="A515" s="708">
        <v>513</v>
      </c>
      <c r="B515" s="386" t="s">
        <v>289</v>
      </c>
      <c r="C515" s="391" t="s">
        <v>1567</v>
      </c>
      <c r="D515" s="392" t="s">
        <v>529</v>
      </c>
      <c r="E515" s="392" t="s">
        <v>297</v>
      </c>
      <c r="F515" s="392" t="s">
        <v>3129</v>
      </c>
      <c r="G515" s="391" t="s">
        <v>3130</v>
      </c>
      <c r="H515" s="391" t="s">
        <v>3131</v>
      </c>
      <c r="I515" s="392" t="s">
        <v>3132</v>
      </c>
      <c r="J515" s="716">
        <v>0</v>
      </c>
      <c r="K515" s="716"/>
      <c r="L515" s="391" t="s">
        <v>3133</v>
      </c>
    </row>
    <row r="516" spans="1:12" ht="140.25" x14ac:dyDescent="0.25">
      <c r="A516" s="708">
        <v>514</v>
      </c>
      <c r="B516" s="386" t="s">
        <v>289</v>
      </c>
      <c r="C516" s="391" t="s">
        <v>1567</v>
      </c>
      <c r="D516" s="392" t="s">
        <v>529</v>
      </c>
      <c r="E516" s="392" t="s">
        <v>297</v>
      </c>
      <c r="F516" s="392" t="s">
        <v>3134</v>
      </c>
      <c r="G516" s="391" t="s">
        <v>3135</v>
      </c>
      <c r="H516" s="391" t="s">
        <v>3136</v>
      </c>
      <c r="I516" s="392" t="s">
        <v>942</v>
      </c>
      <c r="J516" s="716">
        <v>0</v>
      </c>
      <c r="K516" s="716"/>
      <c r="L516" s="391" t="s">
        <v>3137</v>
      </c>
    </row>
    <row r="517" spans="1:12" ht="127.5" x14ac:dyDescent="0.25">
      <c r="A517" s="708">
        <v>515</v>
      </c>
      <c r="B517" s="386" t="s">
        <v>289</v>
      </c>
      <c r="C517" s="391" t="s">
        <v>1567</v>
      </c>
      <c r="D517" s="392" t="s">
        <v>529</v>
      </c>
      <c r="E517" s="392" t="s">
        <v>297</v>
      </c>
      <c r="F517" s="392" t="s">
        <v>3138</v>
      </c>
      <c r="G517" s="391" t="s">
        <v>3139</v>
      </c>
      <c r="H517" s="391" t="s">
        <v>3140</v>
      </c>
      <c r="I517" s="392" t="s">
        <v>1361</v>
      </c>
      <c r="J517" s="716">
        <v>0</v>
      </c>
      <c r="K517" s="716"/>
      <c r="L517" s="391" t="s">
        <v>3141</v>
      </c>
    </row>
    <row r="518" spans="1:12" ht="114.75" x14ac:dyDescent="0.25">
      <c r="A518" s="708">
        <v>516</v>
      </c>
      <c r="B518" s="386" t="s">
        <v>289</v>
      </c>
      <c r="C518" s="391" t="s">
        <v>1567</v>
      </c>
      <c r="D518" s="392" t="s">
        <v>529</v>
      </c>
      <c r="E518" s="392" t="s">
        <v>297</v>
      </c>
      <c r="F518" s="392" t="s">
        <v>3142</v>
      </c>
      <c r="G518" s="391" t="s">
        <v>1431</v>
      </c>
      <c r="H518" s="391" t="s">
        <v>3143</v>
      </c>
      <c r="I518" s="392" t="s">
        <v>2025</v>
      </c>
      <c r="J518" s="716">
        <v>0</v>
      </c>
      <c r="K518" s="716"/>
      <c r="L518" s="391" t="s">
        <v>3144</v>
      </c>
    </row>
    <row r="519" spans="1:12" ht="89.25" x14ac:dyDescent="0.25">
      <c r="A519" s="708">
        <v>517</v>
      </c>
      <c r="B519" s="386" t="s">
        <v>289</v>
      </c>
      <c r="C519" s="391" t="s">
        <v>938</v>
      </c>
      <c r="D519" s="392" t="s">
        <v>529</v>
      </c>
      <c r="E519" s="392" t="s">
        <v>297</v>
      </c>
      <c r="F519" s="709" t="s">
        <v>3145</v>
      </c>
      <c r="G519" s="391" t="s">
        <v>3146</v>
      </c>
      <c r="H519" s="391" t="s">
        <v>3147</v>
      </c>
      <c r="I519" s="392" t="s">
        <v>3077</v>
      </c>
      <c r="J519" s="716">
        <v>6179</v>
      </c>
      <c r="K519" s="716"/>
      <c r="L519" s="391"/>
    </row>
    <row r="520" spans="1:12" ht="153" x14ac:dyDescent="0.25">
      <c r="A520" s="708">
        <v>518</v>
      </c>
      <c r="B520" s="386" t="s">
        <v>289</v>
      </c>
      <c r="C520" s="391" t="s">
        <v>938</v>
      </c>
      <c r="D520" s="392" t="s">
        <v>529</v>
      </c>
      <c r="E520" s="392" t="s">
        <v>297</v>
      </c>
      <c r="F520" s="709" t="s">
        <v>3148</v>
      </c>
      <c r="G520" s="391" t="s">
        <v>3119</v>
      </c>
      <c r="H520" s="391" t="s">
        <v>3149</v>
      </c>
      <c r="I520" s="392" t="s">
        <v>3077</v>
      </c>
      <c r="J520" s="716">
        <v>6186</v>
      </c>
      <c r="K520" s="716"/>
      <c r="L520" s="391"/>
    </row>
    <row r="521" spans="1:12" ht="114.75" x14ac:dyDescent="0.25">
      <c r="A521" s="708">
        <v>519</v>
      </c>
      <c r="B521" s="386" t="s">
        <v>289</v>
      </c>
      <c r="C521" s="391" t="s">
        <v>938</v>
      </c>
      <c r="D521" s="392" t="s">
        <v>529</v>
      </c>
      <c r="E521" s="392" t="s">
        <v>297</v>
      </c>
      <c r="F521" s="709" t="s">
        <v>3150</v>
      </c>
      <c r="G521" s="391" t="s">
        <v>1436</v>
      </c>
      <c r="H521" s="391" t="s">
        <v>3151</v>
      </c>
      <c r="I521" s="392" t="s">
        <v>3077</v>
      </c>
      <c r="J521" s="716">
        <v>10488</v>
      </c>
      <c r="K521" s="716"/>
      <c r="L521" s="391"/>
    </row>
    <row r="522" spans="1:12" ht="102" x14ac:dyDescent="0.25">
      <c r="A522" s="708">
        <v>520</v>
      </c>
      <c r="B522" s="386" t="s">
        <v>289</v>
      </c>
      <c r="C522" s="391" t="s">
        <v>938</v>
      </c>
      <c r="D522" s="392" t="s">
        <v>529</v>
      </c>
      <c r="E522" s="392" t="s">
        <v>297</v>
      </c>
      <c r="F522" s="709" t="s">
        <v>3152</v>
      </c>
      <c r="G522" s="391" t="s">
        <v>3153</v>
      </c>
      <c r="H522" s="391" t="s">
        <v>3154</v>
      </c>
      <c r="I522" s="392" t="s">
        <v>3077</v>
      </c>
      <c r="J522" s="716">
        <v>12046</v>
      </c>
      <c r="K522" s="716"/>
      <c r="L522" s="391"/>
    </row>
    <row r="523" spans="1:12" ht="89.25" x14ac:dyDescent="0.25">
      <c r="A523" s="708">
        <v>521</v>
      </c>
      <c r="B523" s="386" t="s">
        <v>289</v>
      </c>
      <c r="C523" s="391" t="s">
        <v>938</v>
      </c>
      <c r="D523" s="392" t="s">
        <v>529</v>
      </c>
      <c r="E523" s="392" t="s">
        <v>297</v>
      </c>
      <c r="F523" s="392" t="s">
        <v>3155</v>
      </c>
      <c r="G523" s="391" t="s">
        <v>3156</v>
      </c>
      <c r="H523" s="391" t="s">
        <v>3157</v>
      </c>
      <c r="I523" s="392" t="s">
        <v>3077</v>
      </c>
      <c r="J523" s="716">
        <v>8830</v>
      </c>
      <c r="K523" s="716"/>
      <c r="L523" s="391"/>
    </row>
    <row r="524" spans="1:12" ht="178.5" x14ac:dyDescent="0.25">
      <c r="A524" s="708">
        <v>522</v>
      </c>
      <c r="B524" s="386" t="s">
        <v>289</v>
      </c>
      <c r="C524" s="391" t="s">
        <v>938</v>
      </c>
      <c r="D524" s="392" t="s">
        <v>529</v>
      </c>
      <c r="E524" s="392" t="s">
        <v>297</v>
      </c>
      <c r="F524" s="392" t="s">
        <v>3158</v>
      </c>
      <c r="G524" s="391" t="s">
        <v>3119</v>
      </c>
      <c r="H524" s="391" t="s">
        <v>3159</v>
      </c>
      <c r="I524" s="392" t="s">
        <v>3160</v>
      </c>
      <c r="J524" s="716">
        <v>7425</v>
      </c>
      <c r="K524" s="716"/>
      <c r="L524" s="391" t="s">
        <v>3161</v>
      </c>
    </row>
    <row r="525" spans="1:12" ht="89.25" x14ac:dyDescent="0.25">
      <c r="A525" s="708">
        <v>523</v>
      </c>
      <c r="B525" s="386" t="s">
        <v>289</v>
      </c>
      <c r="C525" s="391" t="s">
        <v>938</v>
      </c>
      <c r="D525" s="392" t="s">
        <v>529</v>
      </c>
      <c r="E525" s="392" t="s">
        <v>297</v>
      </c>
      <c r="F525" s="392" t="s">
        <v>3162</v>
      </c>
      <c r="G525" s="391" t="s">
        <v>3163</v>
      </c>
      <c r="H525" s="391" t="s">
        <v>3164</v>
      </c>
      <c r="I525" s="392" t="s">
        <v>3165</v>
      </c>
      <c r="J525" s="716">
        <v>10332</v>
      </c>
      <c r="K525" s="716"/>
      <c r="L525" s="391"/>
    </row>
    <row r="526" spans="1:12" ht="153" x14ac:dyDescent="0.25">
      <c r="A526" s="708">
        <v>524</v>
      </c>
      <c r="B526" s="386" t="s">
        <v>289</v>
      </c>
      <c r="C526" s="391" t="s">
        <v>938</v>
      </c>
      <c r="D526" s="392" t="s">
        <v>529</v>
      </c>
      <c r="E526" s="392" t="s">
        <v>297</v>
      </c>
      <c r="F526" s="392" t="s">
        <v>3166</v>
      </c>
      <c r="G526" s="391" t="s">
        <v>3116</v>
      </c>
      <c r="H526" s="391" t="s">
        <v>3167</v>
      </c>
      <c r="I526" s="392" t="s">
        <v>3165</v>
      </c>
      <c r="J526" s="716">
        <v>11852</v>
      </c>
      <c r="K526" s="716"/>
      <c r="L526" s="391"/>
    </row>
    <row r="527" spans="1:12" ht="165.75" x14ac:dyDescent="0.25">
      <c r="A527" s="708">
        <v>525</v>
      </c>
      <c r="B527" s="386" t="s">
        <v>289</v>
      </c>
      <c r="C527" s="391" t="s">
        <v>938</v>
      </c>
      <c r="D527" s="392" t="s">
        <v>529</v>
      </c>
      <c r="E527" s="392" t="s">
        <v>297</v>
      </c>
      <c r="F527" s="717" t="s">
        <v>3168</v>
      </c>
      <c r="G527" s="714" t="s">
        <v>3169</v>
      </c>
      <c r="H527" s="718" t="s">
        <v>3170</v>
      </c>
      <c r="I527" s="392" t="s">
        <v>3160</v>
      </c>
      <c r="J527" s="716">
        <v>3333</v>
      </c>
      <c r="K527" s="716"/>
      <c r="L527" s="391"/>
    </row>
    <row r="528" spans="1:12" ht="102" x14ac:dyDescent="0.25">
      <c r="A528" s="708">
        <v>526</v>
      </c>
      <c r="B528" s="386" t="s">
        <v>289</v>
      </c>
      <c r="C528" s="391" t="s">
        <v>938</v>
      </c>
      <c r="D528" s="392" t="s">
        <v>529</v>
      </c>
      <c r="E528" s="392" t="s">
        <v>297</v>
      </c>
      <c r="F528" s="392" t="s">
        <v>3171</v>
      </c>
      <c r="G528" s="391" t="s">
        <v>3172</v>
      </c>
      <c r="H528" s="391" t="s">
        <v>3173</v>
      </c>
      <c r="I528" s="392" t="s">
        <v>3160</v>
      </c>
      <c r="J528" s="716">
        <v>11405</v>
      </c>
      <c r="K528" s="716"/>
      <c r="L528" s="391"/>
    </row>
    <row r="529" spans="1:12" ht="102" x14ac:dyDescent="0.25">
      <c r="A529" s="708">
        <v>527</v>
      </c>
      <c r="B529" s="386" t="s">
        <v>289</v>
      </c>
      <c r="C529" s="391" t="s">
        <v>938</v>
      </c>
      <c r="D529" s="392" t="s">
        <v>529</v>
      </c>
      <c r="E529" s="392" t="s">
        <v>297</v>
      </c>
      <c r="F529" s="717" t="s">
        <v>3174</v>
      </c>
      <c r="G529" s="714" t="s">
        <v>3175</v>
      </c>
      <c r="H529" s="714" t="s">
        <v>3176</v>
      </c>
      <c r="I529" s="392" t="s">
        <v>3160</v>
      </c>
      <c r="J529" s="716">
        <v>4443</v>
      </c>
      <c r="K529" s="716"/>
      <c r="L529" s="391"/>
    </row>
    <row r="530" spans="1:12" ht="114.75" x14ac:dyDescent="0.25">
      <c r="A530" s="708">
        <v>528</v>
      </c>
      <c r="B530" s="386" t="s">
        <v>289</v>
      </c>
      <c r="C530" s="391" t="s">
        <v>938</v>
      </c>
      <c r="D530" s="392" t="s">
        <v>529</v>
      </c>
      <c r="E530" s="392" t="s">
        <v>297</v>
      </c>
      <c r="F530" s="719" t="s">
        <v>3177</v>
      </c>
      <c r="G530" s="714" t="s">
        <v>3178</v>
      </c>
      <c r="H530" s="718" t="s">
        <v>3179</v>
      </c>
      <c r="I530" s="392" t="s">
        <v>3160</v>
      </c>
      <c r="J530" s="716">
        <v>2553</v>
      </c>
      <c r="K530" s="716"/>
      <c r="L530" s="391"/>
    </row>
    <row r="531" spans="1:12" ht="153" x14ac:dyDescent="0.25">
      <c r="A531" s="708">
        <v>529</v>
      </c>
      <c r="B531" s="386" t="s">
        <v>289</v>
      </c>
      <c r="C531" s="391" t="s">
        <v>938</v>
      </c>
      <c r="D531" s="392" t="s">
        <v>529</v>
      </c>
      <c r="E531" s="392" t="s">
        <v>297</v>
      </c>
      <c r="F531" s="717" t="s">
        <v>3180</v>
      </c>
      <c r="G531" s="714" t="s">
        <v>3181</v>
      </c>
      <c r="H531" s="718" t="s">
        <v>3182</v>
      </c>
      <c r="I531" s="392" t="s">
        <v>3160</v>
      </c>
      <c r="J531" s="716">
        <v>18720</v>
      </c>
      <c r="K531" s="716"/>
      <c r="L531" s="391"/>
    </row>
    <row r="532" spans="1:12" ht="89.25" x14ac:dyDescent="0.25">
      <c r="A532" s="708">
        <v>530</v>
      </c>
      <c r="B532" s="386" t="s">
        <v>289</v>
      </c>
      <c r="C532" s="391" t="s">
        <v>3183</v>
      </c>
      <c r="D532" s="720" t="s">
        <v>529</v>
      </c>
      <c r="E532" s="720" t="s">
        <v>297</v>
      </c>
      <c r="F532" s="721" t="s">
        <v>3184</v>
      </c>
      <c r="G532" s="391" t="s">
        <v>3185</v>
      </c>
      <c r="H532" s="722" t="s">
        <v>3186</v>
      </c>
      <c r="I532" s="392" t="s">
        <v>3187</v>
      </c>
      <c r="J532" s="723">
        <v>10000</v>
      </c>
      <c r="K532" s="720"/>
      <c r="L532" s="724"/>
    </row>
    <row r="533" spans="1:12" ht="89.25" x14ac:dyDescent="0.25">
      <c r="A533" s="708">
        <v>531</v>
      </c>
      <c r="B533" s="386" t="s">
        <v>289</v>
      </c>
      <c r="C533" s="391" t="s">
        <v>2102</v>
      </c>
      <c r="D533" s="392" t="s">
        <v>529</v>
      </c>
      <c r="E533" s="392" t="s">
        <v>297</v>
      </c>
      <c r="F533" s="725" t="s">
        <v>3188</v>
      </c>
      <c r="G533" s="391" t="s">
        <v>3189</v>
      </c>
      <c r="H533" s="726" t="s">
        <v>4672</v>
      </c>
      <c r="I533" s="392" t="s">
        <v>3190</v>
      </c>
      <c r="J533" s="727">
        <v>276804.09000000003</v>
      </c>
      <c r="K533" s="708"/>
      <c r="L533" s="391" t="s">
        <v>3191</v>
      </c>
    </row>
    <row r="534" spans="1:12" ht="114.75" x14ac:dyDescent="0.25">
      <c r="A534" s="708">
        <v>532</v>
      </c>
      <c r="B534" s="386" t="s">
        <v>289</v>
      </c>
      <c r="C534" s="391" t="s">
        <v>2102</v>
      </c>
      <c r="D534" s="392" t="s">
        <v>529</v>
      </c>
      <c r="E534" s="392" t="s">
        <v>297</v>
      </c>
      <c r="F534" s="728" t="s">
        <v>3192</v>
      </c>
      <c r="G534" s="391" t="s">
        <v>3193</v>
      </c>
      <c r="H534" s="729" t="s">
        <v>3194</v>
      </c>
      <c r="I534" s="392" t="s">
        <v>3195</v>
      </c>
      <c r="J534" s="727">
        <v>256308.61</v>
      </c>
      <c r="K534" s="720"/>
      <c r="L534" s="391" t="s">
        <v>3191</v>
      </c>
    </row>
    <row r="535" spans="1:12" ht="102" x14ac:dyDescent="0.25">
      <c r="A535" s="708">
        <v>533</v>
      </c>
      <c r="B535" s="386" t="s">
        <v>289</v>
      </c>
      <c r="C535" s="391" t="s">
        <v>2102</v>
      </c>
      <c r="D535" s="392" t="s">
        <v>529</v>
      </c>
      <c r="E535" s="392" t="s">
        <v>297</v>
      </c>
      <c r="F535" s="728" t="s">
        <v>3196</v>
      </c>
      <c r="G535" s="391" t="s">
        <v>3197</v>
      </c>
      <c r="H535" s="729" t="s">
        <v>3198</v>
      </c>
      <c r="I535" s="392" t="s">
        <v>3195</v>
      </c>
      <c r="J535" s="727">
        <v>391419</v>
      </c>
      <c r="K535" s="708"/>
      <c r="L535" s="391" t="s">
        <v>3191</v>
      </c>
    </row>
    <row r="536" spans="1:12" ht="102" x14ac:dyDescent="0.25">
      <c r="A536" s="708">
        <v>534</v>
      </c>
      <c r="B536" s="386" t="s">
        <v>289</v>
      </c>
      <c r="C536" s="391" t="s">
        <v>2102</v>
      </c>
      <c r="D536" s="392" t="s">
        <v>529</v>
      </c>
      <c r="E536" s="392" t="s">
        <v>297</v>
      </c>
      <c r="F536" s="728" t="s">
        <v>3199</v>
      </c>
      <c r="G536" s="391" t="s">
        <v>3189</v>
      </c>
      <c r="H536" s="729" t="s">
        <v>2419</v>
      </c>
      <c r="I536" s="392" t="s">
        <v>3195</v>
      </c>
      <c r="J536" s="727">
        <v>678856.41</v>
      </c>
      <c r="K536" s="708"/>
      <c r="L536" s="391" t="s">
        <v>3191</v>
      </c>
    </row>
    <row r="537" spans="1:12" ht="114.75" x14ac:dyDescent="0.25">
      <c r="A537" s="708">
        <v>535</v>
      </c>
      <c r="B537" s="386" t="s">
        <v>289</v>
      </c>
      <c r="C537" s="391" t="s">
        <v>2102</v>
      </c>
      <c r="D537" s="392" t="s">
        <v>529</v>
      </c>
      <c r="E537" s="392" t="s">
        <v>297</v>
      </c>
      <c r="F537" s="728" t="s">
        <v>3200</v>
      </c>
      <c r="G537" s="391" t="s">
        <v>3116</v>
      </c>
      <c r="H537" s="729" t="s">
        <v>3201</v>
      </c>
      <c r="I537" s="392" t="s">
        <v>3202</v>
      </c>
      <c r="J537" s="727">
        <v>733241.14</v>
      </c>
      <c r="K537" s="708"/>
      <c r="L537" s="391" t="s">
        <v>3191</v>
      </c>
    </row>
    <row r="538" spans="1:12" ht="76.5" x14ac:dyDescent="0.25">
      <c r="A538" s="708">
        <v>536</v>
      </c>
      <c r="B538" s="386" t="s">
        <v>289</v>
      </c>
      <c r="C538" s="391" t="s">
        <v>2102</v>
      </c>
      <c r="D538" s="392" t="s">
        <v>529</v>
      </c>
      <c r="E538" s="392" t="s">
        <v>297</v>
      </c>
      <c r="F538" s="728" t="s">
        <v>3203</v>
      </c>
      <c r="G538" s="391" t="s">
        <v>3079</v>
      </c>
      <c r="H538" s="729" t="s">
        <v>3204</v>
      </c>
      <c r="I538" s="392" t="s">
        <v>3205</v>
      </c>
      <c r="J538" s="727">
        <v>1019403.47</v>
      </c>
      <c r="K538" s="708"/>
      <c r="L538" s="391" t="s">
        <v>3191</v>
      </c>
    </row>
    <row r="539" spans="1:12" ht="191.25" x14ac:dyDescent="0.25">
      <c r="A539" s="708">
        <v>537</v>
      </c>
      <c r="B539" s="386" t="s">
        <v>289</v>
      </c>
      <c r="C539" s="391" t="s">
        <v>2102</v>
      </c>
      <c r="D539" s="392" t="s">
        <v>529</v>
      </c>
      <c r="E539" s="392" t="s">
        <v>297</v>
      </c>
      <c r="F539" s="728" t="s">
        <v>3206</v>
      </c>
      <c r="G539" s="391" t="s">
        <v>3207</v>
      </c>
      <c r="H539" s="729" t="s">
        <v>2429</v>
      </c>
      <c r="I539" s="392" t="s">
        <v>3208</v>
      </c>
      <c r="J539" s="727">
        <v>371987.92</v>
      </c>
      <c r="K539" s="708"/>
      <c r="L539" s="391" t="s">
        <v>3191</v>
      </c>
    </row>
    <row r="540" spans="1:12" ht="127.5" x14ac:dyDescent="0.25">
      <c r="A540" s="708">
        <v>538</v>
      </c>
      <c r="B540" s="386" t="s">
        <v>289</v>
      </c>
      <c r="C540" s="391" t="s">
        <v>2102</v>
      </c>
      <c r="D540" s="392" t="s">
        <v>529</v>
      </c>
      <c r="E540" s="392" t="s">
        <v>297</v>
      </c>
      <c r="F540" s="730" t="s">
        <v>3209</v>
      </c>
      <c r="G540" s="391" t="s">
        <v>3210</v>
      </c>
      <c r="H540" s="731" t="s">
        <v>2432</v>
      </c>
      <c r="I540" s="392" t="s">
        <v>3211</v>
      </c>
      <c r="J540" s="727">
        <v>351695.59</v>
      </c>
      <c r="K540" s="708"/>
      <c r="L540" s="391" t="s">
        <v>3191</v>
      </c>
    </row>
    <row r="541" spans="1:12" ht="76.5" x14ac:dyDescent="0.25">
      <c r="A541" s="708">
        <v>539</v>
      </c>
      <c r="B541" s="386" t="s">
        <v>289</v>
      </c>
      <c r="C541" s="391" t="s">
        <v>2102</v>
      </c>
      <c r="D541" s="392" t="s">
        <v>529</v>
      </c>
      <c r="E541" s="392" t="s">
        <v>297</v>
      </c>
      <c r="F541" s="392" t="s">
        <v>3212</v>
      </c>
      <c r="G541" s="391" t="s">
        <v>3079</v>
      </c>
      <c r="H541" s="731" t="s">
        <v>3213</v>
      </c>
      <c r="I541" s="392" t="s">
        <v>1366</v>
      </c>
      <c r="J541" s="727">
        <v>0</v>
      </c>
      <c r="K541" s="708"/>
      <c r="L541" s="391" t="s">
        <v>3191</v>
      </c>
    </row>
    <row r="542" spans="1:12" ht="63.75" x14ac:dyDescent="0.25">
      <c r="A542" s="708">
        <v>540</v>
      </c>
      <c r="B542" s="386" t="s">
        <v>289</v>
      </c>
      <c r="C542" s="391" t="s">
        <v>2102</v>
      </c>
      <c r="D542" s="392" t="s">
        <v>529</v>
      </c>
      <c r="E542" s="392" t="s">
        <v>297</v>
      </c>
      <c r="F542" s="392" t="s">
        <v>3214</v>
      </c>
      <c r="G542" s="391" t="s">
        <v>3215</v>
      </c>
      <c r="H542" s="731" t="s">
        <v>3216</v>
      </c>
      <c r="I542" s="392" t="s">
        <v>1366</v>
      </c>
      <c r="J542" s="727">
        <v>0</v>
      </c>
      <c r="K542" s="708"/>
      <c r="L542" s="391" t="s">
        <v>3191</v>
      </c>
    </row>
    <row r="543" spans="1:12" ht="102" x14ac:dyDescent="0.25">
      <c r="A543" s="708">
        <v>541</v>
      </c>
      <c r="B543" s="386" t="s">
        <v>289</v>
      </c>
      <c r="C543" s="395" t="s">
        <v>3217</v>
      </c>
      <c r="D543" s="399" t="s">
        <v>552</v>
      </c>
      <c r="E543" s="399" t="s">
        <v>297</v>
      </c>
      <c r="F543" s="732" t="s">
        <v>3218</v>
      </c>
      <c r="G543" s="395" t="s">
        <v>3219</v>
      </c>
      <c r="H543" s="395" t="s">
        <v>3220</v>
      </c>
      <c r="I543" s="399" t="s">
        <v>3221</v>
      </c>
      <c r="J543" s="733">
        <v>2722</v>
      </c>
      <c r="K543" s="720"/>
      <c r="L543" s="724"/>
    </row>
    <row r="544" spans="1:12" ht="102" x14ac:dyDescent="0.25">
      <c r="A544" s="708">
        <v>542</v>
      </c>
      <c r="B544" s="386" t="s">
        <v>289</v>
      </c>
      <c r="C544" s="395" t="s">
        <v>3222</v>
      </c>
      <c r="D544" s="399" t="s">
        <v>552</v>
      </c>
      <c r="E544" s="399" t="s">
        <v>297</v>
      </c>
      <c r="F544" s="732" t="s">
        <v>3223</v>
      </c>
      <c r="G544" s="395" t="s">
        <v>3219</v>
      </c>
      <c r="H544" s="395" t="s">
        <v>3220</v>
      </c>
      <c r="I544" s="399" t="s">
        <v>3224</v>
      </c>
      <c r="J544" s="733">
        <v>10357</v>
      </c>
      <c r="K544" s="708"/>
      <c r="L544" s="734"/>
    </row>
    <row r="545" spans="1:12" ht="127.5" x14ac:dyDescent="0.25">
      <c r="A545" s="708">
        <v>543</v>
      </c>
      <c r="B545" s="386" t="s">
        <v>289</v>
      </c>
      <c r="C545" s="395" t="s">
        <v>3225</v>
      </c>
      <c r="D545" s="399" t="s">
        <v>552</v>
      </c>
      <c r="E545" s="399" t="s">
        <v>297</v>
      </c>
      <c r="F545" s="732" t="s">
        <v>887</v>
      </c>
      <c r="G545" s="395" t="s">
        <v>3219</v>
      </c>
      <c r="H545" s="395" t="s">
        <v>3226</v>
      </c>
      <c r="I545" s="399" t="s">
        <v>3227</v>
      </c>
      <c r="J545" s="733">
        <v>525</v>
      </c>
      <c r="K545" s="720"/>
      <c r="L545" s="724"/>
    </row>
    <row r="546" spans="1:12" ht="89.25" x14ac:dyDescent="0.25">
      <c r="A546" s="708">
        <v>544</v>
      </c>
      <c r="B546" s="386" t="s">
        <v>289</v>
      </c>
      <c r="C546" s="395" t="s">
        <v>3228</v>
      </c>
      <c r="D546" s="399" t="s">
        <v>552</v>
      </c>
      <c r="E546" s="399" t="s">
        <v>297</v>
      </c>
      <c r="F546" s="732" t="s">
        <v>870</v>
      </c>
      <c r="G546" s="395" t="s">
        <v>3043</v>
      </c>
      <c r="H546" s="395" t="s">
        <v>3229</v>
      </c>
      <c r="I546" s="399" t="s">
        <v>3230</v>
      </c>
      <c r="J546" s="733">
        <v>2880</v>
      </c>
      <c r="K546" s="708"/>
      <c r="L546" s="734"/>
    </row>
    <row r="547" spans="1:12" ht="63.75" x14ac:dyDescent="0.25">
      <c r="A547" s="708">
        <v>545</v>
      </c>
      <c r="B547" s="386" t="s">
        <v>289</v>
      </c>
      <c r="C547" s="395" t="s">
        <v>3231</v>
      </c>
      <c r="D547" s="399" t="s">
        <v>552</v>
      </c>
      <c r="E547" s="399" t="s">
        <v>297</v>
      </c>
      <c r="F547" s="732" t="s">
        <v>931</v>
      </c>
      <c r="G547" s="395" t="s">
        <v>3185</v>
      </c>
      <c r="H547" s="395" t="s">
        <v>3232</v>
      </c>
      <c r="I547" s="399" t="s">
        <v>3233</v>
      </c>
      <c r="J547" s="733">
        <v>160</v>
      </c>
      <c r="K547" s="708"/>
      <c r="L547" s="734"/>
    </row>
    <row r="548" spans="1:12" ht="38.25" x14ac:dyDescent="0.25">
      <c r="A548" s="708">
        <v>546</v>
      </c>
      <c r="B548" s="386" t="s">
        <v>289</v>
      </c>
      <c r="C548" s="395" t="s">
        <v>3231</v>
      </c>
      <c r="D548" s="399" t="s">
        <v>552</v>
      </c>
      <c r="E548" s="399" t="s">
        <v>297</v>
      </c>
      <c r="F548" s="732" t="s">
        <v>844</v>
      </c>
      <c r="G548" s="395" t="s">
        <v>3234</v>
      </c>
      <c r="H548" s="395" t="s">
        <v>3235</v>
      </c>
      <c r="I548" s="399" t="s">
        <v>3233</v>
      </c>
      <c r="J548" s="733">
        <v>120</v>
      </c>
      <c r="K548" s="708"/>
      <c r="L548" s="734"/>
    </row>
    <row r="549" spans="1:12" ht="89.25" x14ac:dyDescent="0.25">
      <c r="A549" s="708">
        <v>547</v>
      </c>
      <c r="B549" s="386" t="s">
        <v>289</v>
      </c>
      <c r="C549" s="395" t="s">
        <v>3236</v>
      </c>
      <c r="D549" s="399" t="s">
        <v>552</v>
      </c>
      <c r="E549" s="399" t="s">
        <v>297</v>
      </c>
      <c r="F549" s="732" t="s">
        <v>832</v>
      </c>
      <c r="G549" s="395" t="s">
        <v>3234</v>
      </c>
      <c r="H549" s="395" t="s">
        <v>3237</v>
      </c>
      <c r="I549" s="399" t="s">
        <v>3238</v>
      </c>
      <c r="J549" s="733">
        <v>60</v>
      </c>
      <c r="K549" s="708"/>
      <c r="L549" s="734"/>
    </row>
    <row r="550" spans="1:12" ht="63.75" x14ac:dyDescent="0.25">
      <c r="A550" s="708">
        <v>548</v>
      </c>
      <c r="B550" s="386" t="s">
        <v>289</v>
      </c>
      <c r="C550" s="395" t="s">
        <v>3239</v>
      </c>
      <c r="D550" s="399" t="s">
        <v>552</v>
      </c>
      <c r="E550" s="399" t="s">
        <v>538</v>
      </c>
      <c r="F550" s="732" t="s">
        <v>853</v>
      </c>
      <c r="G550" s="395" t="s">
        <v>3043</v>
      </c>
      <c r="H550" s="395" t="s">
        <v>3240</v>
      </c>
      <c r="I550" s="399" t="s">
        <v>3241</v>
      </c>
      <c r="J550" s="733">
        <v>1618.5</v>
      </c>
      <c r="K550" s="708"/>
      <c r="L550" s="734"/>
    </row>
    <row r="551" spans="1:12" ht="51" x14ac:dyDescent="0.25">
      <c r="A551" s="708">
        <v>549</v>
      </c>
      <c r="B551" s="386" t="s">
        <v>289</v>
      </c>
      <c r="C551" s="395" t="s">
        <v>3242</v>
      </c>
      <c r="D551" s="399" t="s">
        <v>552</v>
      </c>
      <c r="E551" s="399" t="s">
        <v>297</v>
      </c>
      <c r="F551" s="732" t="s">
        <v>847</v>
      </c>
      <c r="G551" s="395" t="s">
        <v>3243</v>
      </c>
      <c r="H551" s="395" t="s">
        <v>3244</v>
      </c>
      <c r="I551" s="399" t="s">
        <v>3245</v>
      </c>
      <c r="J551" s="733">
        <v>4000</v>
      </c>
      <c r="K551" s="708"/>
      <c r="L551" s="734"/>
    </row>
    <row r="552" spans="1:12" ht="76.5" x14ac:dyDescent="0.25">
      <c r="A552" s="708">
        <v>550</v>
      </c>
      <c r="B552" s="386" t="s">
        <v>289</v>
      </c>
      <c r="C552" s="395" t="s">
        <v>3231</v>
      </c>
      <c r="D552" s="399" t="s">
        <v>552</v>
      </c>
      <c r="E552" s="399" t="s">
        <v>297</v>
      </c>
      <c r="F552" s="732" t="s">
        <v>2130</v>
      </c>
      <c r="G552" s="395" t="s">
        <v>3246</v>
      </c>
      <c r="H552" s="395" t="s">
        <v>3247</v>
      </c>
      <c r="I552" s="399" t="s">
        <v>3248</v>
      </c>
      <c r="J552" s="733">
        <v>115</v>
      </c>
      <c r="K552" s="708"/>
      <c r="L552" s="734"/>
    </row>
    <row r="553" spans="1:12" ht="102" x14ac:dyDescent="0.25">
      <c r="A553" s="708">
        <v>551</v>
      </c>
      <c r="B553" s="386" t="s">
        <v>289</v>
      </c>
      <c r="C553" s="395" t="s">
        <v>3249</v>
      </c>
      <c r="D553" s="399" t="s">
        <v>552</v>
      </c>
      <c r="E553" s="399" t="s">
        <v>297</v>
      </c>
      <c r="F553" s="732" t="s">
        <v>861</v>
      </c>
      <c r="G553" s="395" t="s">
        <v>3043</v>
      </c>
      <c r="H553" s="395" t="s">
        <v>3250</v>
      </c>
      <c r="I553" s="399" t="s">
        <v>3251</v>
      </c>
      <c r="J553" s="733">
        <v>855</v>
      </c>
      <c r="K553" s="708"/>
      <c r="L553" s="734"/>
    </row>
    <row r="554" spans="1:12" ht="63.75" x14ac:dyDescent="0.25">
      <c r="A554" s="708">
        <v>552</v>
      </c>
      <c r="B554" s="386" t="s">
        <v>289</v>
      </c>
      <c r="C554" s="395" t="s">
        <v>3252</v>
      </c>
      <c r="D554" s="399" t="s">
        <v>552</v>
      </c>
      <c r="E554" s="399" t="s">
        <v>297</v>
      </c>
      <c r="F554" s="732" t="s">
        <v>3253</v>
      </c>
      <c r="G554" s="395" t="s">
        <v>3246</v>
      </c>
      <c r="H554" s="395" t="s">
        <v>3254</v>
      </c>
      <c r="I554" s="399" t="s">
        <v>3255</v>
      </c>
      <c r="J554" s="733">
        <v>590</v>
      </c>
      <c r="K554" s="720"/>
      <c r="L554" s="724"/>
    </row>
    <row r="555" spans="1:12" ht="114.75" x14ac:dyDescent="0.25">
      <c r="A555" s="708">
        <v>553</v>
      </c>
      <c r="B555" s="386" t="s">
        <v>289</v>
      </c>
      <c r="C555" s="395" t="s">
        <v>3225</v>
      </c>
      <c r="D555" s="399" t="s">
        <v>552</v>
      </c>
      <c r="E555" s="399" t="s">
        <v>297</v>
      </c>
      <c r="F555" s="732" t="s">
        <v>858</v>
      </c>
      <c r="G555" s="395" t="s">
        <v>3219</v>
      </c>
      <c r="H555" s="395" t="s">
        <v>3256</v>
      </c>
      <c r="I555" s="399" t="s">
        <v>3257</v>
      </c>
      <c r="J555" s="733">
        <v>3245</v>
      </c>
      <c r="K555" s="708"/>
      <c r="L555" s="734"/>
    </row>
    <row r="556" spans="1:12" ht="51" x14ac:dyDescent="0.25">
      <c r="A556" s="708">
        <v>554</v>
      </c>
      <c r="B556" s="386" t="s">
        <v>289</v>
      </c>
      <c r="C556" s="395" t="s">
        <v>3231</v>
      </c>
      <c r="D556" s="399" t="s">
        <v>552</v>
      </c>
      <c r="E556" s="399" t="s">
        <v>297</v>
      </c>
      <c r="F556" s="732" t="s">
        <v>849</v>
      </c>
      <c r="G556" s="395" t="s">
        <v>3246</v>
      </c>
      <c r="H556" s="395" t="s">
        <v>3258</v>
      </c>
      <c r="I556" s="399" t="s">
        <v>3259</v>
      </c>
      <c r="J556" s="733">
        <v>2250</v>
      </c>
      <c r="K556" s="720"/>
      <c r="L556" s="724"/>
    </row>
    <row r="557" spans="1:12" ht="102" x14ac:dyDescent="0.25">
      <c r="A557" s="708">
        <v>555</v>
      </c>
      <c r="B557" s="386" t="s">
        <v>289</v>
      </c>
      <c r="C557" s="395" t="s">
        <v>3260</v>
      </c>
      <c r="D557" s="399" t="s">
        <v>552</v>
      </c>
      <c r="E557" s="399" t="s">
        <v>297</v>
      </c>
      <c r="F557" s="732" t="s">
        <v>866</v>
      </c>
      <c r="G557" s="395" t="s">
        <v>3261</v>
      </c>
      <c r="H557" s="395" t="s">
        <v>3262</v>
      </c>
      <c r="I557" s="399" t="s">
        <v>3263</v>
      </c>
      <c r="J557" s="733">
        <v>1275</v>
      </c>
      <c r="K557" s="708"/>
      <c r="L557" s="734"/>
    </row>
    <row r="558" spans="1:12" ht="63.75" x14ac:dyDescent="0.25">
      <c r="A558" s="708">
        <v>556</v>
      </c>
      <c r="B558" s="386" t="s">
        <v>289</v>
      </c>
      <c r="C558" s="395" t="s">
        <v>3264</v>
      </c>
      <c r="D558" s="399" t="s">
        <v>552</v>
      </c>
      <c r="E558" s="399" t="s">
        <v>297</v>
      </c>
      <c r="F558" s="732" t="s">
        <v>891</v>
      </c>
      <c r="G558" s="395" t="s">
        <v>3261</v>
      </c>
      <c r="H558" s="395" t="s">
        <v>3265</v>
      </c>
      <c r="I558" s="399" t="s">
        <v>3266</v>
      </c>
      <c r="J558" s="409">
        <v>500</v>
      </c>
      <c r="K558" s="708"/>
      <c r="L558" s="734"/>
    </row>
    <row r="559" spans="1:12" ht="38.25" x14ac:dyDescent="0.25">
      <c r="A559" s="708">
        <v>557</v>
      </c>
      <c r="B559" s="386" t="s">
        <v>289</v>
      </c>
      <c r="C559" s="395" t="s">
        <v>3267</v>
      </c>
      <c r="D559" s="399" t="s">
        <v>552</v>
      </c>
      <c r="E559" s="399" t="s">
        <v>538</v>
      </c>
      <c r="F559" s="732" t="s">
        <v>856</v>
      </c>
      <c r="G559" s="395" t="s">
        <v>3043</v>
      </c>
      <c r="H559" s="395" t="s">
        <v>3268</v>
      </c>
      <c r="I559" s="399" t="s">
        <v>3269</v>
      </c>
      <c r="J559" s="733">
        <v>460</v>
      </c>
      <c r="K559" s="708"/>
      <c r="L559" s="734"/>
    </row>
    <row r="560" spans="1:12" ht="51" x14ac:dyDescent="0.25">
      <c r="A560" s="708">
        <v>558</v>
      </c>
      <c r="B560" s="386" t="s">
        <v>289</v>
      </c>
      <c r="C560" s="395" t="s">
        <v>3270</v>
      </c>
      <c r="D560" s="399" t="s">
        <v>552</v>
      </c>
      <c r="E560" s="399" t="s">
        <v>297</v>
      </c>
      <c r="F560" s="732" t="s">
        <v>874</v>
      </c>
      <c r="G560" s="395" t="s">
        <v>3051</v>
      </c>
      <c r="H560" s="395" t="s">
        <v>3271</v>
      </c>
      <c r="I560" s="399" t="s">
        <v>3272</v>
      </c>
      <c r="J560" s="733">
        <v>999</v>
      </c>
      <c r="K560" s="708"/>
      <c r="L560" s="734"/>
    </row>
    <row r="561" spans="1:12" ht="114.75" x14ac:dyDescent="0.25">
      <c r="A561" s="708">
        <v>559</v>
      </c>
      <c r="B561" s="386" t="s">
        <v>289</v>
      </c>
      <c r="C561" s="395" t="s">
        <v>3225</v>
      </c>
      <c r="D561" s="399" t="s">
        <v>552</v>
      </c>
      <c r="E561" s="399" t="s">
        <v>297</v>
      </c>
      <c r="F561" s="732" t="s">
        <v>3273</v>
      </c>
      <c r="G561" s="395" t="s">
        <v>3219</v>
      </c>
      <c r="H561" s="395" t="s">
        <v>3256</v>
      </c>
      <c r="I561" s="399" t="s">
        <v>3274</v>
      </c>
      <c r="J561" s="733">
        <v>2425</v>
      </c>
      <c r="K561" s="708"/>
      <c r="L561" s="734"/>
    </row>
    <row r="562" spans="1:12" ht="38.25" x14ac:dyDescent="0.25">
      <c r="A562" s="708">
        <v>560</v>
      </c>
      <c r="B562" s="386" t="s">
        <v>289</v>
      </c>
      <c r="C562" s="735" t="s">
        <v>3228</v>
      </c>
      <c r="D562" s="399" t="s">
        <v>552</v>
      </c>
      <c r="E562" s="399" t="s">
        <v>297</v>
      </c>
      <c r="F562" s="732" t="s">
        <v>876</v>
      </c>
      <c r="G562" s="395" t="s">
        <v>3043</v>
      </c>
      <c r="H562" s="395" t="s">
        <v>3275</v>
      </c>
      <c r="I562" s="399" t="s">
        <v>3276</v>
      </c>
      <c r="J562" s="733">
        <v>280</v>
      </c>
      <c r="K562" s="708"/>
      <c r="L562" s="734"/>
    </row>
    <row r="563" spans="1:12" ht="76.5" x14ac:dyDescent="0.25">
      <c r="A563" s="708">
        <v>561</v>
      </c>
      <c r="B563" s="386" t="s">
        <v>289</v>
      </c>
      <c r="C563" s="395" t="s">
        <v>3277</v>
      </c>
      <c r="D563" s="399" t="s">
        <v>552</v>
      </c>
      <c r="E563" s="399" t="s">
        <v>297</v>
      </c>
      <c r="F563" s="732" t="s">
        <v>3278</v>
      </c>
      <c r="G563" s="395" t="s">
        <v>3043</v>
      </c>
      <c r="H563" s="395" t="s">
        <v>3279</v>
      </c>
      <c r="I563" s="399" t="s">
        <v>3280</v>
      </c>
      <c r="J563" s="733">
        <v>726</v>
      </c>
      <c r="K563" s="708"/>
      <c r="L563" s="734"/>
    </row>
    <row r="564" spans="1:12" ht="76.5" x14ac:dyDescent="0.25">
      <c r="A564" s="708">
        <v>562</v>
      </c>
      <c r="B564" s="386" t="s">
        <v>289</v>
      </c>
      <c r="C564" s="395" t="s">
        <v>3281</v>
      </c>
      <c r="D564" s="399" t="s">
        <v>552</v>
      </c>
      <c r="E564" s="399" t="s">
        <v>297</v>
      </c>
      <c r="F564" s="732" t="s">
        <v>884</v>
      </c>
      <c r="G564" s="395" t="s">
        <v>3282</v>
      </c>
      <c r="H564" s="395" t="s">
        <v>3283</v>
      </c>
      <c r="I564" s="399" t="s">
        <v>3276</v>
      </c>
      <c r="J564" s="409">
        <v>328</v>
      </c>
      <c r="K564" s="708"/>
      <c r="L564" s="734"/>
    </row>
    <row r="565" spans="1:12" ht="63.75" x14ac:dyDescent="0.25">
      <c r="A565" s="708">
        <v>563</v>
      </c>
      <c r="B565" s="386" t="s">
        <v>289</v>
      </c>
      <c r="C565" s="395" t="s">
        <v>3260</v>
      </c>
      <c r="D565" s="399" t="s">
        <v>552</v>
      </c>
      <c r="E565" s="399" t="s">
        <v>297</v>
      </c>
      <c r="F565" s="732" t="s">
        <v>3284</v>
      </c>
      <c r="G565" s="395" t="s">
        <v>3261</v>
      </c>
      <c r="H565" s="395" t="s">
        <v>3285</v>
      </c>
      <c r="I565" s="399" t="s">
        <v>3286</v>
      </c>
      <c r="J565" s="733">
        <v>650</v>
      </c>
      <c r="K565" s="720"/>
      <c r="L565" s="724"/>
    </row>
    <row r="566" spans="1:12" ht="38.25" x14ac:dyDescent="0.25">
      <c r="A566" s="708">
        <v>564</v>
      </c>
      <c r="B566" s="386" t="s">
        <v>289</v>
      </c>
      <c r="C566" s="395" t="s">
        <v>3217</v>
      </c>
      <c r="D566" s="399" t="s">
        <v>552</v>
      </c>
      <c r="E566" s="399" t="s">
        <v>297</v>
      </c>
      <c r="F566" s="732" t="s">
        <v>2141</v>
      </c>
      <c r="G566" s="395" t="s">
        <v>3185</v>
      </c>
      <c r="H566" s="395" t="s">
        <v>3287</v>
      </c>
      <c r="I566" s="399" t="s">
        <v>3288</v>
      </c>
      <c r="J566" s="733">
        <v>79</v>
      </c>
      <c r="K566" s="708"/>
      <c r="L566" s="734"/>
    </row>
    <row r="567" spans="1:12" ht="102" x14ac:dyDescent="0.25">
      <c r="A567" s="708">
        <v>565</v>
      </c>
      <c r="B567" s="386" t="s">
        <v>289</v>
      </c>
      <c r="C567" s="395" t="s">
        <v>3289</v>
      </c>
      <c r="D567" s="399" t="s">
        <v>552</v>
      </c>
      <c r="E567" s="399" t="s">
        <v>297</v>
      </c>
      <c r="F567" s="732" t="s">
        <v>901</v>
      </c>
      <c r="G567" s="395" t="s">
        <v>3290</v>
      </c>
      <c r="H567" s="395" t="s">
        <v>3291</v>
      </c>
      <c r="I567" s="399" t="s">
        <v>3292</v>
      </c>
      <c r="J567" s="733">
        <v>1500</v>
      </c>
      <c r="K567" s="720"/>
      <c r="L567" s="724"/>
    </row>
    <row r="568" spans="1:12" ht="114.75" x14ac:dyDescent="0.25">
      <c r="A568" s="708">
        <v>566</v>
      </c>
      <c r="B568" s="386" t="s">
        <v>289</v>
      </c>
      <c r="C568" s="395" t="s">
        <v>3293</v>
      </c>
      <c r="D568" s="399" t="s">
        <v>552</v>
      </c>
      <c r="E568" s="399" t="s">
        <v>297</v>
      </c>
      <c r="F568" s="732" t="s">
        <v>894</v>
      </c>
      <c r="G568" s="395" t="s">
        <v>3215</v>
      </c>
      <c r="H568" s="395" t="s">
        <v>3294</v>
      </c>
      <c r="I568" s="399" t="s">
        <v>3295</v>
      </c>
      <c r="J568" s="733">
        <v>850</v>
      </c>
      <c r="K568" s="708"/>
      <c r="L568" s="734"/>
    </row>
    <row r="569" spans="1:12" ht="76.5" x14ac:dyDescent="0.25">
      <c r="A569" s="708">
        <v>567</v>
      </c>
      <c r="B569" s="386" t="s">
        <v>289</v>
      </c>
      <c r="C569" s="395" t="s">
        <v>3228</v>
      </c>
      <c r="D569" s="399" t="s">
        <v>552</v>
      </c>
      <c r="E569" s="399" t="s">
        <v>297</v>
      </c>
      <c r="F569" s="732" t="s">
        <v>917</v>
      </c>
      <c r="G569" s="395" t="s">
        <v>3246</v>
      </c>
      <c r="H569" s="395" t="s">
        <v>3296</v>
      </c>
      <c r="I569" s="399" t="s">
        <v>3297</v>
      </c>
      <c r="J569" s="733">
        <v>450</v>
      </c>
      <c r="K569" s="708"/>
      <c r="L569" s="734"/>
    </row>
    <row r="570" spans="1:12" ht="63.75" x14ac:dyDescent="0.25">
      <c r="A570" s="708">
        <v>568</v>
      </c>
      <c r="B570" s="386" t="s">
        <v>289</v>
      </c>
      <c r="C570" s="395" t="s">
        <v>3298</v>
      </c>
      <c r="D570" s="399" t="s">
        <v>552</v>
      </c>
      <c r="E570" s="399" t="s">
        <v>297</v>
      </c>
      <c r="F570" s="732" t="s">
        <v>3299</v>
      </c>
      <c r="G570" s="395" t="s">
        <v>3185</v>
      </c>
      <c r="H570" s="395" t="s">
        <v>3300</v>
      </c>
      <c r="I570" s="399" t="s">
        <v>3297</v>
      </c>
      <c r="J570" s="733">
        <v>288</v>
      </c>
      <c r="K570" s="708"/>
      <c r="L570" s="734"/>
    </row>
    <row r="571" spans="1:12" ht="63.75" x14ac:dyDescent="0.25">
      <c r="A571" s="708">
        <v>569</v>
      </c>
      <c r="B571" s="386" t="s">
        <v>289</v>
      </c>
      <c r="C571" s="395" t="s">
        <v>3298</v>
      </c>
      <c r="D571" s="399" t="s">
        <v>552</v>
      </c>
      <c r="E571" s="399" t="s">
        <v>297</v>
      </c>
      <c r="F571" s="732" t="s">
        <v>3301</v>
      </c>
      <c r="G571" s="395" t="s">
        <v>3185</v>
      </c>
      <c r="H571" s="395" t="s">
        <v>3300</v>
      </c>
      <c r="I571" s="399" t="s">
        <v>3302</v>
      </c>
      <c r="J571" s="733">
        <v>161.4</v>
      </c>
      <c r="K571" s="708"/>
      <c r="L571" s="734"/>
    </row>
    <row r="572" spans="1:12" ht="51" x14ac:dyDescent="0.25">
      <c r="A572" s="708">
        <v>570</v>
      </c>
      <c r="B572" s="386" t="s">
        <v>289</v>
      </c>
      <c r="C572" s="395" t="s">
        <v>3267</v>
      </c>
      <c r="D572" s="399" t="s">
        <v>552</v>
      </c>
      <c r="E572" s="399" t="s">
        <v>538</v>
      </c>
      <c r="F572" s="732" t="s">
        <v>913</v>
      </c>
      <c r="G572" s="395" t="s">
        <v>3043</v>
      </c>
      <c r="H572" s="395" t="s">
        <v>3303</v>
      </c>
      <c r="I572" s="399" t="s">
        <v>3302</v>
      </c>
      <c r="J572" s="733">
        <v>450</v>
      </c>
      <c r="K572" s="708"/>
      <c r="L572" s="734"/>
    </row>
    <row r="573" spans="1:12" ht="89.25" x14ac:dyDescent="0.25">
      <c r="A573" s="708">
        <v>571</v>
      </c>
      <c r="B573" s="386" t="s">
        <v>289</v>
      </c>
      <c r="C573" s="395" t="s">
        <v>3304</v>
      </c>
      <c r="D573" s="399" t="s">
        <v>552</v>
      </c>
      <c r="E573" s="399" t="s">
        <v>297</v>
      </c>
      <c r="F573" s="732" t="s">
        <v>2149</v>
      </c>
      <c r="G573" s="395" t="s">
        <v>3305</v>
      </c>
      <c r="H573" s="395" t="s">
        <v>3306</v>
      </c>
      <c r="I573" s="399" t="s">
        <v>3307</v>
      </c>
      <c r="J573" s="733">
        <v>83.4</v>
      </c>
      <c r="K573" s="708"/>
      <c r="L573" s="734"/>
    </row>
    <row r="574" spans="1:12" ht="89.25" x14ac:dyDescent="0.25">
      <c r="A574" s="708">
        <v>572</v>
      </c>
      <c r="B574" s="386" t="s">
        <v>289</v>
      </c>
      <c r="C574" s="395" t="s">
        <v>3308</v>
      </c>
      <c r="D574" s="399" t="s">
        <v>552</v>
      </c>
      <c r="E574" s="399" t="s">
        <v>297</v>
      </c>
      <c r="F574" s="732" t="s">
        <v>3309</v>
      </c>
      <c r="G574" s="395" t="s">
        <v>3043</v>
      </c>
      <c r="H574" s="395" t="s">
        <v>3310</v>
      </c>
      <c r="I574" s="399" t="s">
        <v>3311</v>
      </c>
      <c r="J574" s="733">
        <v>888</v>
      </c>
      <c r="K574" s="708"/>
      <c r="L574" s="734"/>
    </row>
    <row r="575" spans="1:12" ht="63.75" x14ac:dyDescent="0.25">
      <c r="A575" s="708">
        <v>573</v>
      </c>
      <c r="B575" s="386" t="s">
        <v>289</v>
      </c>
      <c r="C575" s="395" t="s">
        <v>3312</v>
      </c>
      <c r="D575" s="399" t="s">
        <v>552</v>
      </c>
      <c r="E575" s="399" t="s">
        <v>297</v>
      </c>
      <c r="F575" s="732" t="s">
        <v>2144</v>
      </c>
      <c r="G575" s="395" t="s">
        <v>3313</v>
      </c>
      <c r="H575" s="395" t="s">
        <v>3314</v>
      </c>
      <c r="I575" s="399" t="s">
        <v>3315</v>
      </c>
      <c r="J575" s="733">
        <v>300</v>
      </c>
      <c r="K575" s="708"/>
      <c r="L575" s="734"/>
    </row>
    <row r="576" spans="1:12" ht="89.25" x14ac:dyDescent="0.25">
      <c r="A576" s="708">
        <v>574</v>
      </c>
      <c r="B576" s="386" t="s">
        <v>289</v>
      </c>
      <c r="C576" s="395" t="s">
        <v>3316</v>
      </c>
      <c r="D576" s="399" t="s">
        <v>552</v>
      </c>
      <c r="E576" s="399" t="s">
        <v>297</v>
      </c>
      <c r="F576" s="732" t="s">
        <v>909</v>
      </c>
      <c r="G576" s="395" t="s">
        <v>3317</v>
      </c>
      <c r="H576" s="395" t="s">
        <v>3318</v>
      </c>
      <c r="I576" s="399" t="s">
        <v>3319</v>
      </c>
      <c r="J576" s="733">
        <v>600</v>
      </c>
      <c r="K576" s="720"/>
      <c r="L576" s="724"/>
    </row>
    <row r="577" spans="1:12" ht="51" x14ac:dyDescent="0.25">
      <c r="A577" s="708">
        <v>575</v>
      </c>
      <c r="B577" s="386" t="s">
        <v>289</v>
      </c>
      <c r="C577" s="395" t="s">
        <v>3239</v>
      </c>
      <c r="D577" s="399" t="s">
        <v>552</v>
      </c>
      <c r="E577" s="399" t="s">
        <v>538</v>
      </c>
      <c r="F577" s="732" t="s">
        <v>3320</v>
      </c>
      <c r="G577" s="395" t="s">
        <v>3043</v>
      </c>
      <c r="H577" s="395" t="s">
        <v>3321</v>
      </c>
      <c r="I577" s="399" t="s">
        <v>3322</v>
      </c>
      <c r="J577" s="733">
        <v>920</v>
      </c>
      <c r="K577" s="708"/>
      <c r="L577" s="734"/>
    </row>
    <row r="578" spans="1:12" ht="76.5" x14ac:dyDescent="0.25">
      <c r="A578" s="708">
        <v>576</v>
      </c>
      <c r="B578" s="386" t="s">
        <v>289</v>
      </c>
      <c r="C578" s="395" t="s">
        <v>3323</v>
      </c>
      <c r="D578" s="399" t="s">
        <v>552</v>
      </c>
      <c r="E578" s="399" t="s">
        <v>297</v>
      </c>
      <c r="F578" s="732" t="s">
        <v>921</v>
      </c>
      <c r="G578" s="395" t="s">
        <v>3197</v>
      </c>
      <c r="H578" s="395" t="s">
        <v>3324</v>
      </c>
      <c r="I578" s="399" t="s">
        <v>3325</v>
      </c>
      <c r="J578" s="733">
        <v>300</v>
      </c>
      <c r="K578" s="720"/>
      <c r="L578" s="724"/>
    </row>
    <row r="579" spans="1:12" ht="38.25" x14ac:dyDescent="0.25">
      <c r="A579" s="708">
        <v>577</v>
      </c>
      <c r="B579" s="386" t="s">
        <v>289</v>
      </c>
      <c r="C579" s="395" t="s">
        <v>3231</v>
      </c>
      <c r="D579" s="399" t="s">
        <v>552</v>
      </c>
      <c r="E579" s="399" t="s">
        <v>297</v>
      </c>
      <c r="F579" s="732" t="s">
        <v>3326</v>
      </c>
      <c r="G579" s="395" t="s">
        <v>3234</v>
      </c>
      <c r="H579" s="395" t="s">
        <v>3235</v>
      </c>
      <c r="I579" s="399" t="s">
        <v>3322</v>
      </c>
      <c r="J579" s="733">
        <v>175</v>
      </c>
      <c r="K579" s="708"/>
      <c r="L579" s="734"/>
    </row>
    <row r="580" spans="1:12" ht="102" x14ac:dyDescent="0.25">
      <c r="A580" s="708">
        <v>578</v>
      </c>
      <c r="B580" s="386" t="s">
        <v>289</v>
      </c>
      <c r="C580" s="395" t="s">
        <v>3327</v>
      </c>
      <c r="D580" s="399" t="s">
        <v>552</v>
      </c>
      <c r="E580" s="399" t="s">
        <v>297</v>
      </c>
      <c r="F580" s="732" t="s">
        <v>3328</v>
      </c>
      <c r="G580" s="395" t="s">
        <v>3290</v>
      </c>
      <c r="H580" s="395" t="s">
        <v>3291</v>
      </c>
      <c r="I580" s="399" t="s">
        <v>3329</v>
      </c>
      <c r="J580" s="733">
        <v>2800</v>
      </c>
      <c r="K580" s="708"/>
      <c r="L580" s="734"/>
    </row>
    <row r="581" spans="1:12" ht="63.75" x14ac:dyDescent="0.25">
      <c r="A581" s="708">
        <v>579</v>
      </c>
      <c r="B581" s="386" t="s">
        <v>289</v>
      </c>
      <c r="C581" s="395" t="s">
        <v>3312</v>
      </c>
      <c r="D581" s="399" t="s">
        <v>552</v>
      </c>
      <c r="E581" s="399" t="s">
        <v>297</v>
      </c>
      <c r="F581" s="732" t="s">
        <v>3330</v>
      </c>
      <c r="G581" s="395" t="s">
        <v>3313</v>
      </c>
      <c r="H581" s="395" t="s">
        <v>3314</v>
      </c>
      <c r="I581" s="399" t="s">
        <v>3331</v>
      </c>
      <c r="J581" s="733">
        <v>360</v>
      </c>
      <c r="K581" s="708"/>
      <c r="L581" s="734"/>
    </row>
    <row r="582" spans="1:12" ht="89.25" x14ac:dyDescent="0.25">
      <c r="A582" s="708">
        <v>580</v>
      </c>
      <c r="B582" s="386" t="s">
        <v>289</v>
      </c>
      <c r="C582" s="735" t="s">
        <v>3332</v>
      </c>
      <c r="D582" s="399" t="s">
        <v>552</v>
      </c>
      <c r="E582" s="399" t="s">
        <v>297</v>
      </c>
      <c r="F582" s="732" t="s">
        <v>935</v>
      </c>
      <c r="G582" s="395" t="s">
        <v>3153</v>
      </c>
      <c r="H582" s="395" t="s">
        <v>3333</v>
      </c>
      <c r="I582" s="399" t="s">
        <v>3334</v>
      </c>
      <c r="J582" s="733">
        <v>1158</v>
      </c>
      <c r="K582" s="708"/>
      <c r="L582" s="734"/>
    </row>
    <row r="583" spans="1:12" ht="38.25" x14ac:dyDescent="0.25">
      <c r="A583" s="708">
        <v>581</v>
      </c>
      <c r="B583" s="386" t="s">
        <v>289</v>
      </c>
      <c r="C583" s="395" t="s">
        <v>3335</v>
      </c>
      <c r="D583" s="399" t="s">
        <v>552</v>
      </c>
      <c r="E583" s="399" t="s">
        <v>538</v>
      </c>
      <c r="F583" s="732" t="s">
        <v>3336</v>
      </c>
      <c r="G583" s="395" t="s">
        <v>3197</v>
      </c>
      <c r="H583" s="395" t="s">
        <v>3337</v>
      </c>
      <c r="I583" s="399" t="s">
        <v>3338</v>
      </c>
      <c r="J583" s="733">
        <v>300</v>
      </c>
      <c r="K583" s="708"/>
      <c r="L583" s="734"/>
    </row>
    <row r="584" spans="1:12" ht="51" x14ac:dyDescent="0.25">
      <c r="A584" s="708">
        <v>582</v>
      </c>
      <c r="B584" s="386" t="s">
        <v>289</v>
      </c>
      <c r="C584" s="395" t="s">
        <v>3339</v>
      </c>
      <c r="D584" s="399" t="s">
        <v>552</v>
      </c>
      <c r="E584" s="399" t="s">
        <v>297</v>
      </c>
      <c r="F584" s="732" t="s">
        <v>3340</v>
      </c>
      <c r="G584" s="395" t="s">
        <v>3197</v>
      </c>
      <c r="H584" s="395" t="s">
        <v>3341</v>
      </c>
      <c r="I584" s="399" t="s">
        <v>3342</v>
      </c>
      <c r="J584" s="409">
        <v>400</v>
      </c>
      <c r="K584" s="708"/>
      <c r="L584" s="734"/>
    </row>
    <row r="585" spans="1:12" ht="140.25" x14ac:dyDescent="0.25">
      <c r="A585" s="708">
        <v>583</v>
      </c>
      <c r="B585" s="386" t="s">
        <v>289</v>
      </c>
      <c r="C585" s="395" t="s">
        <v>3267</v>
      </c>
      <c r="D585" s="399" t="s">
        <v>552</v>
      </c>
      <c r="E585" s="399" t="s">
        <v>538</v>
      </c>
      <c r="F585" s="732" t="s">
        <v>3343</v>
      </c>
      <c r="G585" s="395" t="s">
        <v>3043</v>
      </c>
      <c r="H585" s="395" t="s">
        <v>3344</v>
      </c>
      <c r="I585" s="399" t="s">
        <v>3345</v>
      </c>
      <c r="J585" s="733">
        <v>1465</v>
      </c>
      <c r="K585" s="708"/>
      <c r="L585" s="734"/>
    </row>
    <row r="586" spans="1:12" ht="38.25" x14ac:dyDescent="0.25">
      <c r="A586" s="708">
        <v>584</v>
      </c>
      <c r="B586" s="386" t="s">
        <v>289</v>
      </c>
      <c r="C586" s="395" t="s">
        <v>3335</v>
      </c>
      <c r="D586" s="399" t="s">
        <v>552</v>
      </c>
      <c r="E586" s="399" t="s">
        <v>538</v>
      </c>
      <c r="F586" s="732" t="s">
        <v>3346</v>
      </c>
      <c r="G586" s="395" t="s">
        <v>3197</v>
      </c>
      <c r="H586" s="395" t="s">
        <v>3337</v>
      </c>
      <c r="I586" s="399" t="s">
        <v>3347</v>
      </c>
      <c r="J586" s="733">
        <v>1200</v>
      </c>
      <c r="K586" s="708"/>
      <c r="L586" s="734"/>
    </row>
    <row r="587" spans="1:12" ht="63.75" x14ac:dyDescent="0.25">
      <c r="A587" s="708">
        <v>585</v>
      </c>
      <c r="B587" s="386" t="s">
        <v>289</v>
      </c>
      <c r="C587" s="395" t="s">
        <v>3298</v>
      </c>
      <c r="D587" s="399" t="s">
        <v>552</v>
      </c>
      <c r="E587" s="399" t="s">
        <v>297</v>
      </c>
      <c r="F587" s="732" t="s">
        <v>3348</v>
      </c>
      <c r="G587" s="395" t="s">
        <v>3185</v>
      </c>
      <c r="H587" s="395" t="s">
        <v>3300</v>
      </c>
      <c r="I587" s="399" t="s">
        <v>3349</v>
      </c>
      <c r="J587" s="733">
        <v>262.2</v>
      </c>
      <c r="K587" s="720"/>
      <c r="L587" s="724"/>
    </row>
    <row r="588" spans="1:12" ht="63.75" x14ac:dyDescent="0.25">
      <c r="A588" s="708">
        <v>586</v>
      </c>
      <c r="B588" s="386" t="s">
        <v>289</v>
      </c>
      <c r="C588" s="395" t="s">
        <v>3260</v>
      </c>
      <c r="D588" s="399" t="s">
        <v>552</v>
      </c>
      <c r="E588" s="399" t="s">
        <v>297</v>
      </c>
      <c r="F588" s="732" t="s">
        <v>3350</v>
      </c>
      <c r="G588" s="395" t="s">
        <v>3261</v>
      </c>
      <c r="H588" s="395" t="s">
        <v>3351</v>
      </c>
      <c r="I588" s="399" t="s">
        <v>3352</v>
      </c>
      <c r="J588" s="733">
        <v>550</v>
      </c>
      <c r="K588" s="708"/>
      <c r="L588" s="734"/>
    </row>
    <row r="589" spans="1:12" ht="153" x14ac:dyDescent="0.25">
      <c r="A589" s="708">
        <v>587</v>
      </c>
      <c r="B589" s="386" t="s">
        <v>289</v>
      </c>
      <c r="C589" s="395" t="s">
        <v>3327</v>
      </c>
      <c r="D589" s="399" t="s">
        <v>552</v>
      </c>
      <c r="E589" s="399" t="s">
        <v>297</v>
      </c>
      <c r="F589" s="732" t="s">
        <v>3353</v>
      </c>
      <c r="G589" s="395" t="s">
        <v>3290</v>
      </c>
      <c r="H589" s="395" t="s">
        <v>3354</v>
      </c>
      <c r="I589" s="399" t="s">
        <v>3355</v>
      </c>
      <c r="J589" s="733">
        <v>1900</v>
      </c>
      <c r="K589" s="720"/>
      <c r="L589" s="724"/>
    </row>
    <row r="590" spans="1:12" ht="76.5" x14ac:dyDescent="0.25">
      <c r="A590" s="708">
        <v>588</v>
      </c>
      <c r="B590" s="386" t="s">
        <v>289</v>
      </c>
      <c r="C590" s="395" t="s">
        <v>3260</v>
      </c>
      <c r="D590" s="399" t="s">
        <v>552</v>
      </c>
      <c r="E590" s="399" t="s">
        <v>297</v>
      </c>
      <c r="F590" s="732" t="s">
        <v>3356</v>
      </c>
      <c r="G590" s="395" t="s">
        <v>3261</v>
      </c>
      <c r="H590" s="395" t="s">
        <v>3357</v>
      </c>
      <c r="I590" s="399" t="s">
        <v>3358</v>
      </c>
      <c r="J590" s="733">
        <v>800</v>
      </c>
      <c r="K590" s="708"/>
      <c r="L590" s="734"/>
    </row>
    <row r="591" spans="1:12" ht="89.25" x14ac:dyDescent="0.25">
      <c r="A591" s="708">
        <v>589</v>
      </c>
      <c r="B591" s="386" t="s">
        <v>289</v>
      </c>
      <c r="C591" s="395" t="s">
        <v>3239</v>
      </c>
      <c r="D591" s="399" t="s">
        <v>552</v>
      </c>
      <c r="E591" s="399" t="s">
        <v>538</v>
      </c>
      <c r="F591" s="732" t="s">
        <v>3359</v>
      </c>
      <c r="G591" s="395" t="s">
        <v>3043</v>
      </c>
      <c r="H591" s="395" t="s">
        <v>3360</v>
      </c>
      <c r="I591" s="399" t="s">
        <v>3361</v>
      </c>
      <c r="J591" s="733">
        <v>1035</v>
      </c>
      <c r="K591" s="708"/>
      <c r="L591" s="734"/>
    </row>
    <row r="592" spans="1:12" ht="102" x14ac:dyDescent="0.25">
      <c r="A592" s="708">
        <v>590</v>
      </c>
      <c r="B592" s="386" t="s">
        <v>289</v>
      </c>
      <c r="C592" s="395" t="s">
        <v>3362</v>
      </c>
      <c r="D592" s="399" t="s">
        <v>552</v>
      </c>
      <c r="E592" s="399" t="s">
        <v>297</v>
      </c>
      <c r="F592" s="732" t="s">
        <v>3363</v>
      </c>
      <c r="G592" s="395" t="s">
        <v>3079</v>
      </c>
      <c r="H592" s="395" t="s">
        <v>3364</v>
      </c>
      <c r="I592" s="399" t="s">
        <v>3365</v>
      </c>
      <c r="J592" s="733">
        <v>3500</v>
      </c>
      <c r="K592" s="708"/>
      <c r="L592" s="734"/>
    </row>
    <row r="593" spans="1:12" ht="102" x14ac:dyDescent="0.25">
      <c r="A593" s="708">
        <v>591</v>
      </c>
      <c r="B593" s="386" t="s">
        <v>289</v>
      </c>
      <c r="C593" s="735" t="s">
        <v>3366</v>
      </c>
      <c r="D593" s="399" t="s">
        <v>552</v>
      </c>
      <c r="E593" s="399" t="s">
        <v>297</v>
      </c>
      <c r="F593" s="732" t="s">
        <v>3367</v>
      </c>
      <c r="G593" s="395" t="s">
        <v>3368</v>
      </c>
      <c r="H593" s="395" t="s">
        <v>3369</v>
      </c>
      <c r="I593" s="399" t="s">
        <v>3370</v>
      </c>
      <c r="J593" s="733">
        <v>500</v>
      </c>
      <c r="K593" s="708"/>
      <c r="L593" s="734"/>
    </row>
    <row r="594" spans="1:12" ht="102" x14ac:dyDescent="0.25">
      <c r="A594" s="708">
        <v>592</v>
      </c>
      <c r="B594" s="386" t="s">
        <v>289</v>
      </c>
      <c r="C594" s="395" t="s">
        <v>3362</v>
      </c>
      <c r="D594" s="399" t="s">
        <v>552</v>
      </c>
      <c r="E594" s="399" t="s">
        <v>297</v>
      </c>
      <c r="F594" s="732" t="s">
        <v>3371</v>
      </c>
      <c r="G594" s="395" t="s">
        <v>3372</v>
      </c>
      <c r="H594" s="395" t="s">
        <v>3364</v>
      </c>
      <c r="I594" s="399" t="s">
        <v>3373</v>
      </c>
      <c r="J594" s="733">
        <v>2950</v>
      </c>
      <c r="K594" s="708"/>
      <c r="L594" s="734"/>
    </row>
    <row r="595" spans="1:12" ht="76.5" x14ac:dyDescent="0.25">
      <c r="A595" s="708">
        <v>593</v>
      </c>
      <c r="B595" s="386" t="s">
        <v>289</v>
      </c>
      <c r="C595" s="395" t="s">
        <v>3252</v>
      </c>
      <c r="D595" s="399" t="s">
        <v>552</v>
      </c>
      <c r="E595" s="399" t="s">
        <v>297</v>
      </c>
      <c r="F595" s="732" t="s">
        <v>3374</v>
      </c>
      <c r="G595" s="395" t="s">
        <v>3246</v>
      </c>
      <c r="H595" s="395" t="s">
        <v>3375</v>
      </c>
      <c r="I595" s="399" t="s">
        <v>3376</v>
      </c>
      <c r="J595" s="733">
        <v>1600</v>
      </c>
      <c r="K595" s="708"/>
      <c r="L595" s="734"/>
    </row>
    <row r="596" spans="1:12" ht="140.25" x14ac:dyDescent="0.25">
      <c r="A596" s="708">
        <v>594</v>
      </c>
      <c r="B596" s="386" t="s">
        <v>289</v>
      </c>
      <c r="C596" s="395" t="s">
        <v>3225</v>
      </c>
      <c r="D596" s="399" t="s">
        <v>552</v>
      </c>
      <c r="E596" s="399" t="s">
        <v>297</v>
      </c>
      <c r="F596" s="732" t="s">
        <v>3377</v>
      </c>
      <c r="G596" s="395" t="s">
        <v>3219</v>
      </c>
      <c r="H596" s="395" t="s">
        <v>3378</v>
      </c>
      <c r="I596" s="399" t="s">
        <v>3379</v>
      </c>
      <c r="J596" s="733">
        <v>1321.25</v>
      </c>
      <c r="K596" s="708"/>
      <c r="L596" s="734"/>
    </row>
    <row r="597" spans="1:12" ht="127.5" x14ac:dyDescent="0.25">
      <c r="A597" s="708">
        <v>595</v>
      </c>
      <c r="B597" s="386" t="s">
        <v>289</v>
      </c>
      <c r="C597" s="395" t="s">
        <v>3239</v>
      </c>
      <c r="D597" s="399" t="s">
        <v>552</v>
      </c>
      <c r="E597" s="399" t="s">
        <v>538</v>
      </c>
      <c r="F597" s="732" t="s">
        <v>3380</v>
      </c>
      <c r="G597" s="395" t="s">
        <v>3043</v>
      </c>
      <c r="H597" s="395" t="s">
        <v>3381</v>
      </c>
      <c r="I597" s="399" t="s">
        <v>3382</v>
      </c>
      <c r="J597" s="733">
        <v>1610</v>
      </c>
      <c r="K597" s="708"/>
      <c r="L597" s="734"/>
    </row>
    <row r="598" spans="1:12" ht="51" x14ac:dyDescent="0.25">
      <c r="A598" s="708">
        <v>596</v>
      </c>
      <c r="B598" s="386" t="s">
        <v>289</v>
      </c>
      <c r="C598" s="395" t="s">
        <v>3304</v>
      </c>
      <c r="D598" s="399" t="s">
        <v>552</v>
      </c>
      <c r="E598" s="399" t="s">
        <v>297</v>
      </c>
      <c r="F598" s="732" t="s">
        <v>3383</v>
      </c>
      <c r="G598" s="395" t="s">
        <v>3305</v>
      </c>
      <c r="H598" s="395" t="s">
        <v>3384</v>
      </c>
      <c r="I598" s="399" t="s">
        <v>3385</v>
      </c>
      <c r="J598" s="733">
        <v>108.4</v>
      </c>
      <c r="K598" s="720"/>
      <c r="L598" s="724"/>
    </row>
    <row r="599" spans="1:12" ht="76.5" x14ac:dyDescent="0.25">
      <c r="A599" s="708">
        <v>597</v>
      </c>
      <c r="B599" s="386" t="s">
        <v>289</v>
      </c>
      <c r="C599" s="395" t="s">
        <v>3386</v>
      </c>
      <c r="D599" s="399" t="s">
        <v>552</v>
      </c>
      <c r="E599" s="399" t="s">
        <v>297</v>
      </c>
      <c r="F599" s="732" t="s">
        <v>3387</v>
      </c>
      <c r="G599" s="395" t="s">
        <v>3043</v>
      </c>
      <c r="H599" s="395" t="s">
        <v>3388</v>
      </c>
      <c r="I599" s="399" t="s">
        <v>3389</v>
      </c>
      <c r="J599" s="733">
        <v>775</v>
      </c>
      <c r="K599" s="708"/>
      <c r="L599" s="734"/>
    </row>
    <row r="600" spans="1:12" ht="89.25" x14ac:dyDescent="0.25">
      <c r="A600" s="708">
        <v>598</v>
      </c>
      <c r="B600" s="386" t="s">
        <v>289</v>
      </c>
      <c r="C600" s="395" t="s">
        <v>3390</v>
      </c>
      <c r="D600" s="399" t="s">
        <v>552</v>
      </c>
      <c r="E600" s="399" t="s">
        <v>297</v>
      </c>
      <c r="F600" s="732" t="s">
        <v>3391</v>
      </c>
      <c r="G600" s="395" t="s">
        <v>3313</v>
      </c>
      <c r="H600" s="395" t="s">
        <v>3392</v>
      </c>
      <c r="I600" s="399" t="s">
        <v>3393</v>
      </c>
      <c r="J600" s="733">
        <v>120</v>
      </c>
      <c r="K600" s="720"/>
      <c r="L600" s="724"/>
    </row>
    <row r="601" spans="1:12" ht="63.75" x14ac:dyDescent="0.25">
      <c r="A601" s="708">
        <v>599</v>
      </c>
      <c r="B601" s="386" t="s">
        <v>289</v>
      </c>
      <c r="C601" s="395" t="s">
        <v>3394</v>
      </c>
      <c r="D601" s="399" t="s">
        <v>552</v>
      </c>
      <c r="E601" s="399" t="s">
        <v>297</v>
      </c>
      <c r="F601" s="732" t="s">
        <v>3395</v>
      </c>
      <c r="G601" s="395" t="s">
        <v>3261</v>
      </c>
      <c r="H601" s="395" t="s">
        <v>3396</v>
      </c>
      <c r="I601" s="399" t="s">
        <v>3397</v>
      </c>
      <c r="J601" s="733">
        <v>300</v>
      </c>
      <c r="K601" s="708"/>
      <c r="L601" s="734"/>
    </row>
    <row r="602" spans="1:12" ht="63.75" x14ac:dyDescent="0.25">
      <c r="A602" s="708">
        <v>600</v>
      </c>
      <c r="B602" s="386" t="s">
        <v>289</v>
      </c>
      <c r="C602" s="395" t="s">
        <v>3312</v>
      </c>
      <c r="D602" s="399" t="s">
        <v>552</v>
      </c>
      <c r="E602" s="399" t="s">
        <v>297</v>
      </c>
      <c r="F602" s="732" t="s">
        <v>3398</v>
      </c>
      <c r="G602" s="395" t="s">
        <v>3313</v>
      </c>
      <c r="H602" s="395" t="s">
        <v>3314</v>
      </c>
      <c r="I602" s="399" t="s">
        <v>3399</v>
      </c>
      <c r="J602" s="733">
        <v>120</v>
      </c>
      <c r="K602" s="708"/>
      <c r="L602" s="734"/>
    </row>
    <row r="603" spans="1:12" ht="63.75" x14ac:dyDescent="0.25">
      <c r="A603" s="708">
        <v>601</v>
      </c>
      <c r="B603" s="386" t="s">
        <v>289</v>
      </c>
      <c r="C603" s="395" t="s">
        <v>3400</v>
      </c>
      <c r="D603" s="399" t="s">
        <v>552</v>
      </c>
      <c r="E603" s="399" t="s">
        <v>297</v>
      </c>
      <c r="F603" s="732" t="s">
        <v>3401</v>
      </c>
      <c r="G603" s="395" t="s">
        <v>3043</v>
      </c>
      <c r="H603" s="395" t="s">
        <v>3402</v>
      </c>
      <c r="I603" s="399" t="s">
        <v>3403</v>
      </c>
      <c r="J603" s="733">
        <v>570</v>
      </c>
      <c r="K603" s="708"/>
      <c r="L603" s="734"/>
    </row>
    <row r="604" spans="1:12" ht="127.5" x14ac:dyDescent="0.25">
      <c r="A604" s="708">
        <v>602</v>
      </c>
      <c r="B604" s="386" t="s">
        <v>289</v>
      </c>
      <c r="C604" s="395" t="s">
        <v>3239</v>
      </c>
      <c r="D604" s="399" t="s">
        <v>552</v>
      </c>
      <c r="E604" s="399" t="s">
        <v>538</v>
      </c>
      <c r="F604" s="732" t="s">
        <v>3404</v>
      </c>
      <c r="G604" s="395" t="s">
        <v>3043</v>
      </c>
      <c r="H604" s="395" t="s">
        <v>3405</v>
      </c>
      <c r="I604" s="399" t="s">
        <v>3406</v>
      </c>
      <c r="J604" s="733">
        <v>805</v>
      </c>
      <c r="K604" s="708"/>
      <c r="L604" s="734"/>
    </row>
    <row r="605" spans="1:12" ht="140.25" x14ac:dyDescent="0.25">
      <c r="A605" s="708">
        <v>603</v>
      </c>
      <c r="B605" s="386" t="s">
        <v>289</v>
      </c>
      <c r="C605" s="395" t="s">
        <v>3225</v>
      </c>
      <c r="D605" s="399" t="s">
        <v>552</v>
      </c>
      <c r="E605" s="399" t="s">
        <v>297</v>
      </c>
      <c r="F605" s="732" t="s">
        <v>3407</v>
      </c>
      <c r="G605" s="395" t="s">
        <v>3219</v>
      </c>
      <c r="H605" s="395" t="s">
        <v>3378</v>
      </c>
      <c r="I605" s="399" t="s">
        <v>3408</v>
      </c>
      <c r="J605" s="733">
        <v>1321.25</v>
      </c>
      <c r="K605" s="708"/>
      <c r="L605" s="734"/>
    </row>
    <row r="606" spans="1:12" ht="76.5" x14ac:dyDescent="0.25">
      <c r="A606" s="708">
        <v>604</v>
      </c>
      <c r="B606" s="386" t="s">
        <v>289</v>
      </c>
      <c r="C606" s="395" t="s">
        <v>3386</v>
      </c>
      <c r="D606" s="399" t="s">
        <v>552</v>
      </c>
      <c r="E606" s="399" t="s">
        <v>297</v>
      </c>
      <c r="F606" s="732" t="s">
        <v>3409</v>
      </c>
      <c r="G606" s="395" t="s">
        <v>3043</v>
      </c>
      <c r="H606" s="395" t="s">
        <v>3410</v>
      </c>
      <c r="I606" s="399" t="s">
        <v>3411</v>
      </c>
      <c r="J606" s="733">
        <v>120</v>
      </c>
      <c r="K606" s="708"/>
      <c r="L606" s="734"/>
    </row>
    <row r="607" spans="1:12" ht="89.25" x14ac:dyDescent="0.25">
      <c r="A607" s="708">
        <v>605</v>
      </c>
      <c r="B607" s="386" t="s">
        <v>289</v>
      </c>
      <c r="C607" s="395" t="s">
        <v>3412</v>
      </c>
      <c r="D607" s="399" t="s">
        <v>552</v>
      </c>
      <c r="E607" s="399" t="s">
        <v>297</v>
      </c>
      <c r="F607" s="732" t="s">
        <v>3413</v>
      </c>
      <c r="G607" s="395" t="s">
        <v>3043</v>
      </c>
      <c r="H607" s="395" t="s">
        <v>3414</v>
      </c>
      <c r="I607" s="399" t="s">
        <v>3415</v>
      </c>
      <c r="J607" s="733">
        <v>300</v>
      </c>
      <c r="K607" s="708"/>
      <c r="L607" s="734"/>
    </row>
    <row r="608" spans="1:12" ht="76.5" x14ac:dyDescent="0.25">
      <c r="A608" s="708">
        <v>606</v>
      </c>
      <c r="B608" s="386" t="s">
        <v>289</v>
      </c>
      <c r="C608" s="395" t="s">
        <v>3416</v>
      </c>
      <c r="D608" s="399" t="s">
        <v>552</v>
      </c>
      <c r="E608" s="399" t="s">
        <v>297</v>
      </c>
      <c r="F608" s="732" t="s">
        <v>3417</v>
      </c>
      <c r="G608" s="395" t="s">
        <v>3197</v>
      </c>
      <c r="H608" s="395" t="s">
        <v>3418</v>
      </c>
      <c r="I608" s="399" t="s">
        <v>3419</v>
      </c>
      <c r="J608" s="733">
        <v>430</v>
      </c>
      <c r="K608" s="708"/>
      <c r="L608" s="734"/>
    </row>
    <row r="609" spans="1:12" ht="76.5" x14ac:dyDescent="0.25">
      <c r="A609" s="708">
        <v>607</v>
      </c>
      <c r="B609" s="386" t="s">
        <v>289</v>
      </c>
      <c r="C609" s="395" t="s">
        <v>3231</v>
      </c>
      <c r="D609" s="399" t="s">
        <v>552</v>
      </c>
      <c r="E609" s="399" t="s">
        <v>297</v>
      </c>
      <c r="F609" s="732" t="s">
        <v>3420</v>
      </c>
      <c r="G609" s="395" t="s">
        <v>3246</v>
      </c>
      <c r="H609" s="395" t="s">
        <v>3421</v>
      </c>
      <c r="I609" s="399" t="s">
        <v>3422</v>
      </c>
      <c r="J609" s="733">
        <v>750</v>
      </c>
      <c r="K609" s="720"/>
      <c r="L609" s="724"/>
    </row>
    <row r="610" spans="1:12" ht="51" x14ac:dyDescent="0.25">
      <c r="A610" s="708">
        <v>608</v>
      </c>
      <c r="B610" s="386" t="s">
        <v>289</v>
      </c>
      <c r="C610" s="395" t="s">
        <v>3231</v>
      </c>
      <c r="D610" s="399" t="s">
        <v>552</v>
      </c>
      <c r="E610" s="399" t="s">
        <v>297</v>
      </c>
      <c r="F610" s="732" t="s">
        <v>3423</v>
      </c>
      <c r="G610" s="395" t="s">
        <v>3246</v>
      </c>
      <c r="H610" s="395" t="s">
        <v>3424</v>
      </c>
      <c r="I610" s="399" t="s">
        <v>3425</v>
      </c>
      <c r="J610" s="733">
        <v>655</v>
      </c>
      <c r="K610" s="708"/>
      <c r="L610" s="734"/>
    </row>
    <row r="611" spans="1:12" ht="63.75" x14ac:dyDescent="0.25">
      <c r="A611" s="708">
        <v>609</v>
      </c>
      <c r="B611" s="386" t="s">
        <v>289</v>
      </c>
      <c r="C611" s="395" t="s">
        <v>3312</v>
      </c>
      <c r="D611" s="399" t="s">
        <v>552</v>
      </c>
      <c r="E611" s="399" t="s">
        <v>297</v>
      </c>
      <c r="F611" s="732" t="s">
        <v>3426</v>
      </c>
      <c r="G611" s="395" t="s">
        <v>3313</v>
      </c>
      <c r="H611" s="395" t="s">
        <v>3314</v>
      </c>
      <c r="I611" s="399" t="s">
        <v>3427</v>
      </c>
      <c r="J611" s="733">
        <v>180</v>
      </c>
      <c r="K611" s="720"/>
      <c r="L611" s="724"/>
    </row>
    <row r="612" spans="1:12" ht="63.75" x14ac:dyDescent="0.25">
      <c r="A612" s="708">
        <v>610</v>
      </c>
      <c r="B612" s="386" t="s">
        <v>289</v>
      </c>
      <c r="C612" s="395" t="s">
        <v>3252</v>
      </c>
      <c r="D612" s="399" t="s">
        <v>552</v>
      </c>
      <c r="E612" s="399" t="s">
        <v>297</v>
      </c>
      <c r="F612" s="732" t="s">
        <v>3428</v>
      </c>
      <c r="G612" s="395" t="s">
        <v>3246</v>
      </c>
      <c r="H612" s="395" t="s">
        <v>3429</v>
      </c>
      <c r="I612" s="399" t="s">
        <v>3430</v>
      </c>
      <c r="J612" s="733">
        <v>560</v>
      </c>
      <c r="K612" s="708"/>
      <c r="L612" s="734"/>
    </row>
    <row r="613" spans="1:12" ht="51" x14ac:dyDescent="0.25">
      <c r="A613" s="708">
        <v>611</v>
      </c>
      <c r="B613" s="386" t="s">
        <v>289</v>
      </c>
      <c r="C613" s="395" t="s">
        <v>3252</v>
      </c>
      <c r="D613" s="399" t="s">
        <v>552</v>
      </c>
      <c r="E613" s="399" t="s">
        <v>297</v>
      </c>
      <c r="F613" s="732" t="s">
        <v>3431</v>
      </c>
      <c r="G613" s="395" t="s">
        <v>3246</v>
      </c>
      <c r="H613" s="395" t="s">
        <v>3432</v>
      </c>
      <c r="I613" s="399" t="s">
        <v>3433</v>
      </c>
      <c r="J613" s="733">
        <v>1355</v>
      </c>
      <c r="K613" s="708"/>
      <c r="L613" s="734"/>
    </row>
    <row r="614" spans="1:12" ht="38.25" x14ac:dyDescent="0.25">
      <c r="A614" s="708">
        <v>612</v>
      </c>
      <c r="B614" s="386" t="s">
        <v>289</v>
      </c>
      <c r="C614" s="395" t="s">
        <v>3231</v>
      </c>
      <c r="D614" s="399" t="s">
        <v>552</v>
      </c>
      <c r="E614" s="399" t="s">
        <v>297</v>
      </c>
      <c r="F614" s="732" t="s">
        <v>3434</v>
      </c>
      <c r="G614" s="395" t="s">
        <v>3234</v>
      </c>
      <c r="H614" s="395" t="s">
        <v>3235</v>
      </c>
      <c r="I614" s="399" t="s">
        <v>3430</v>
      </c>
      <c r="J614" s="733">
        <v>110</v>
      </c>
      <c r="K614" s="708"/>
      <c r="L614" s="734"/>
    </row>
    <row r="615" spans="1:12" ht="140.25" x14ac:dyDescent="0.25">
      <c r="A615" s="708">
        <v>613</v>
      </c>
      <c r="B615" s="386" t="s">
        <v>289</v>
      </c>
      <c r="C615" s="395" t="s">
        <v>3225</v>
      </c>
      <c r="D615" s="399" t="s">
        <v>552</v>
      </c>
      <c r="E615" s="399" t="s">
        <v>297</v>
      </c>
      <c r="F615" s="732" t="s">
        <v>3435</v>
      </c>
      <c r="G615" s="395" t="s">
        <v>3219</v>
      </c>
      <c r="H615" s="395" t="s">
        <v>3378</v>
      </c>
      <c r="I615" s="399" t="s">
        <v>3436</v>
      </c>
      <c r="J615" s="733">
        <v>1540</v>
      </c>
      <c r="K615" s="708"/>
      <c r="L615" s="734"/>
    </row>
    <row r="616" spans="1:12" ht="51" x14ac:dyDescent="0.25">
      <c r="A616" s="708">
        <v>614</v>
      </c>
      <c r="B616" s="386" t="s">
        <v>289</v>
      </c>
      <c r="C616" s="395" t="s">
        <v>3304</v>
      </c>
      <c r="D616" s="399" t="s">
        <v>552</v>
      </c>
      <c r="E616" s="399" t="s">
        <v>297</v>
      </c>
      <c r="F616" s="732" t="s">
        <v>3437</v>
      </c>
      <c r="G616" s="395" t="s">
        <v>3305</v>
      </c>
      <c r="H616" s="395" t="s">
        <v>3384</v>
      </c>
      <c r="I616" s="399" t="s">
        <v>3438</v>
      </c>
      <c r="J616" s="733">
        <v>333.4</v>
      </c>
      <c r="K616" s="708"/>
      <c r="L616" s="734"/>
    </row>
    <row r="617" spans="1:12" ht="76.5" x14ac:dyDescent="0.25">
      <c r="A617" s="708">
        <v>615</v>
      </c>
      <c r="B617" s="386" t="s">
        <v>289</v>
      </c>
      <c r="C617" s="395" t="s">
        <v>3439</v>
      </c>
      <c r="D617" s="399" t="s">
        <v>552</v>
      </c>
      <c r="E617" s="399" t="s">
        <v>297</v>
      </c>
      <c r="F617" s="732" t="s">
        <v>3440</v>
      </c>
      <c r="G617" s="395" t="s">
        <v>3043</v>
      </c>
      <c r="H617" s="395" t="s">
        <v>3441</v>
      </c>
      <c r="I617" s="399" t="s">
        <v>3442</v>
      </c>
      <c r="J617" s="733">
        <v>180</v>
      </c>
      <c r="K617" s="708"/>
      <c r="L617" s="734"/>
    </row>
    <row r="618" spans="1:12" ht="63.75" x14ac:dyDescent="0.25">
      <c r="A618" s="708">
        <v>616</v>
      </c>
      <c r="B618" s="386" t="s">
        <v>289</v>
      </c>
      <c r="C618" s="395" t="s">
        <v>3281</v>
      </c>
      <c r="D618" s="399" t="s">
        <v>552</v>
      </c>
      <c r="E618" s="399" t="s">
        <v>297</v>
      </c>
      <c r="F618" s="732" t="s">
        <v>3443</v>
      </c>
      <c r="G618" s="395" t="s">
        <v>3282</v>
      </c>
      <c r="H618" s="395" t="s">
        <v>3444</v>
      </c>
      <c r="I618" s="399" t="s">
        <v>3445</v>
      </c>
      <c r="J618" s="733">
        <v>132</v>
      </c>
      <c r="K618" s="708"/>
      <c r="L618" s="734"/>
    </row>
    <row r="619" spans="1:12" ht="51" x14ac:dyDescent="0.25">
      <c r="A619" s="708">
        <v>617</v>
      </c>
      <c r="B619" s="386" t="s">
        <v>289</v>
      </c>
      <c r="C619" s="395" t="s">
        <v>3231</v>
      </c>
      <c r="D619" s="399" t="s">
        <v>552</v>
      </c>
      <c r="E619" s="399" t="s">
        <v>297</v>
      </c>
      <c r="F619" s="732" t="s">
        <v>3446</v>
      </c>
      <c r="G619" s="395" t="s">
        <v>3246</v>
      </c>
      <c r="H619" s="395" t="s">
        <v>3447</v>
      </c>
      <c r="I619" s="399" t="s">
        <v>3448</v>
      </c>
      <c r="J619" s="733">
        <v>620</v>
      </c>
      <c r="K619" s="708"/>
      <c r="L619" s="734"/>
    </row>
    <row r="620" spans="1:12" ht="63.75" x14ac:dyDescent="0.25">
      <c r="A620" s="708">
        <v>618</v>
      </c>
      <c r="B620" s="386" t="s">
        <v>289</v>
      </c>
      <c r="C620" s="395" t="s">
        <v>3252</v>
      </c>
      <c r="D620" s="399" t="s">
        <v>552</v>
      </c>
      <c r="E620" s="399" t="s">
        <v>297</v>
      </c>
      <c r="F620" s="732" t="s">
        <v>3449</v>
      </c>
      <c r="G620" s="395" t="s">
        <v>1368</v>
      </c>
      <c r="H620" s="395" t="s">
        <v>3450</v>
      </c>
      <c r="I620" s="399" t="s">
        <v>3451</v>
      </c>
      <c r="J620" s="733">
        <v>1100</v>
      </c>
      <c r="K620" s="720"/>
      <c r="L620" s="724"/>
    </row>
    <row r="621" spans="1:12" ht="51" x14ac:dyDescent="0.25">
      <c r="A621" s="708">
        <v>619</v>
      </c>
      <c r="B621" s="386" t="s">
        <v>289</v>
      </c>
      <c r="C621" s="395" t="s">
        <v>3452</v>
      </c>
      <c r="D621" s="399" t="s">
        <v>552</v>
      </c>
      <c r="E621" s="399" t="s">
        <v>297</v>
      </c>
      <c r="F621" s="732" t="s">
        <v>3453</v>
      </c>
      <c r="G621" s="395" t="s">
        <v>3454</v>
      </c>
      <c r="H621" s="395" t="s">
        <v>3455</v>
      </c>
      <c r="I621" s="399" t="s">
        <v>3456</v>
      </c>
      <c r="J621" s="733">
        <v>170</v>
      </c>
      <c r="K621" s="708"/>
      <c r="L621" s="734"/>
    </row>
    <row r="622" spans="1:12" ht="102" x14ac:dyDescent="0.25">
      <c r="A622" s="708">
        <v>620</v>
      </c>
      <c r="B622" s="386" t="s">
        <v>289</v>
      </c>
      <c r="C622" s="395" t="s">
        <v>3308</v>
      </c>
      <c r="D622" s="399" t="s">
        <v>552</v>
      </c>
      <c r="E622" s="399" t="s">
        <v>297</v>
      </c>
      <c r="F622" s="732" t="s">
        <v>3457</v>
      </c>
      <c r="G622" s="395" t="s">
        <v>3043</v>
      </c>
      <c r="H622" s="395" t="s">
        <v>3458</v>
      </c>
      <c r="I622" s="399" t="s">
        <v>3459</v>
      </c>
      <c r="J622" s="733">
        <v>888</v>
      </c>
      <c r="K622" s="720"/>
      <c r="L622" s="724"/>
    </row>
    <row r="623" spans="1:12" ht="76.5" x14ac:dyDescent="0.25">
      <c r="A623" s="708">
        <v>621</v>
      </c>
      <c r="B623" s="386" t="s">
        <v>289</v>
      </c>
      <c r="C623" s="395" t="s">
        <v>3386</v>
      </c>
      <c r="D623" s="399" t="s">
        <v>552</v>
      </c>
      <c r="E623" s="399" t="s">
        <v>297</v>
      </c>
      <c r="F623" s="732" t="s">
        <v>3460</v>
      </c>
      <c r="G623" s="395" t="s">
        <v>3043</v>
      </c>
      <c r="H623" s="395" t="s">
        <v>3388</v>
      </c>
      <c r="I623" s="399" t="s">
        <v>3459</v>
      </c>
      <c r="J623" s="733">
        <v>120</v>
      </c>
      <c r="K623" s="708"/>
      <c r="L623" s="734"/>
    </row>
    <row r="624" spans="1:12" ht="114.75" x14ac:dyDescent="0.25">
      <c r="A624" s="708">
        <v>622</v>
      </c>
      <c r="B624" s="386" t="s">
        <v>289</v>
      </c>
      <c r="C624" s="395" t="s">
        <v>3277</v>
      </c>
      <c r="D624" s="399" t="s">
        <v>552</v>
      </c>
      <c r="E624" s="399" t="s">
        <v>297</v>
      </c>
      <c r="F624" s="732" t="s">
        <v>3461</v>
      </c>
      <c r="G624" s="395" t="s">
        <v>3043</v>
      </c>
      <c r="H624" s="395" t="s">
        <v>3462</v>
      </c>
      <c r="I624" s="399" t="s">
        <v>3463</v>
      </c>
      <c r="J624" s="733">
        <v>690</v>
      </c>
      <c r="K624" s="708"/>
      <c r="L624" s="734"/>
    </row>
    <row r="625" spans="1:12" ht="127.5" x14ac:dyDescent="0.25">
      <c r="A625" s="708">
        <v>623</v>
      </c>
      <c r="B625" s="386" t="s">
        <v>289</v>
      </c>
      <c r="C625" s="395" t="s">
        <v>3239</v>
      </c>
      <c r="D625" s="399" t="s">
        <v>552</v>
      </c>
      <c r="E625" s="399" t="s">
        <v>538</v>
      </c>
      <c r="F625" s="732" t="s">
        <v>3464</v>
      </c>
      <c r="G625" s="395" t="s">
        <v>3043</v>
      </c>
      <c r="H625" s="395" t="s">
        <v>3405</v>
      </c>
      <c r="I625" s="399" t="s">
        <v>3465</v>
      </c>
      <c r="J625" s="733">
        <v>460</v>
      </c>
      <c r="K625" s="708"/>
      <c r="L625" s="734"/>
    </row>
    <row r="626" spans="1:12" ht="76.5" x14ac:dyDescent="0.25">
      <c r="A626" s="708">
        <v>624</v>
      </c>
      <c r="B626" s="386" t="s">
        <v>289</v>
      </c>
      <c r="C626" s="395" t="s">
        <v>3323</v>
      </c>
      <c r="D626" s="399" t="s">
        <v>552</v>
      </c>
      <c r="E626" s="399" t="s">
        <v>297</v>
      </c>
      <c r="F626" s="732" t="s">
        <v>3466</v>
      </c>
      <c r="G626" s="395" t="s">
        <v>3197</v>
      </c>
      <c r="H626" s="395" t="s">
        <v>3324</v>
      </c>
      <c r="I626" s="399" t="s">
        <v>3467</v>
      </c>
      <c r="J626" s="733">
        <v>1000</v>
      </c>
      <c r="K626" s="708"/>
      <c r="L626" s="734"/>
    </row>
    <row r="627" spans="1:12" ht="63.75" x14ac:dyDescent="0.25">
      <c r="A627" s="708">
        <v>625</v>
      </c>
      <c r="B627" s="386" t="s">
        <v>289</v>
      </c>
      <c r="C627" s="395" t="s">
        <v>3468</v>
      </c>
      <c r="D627" s="399" t="s">
        <v>552</v>
      </c>
      <c r="E627" s="399" t="s">
        <v>297</v>
      </c>
      <c r="F627" s="732" t="s">
        <v>3469</v>
      </c>
      <c r="G627" s="395" t="s">
        <v>3470</v>
      </c>
      <c r="H627" s="395" t="s">
        <v>3471</v>
      </c>
      <c r="I627" s="399" t="s">
        <v>3456</v>
      </c>
      <c r="J627" s="733">
        <v>975</v>
      </c>
      <c r="K627" s="708"/>
      <c r="L627" s="734"/>
    </row>
    <row r="628" spans="1:12" ht="76.5" x14ac:dyDescent="0.25">
      <c r="A628" s="708">
        <v>626</v>
      </c>
      <c r="B628" s="386" t="s">
        <v>289</v>
      </c>
      <c r="C628" s="395" t="s">
        <v>3472</v>
      </c>
      <c r="D628" s="399" t="s">
        <v>552</v>
      </c>
      <c r="E628" s="399" t="s">
        <v>297</v>
      </c>
      <c r="F628" s="732" t="s">
        <v>3473</v>
      </c>
      <c r="G628" s="395" t="s">
        <v>3043</v>
      </c>
      <c r="H628" s="395" t="s">
        <v>3474</v>
      </c>
      <c r="I628" s="399" t="s">
        <v>3465</v>
      </c>
      <c r="J628" s="733">
        <v>300</v>
      </c>
      <c r="K628" s="708"/>
      <c r="L628" s="734"/>
    </row>
    <row r="629" spans="1:12" ht="51" x14ac:dyDescent="0.25">
      <c r="A629" s="708">
        <v>627</v>
      </c>
      <c r="B629" s="386" t="s">
        <v>289</v>
      </c>
      <c r="C629" s="395" t="s">
        <v>3362</v>
      </c>
      <c r="D629" s="399" t="s">
        <v>552</v>
      </c>
      <c r="E629" s="399" t="s">
        <v>297</v>
      </c>
      <c r="F629" s="732" t="s">
        <v>3475</v>
      </c>
      <c r="G629" s="395" t="s">
        <v>3197</v>
      </c>
      <c r="H629" s="395" t="s">
        <v>3476</v>
      </c>
      <c r="I629" s="399" t="s">
        <v>3477</v>
      </c>
      <c r="J629" s="733">
        <v>600</v>
      </c>
      <c r="K629" s="708"/>
      <c r="L629" s="734"/>
    </row>
    <row r="630" spans="1:12" ht="89.25" x14ac:dyDescent="0.25">
      <c r="A630" s="708">
        <v>628</v>
      </c>
      <c r="B630" s="386" t="s">
        <v>289</v>
      </c>
      <c r="C630" s="395" t="s">
        <v>3332</v>
      </c>
      <c r="D630" s="399" t="s">
        <v>552</v>
      </c>
      <c r="E630" s="399" t="s">
        <v>297</v>
      </c>
      <c r="F630" s="732" t="s">
        <v>3478</v>
      </c>
      <c r="G630" s="395" t="s">
        <v>3153</v>
      </c>
      <c r="H630" s="395" t="s">
        <v>3479</v>
      </c>
      <c r="I630" s="399" t="s">
        <v>3480</v>
      </c>
      <c r="J630" s="733">
        <v>2599</v>
      </c>
      <c r="K630" s="708"/>
      <c r="L630" s="734"/>
    </row>
    <row r="631" spans="1:12" ht="51" x14ac:dyDescent="0.25">
      <c r="A631" s="708">
        <v>629</v>
      </c>
      <c r="B631" s="386" t="s">
        <v>289</v>
      </c>
      <c r="C631" s="395" t="s">
        <v>3289</v>
      </c>
      <c r="D631" s="399" t="s">
        <v>552</v>
      </c>
      <c r="E631" s="399" t="s">
        <v>297</v>
      </c>
      <c r="F631" s="732" t="s">
        <v>3481</v>
      </c>
      <c r="G631" s="395" t="s">
        <v>3470</v>
      </c>
      <c r="H631" s="395" t="s">
        <v>3482</v>
      </c>
      <c r="I631" s="399" t="s">
        <v>3483</v>
      </c>
      <c r="J631" s="733">
        <v>495</v>
      </c>
      <c r="K631" s="720"/>
      <c r="L631" s="724"/>
    </row>
    <row r="632" spans="1:12" ht="140.25" x14ac:dyDescent="0.25">
      <c r="A632" s="708">
        <v>630</v>
      </c>
      <c r="B632" s="386" t="s">
        <v>289</v>
      </c>
      <c r="C632" s="395" t="s">
        <v>3225</v>
      </c>
      <c r="D632" s="399" t="s">
        <v>552</v>
      </c>
      <c r="E632" s="399" t="s">
        <v>297</v>
      </c>
      <c r="F632" s="732" t="s">
        <v>3484</v>
      </c>
      <c r="G632" s="395" t="s">
        <v>3219</v>
      </c>
      <c r="H632" s="395" t="s">
        <v>3485</v>
      </c>
      <c r="I632" s="399" t="s">
        <v>3486</v>
      </c>
      <c r="J632" s="733">
        <v>1400</v>
      </c>
      <c r="K632" s="708"/>
      <c r="L632" s="734"/>
    </row>
    <row r="633" spans="1:12" ht="102" x14ac:dyDescent="0.25">
      <c r="A633" s="708">
        <v>631</v>
      </c>
      <c r="B633" s="386" t="s">
        <v>289</v>
      </c>
      <c r="C633" s="395" t="s">
        <v>3487</v>
      </c>
      <c r="D633" s="399" t="s">
        <v>552</v>
      </c>
      <c r="E633" s="399" t="s">
        <v>297</v>
      </c>
      <c r="F633" s="732" t="s">
        <v>3488</v>
      </c>
      <c r="G633" s="395" t="s">
        <v>3290</v>
      </c>
      <c r="H633" s="395" t="s">
        <v>3489</v>
      </c>
      <c r="I633" s="399" t="s">
        <v>3490</v>
      </c>
      <c r="J633" s="733">
        <v>2300</v>
      </c>
      <c r="K633" s="720"/>
      <c r="L633" s="724"/>
    </row>
    <row r="634" spans="1:12" ht="89.25" x14ac:dyDescent="0.25">
      <c r="A634" s="708">
        <v>632</v>
      </c>
      <c r="B634" s="386" t="s">
        <v>289</v>
      </c>
      <c r="C634" s="395" t="s">
        <v>3487</v>
      </c>
      <c r="D634" s="399" t="s">
        <v>552</v>
      </c>
      <c r="E634" s="399" t="s">
        <v>297</v>
      </c>
      <c r="F634" s="732" t="s">
        <v>3491</v>
      </c>
      <c r="G634" s="395" t="s">
        <v>3290</v>
      </c>
      <c r="H634" s="395" t="s">
        <v>3492</v>
      </c>
      <c r="I634" s="399" t="s">
        <v>3493</v>
      </c>
      <c r="J634" s="733">
        <v>2400</v>
      </c>
      <c r="K634" s="708"/>
      <c r="L634" s="734"/>
    </row>
    <row r="635" spans="1:12" ht="114.75" x14ac:dyDescent="0.25">
      <c r="A635" s="708">
        <v>633</v>
      </c>
      <c r="B635" s="386" t="s">
        <v>289</v>
      </c>
      <c r="C635" s="395" t="s">
        <v>3239</v>
      </c>
      <c r="D635" s="399" t="s">
        <v>552</v>
      </c>
      <c r="E635" s="399" t="s">
        <v>538</v>
      </c>
      <c r="F635" s="732" t="s">
        <v>3494</v>
      </c>
      <c r="G635" s="395" t="s">
        <v>3043</v>
      </c>
      <c r="H635" s="395" t="s">
        <v>3495</v>
      </c>
      <c r="I635" s="399" t="s">
        <v>3496</v>
      </c>
      <c r="J635" s="733">
        <v>805</v>
      </c>
      <c r="K635" s="708"/>
      <c r="L635" s="734"/>
    </row>
    <row r="636" spans="1:12" ht="140.25" x14ac:dyDescent="0.25">
      <c r="A636" s="708">
        <v>634</v>
      </c>
      <c r="B636" s="386" t="s">
        <v>289</v>
      </c>
      <c r="C636" s="395" t="s">
        <v>3225</v>
      </c>
      <c r="D636" s="399" t="s">
        <v>552</v>
      </c>
      <c r="E636" s="399" t="s">
        <v>297</v>
      </c>
      <c r="F636" s="732" t="s">
        <v>3497</v>
      </c>
      <c r="G636" s="395" t="s">
        <v>3219</v>
      </c>
      <c r="H636" s="395" t="s">
        <v>3378</v>
      </c>
      <c r="I636" s="399" t="s">
        <v>3498</v>
      </c>
      <c r="J636" s="733">
        <v>1977.5</v>
      </c>
      <c r="K636" s="708"/>
      <c r="L636" s="734"/>
    </row>
    <row r="637" spans="1:12" ht="76.5" x14ac:dyDescent="0.25">
      <c r="A637" s="708">
        <v>635</v>
      </c>
      <c r="B637" s="386" t="s">
        <v>289</v>
      </c>
      <c r="C637" s="395" t="s">
        <v>3499</v>
      </c>
      <c r="D637" s="399" t="s">
        <v>552</v>
      </c>
      <c r="E637" s="402" t="s">
        <v>297</v>
      </c>
      <c r="F637" s="732" t="s">
        <v>3500</v>
      </c>
      <c r="G637" s="395" t="s">
        <v>1426</v>
      </c>
      <c r="H637" s="395" t="s">
        <v>3501</v>
      </c>
      <c r="I637" s="402" t="s">
        <v>3502</v>
      </c>
      <c r="J637" s="733">
        <v>565</v>
      </c>
      <c r="K637" s="708"/>
      <c r="L637" s="734"/>
    </row>
    <row r="638" spans="1:12" ht="76.5" x14ac:dyDescent="0.25">
      <c r="A638" s="708">
        <v>636</v>
      </c>
      <c r="B638" s="386" t="s">
        <v>289</v>
      </c>
      <c r="C638" s="395" t="s">
        <v>3503</v>
      </c>
      <c r="D638" s="399" t="s">
        <v>552</v>
      </c>
      <c r="E638" s="402" t="s">
        <v>297</v>
      </c>
      <c r="F638" s="732" t="s">
        <v>3504</v>
      </c>
      <c r="G638" s="395" t="s">
        <v>1426</v>
      </c>
      <c r="H638" s="395" t="s">
        <v>3505</v>
      </c>
      <c r="I638" s="402" t="s">
        <v>3506</v>
      </c>
      <c r="J638" s="733">
        <v>720</v>
      </c>
      <c r="K638" s="708"/>
      <c r="L638" s="734"/>
    </row>
    <row r="639" spans="1:12" ht="63.75" x14ac:dyDescent="0.25">
      <c r="A639" s="708">
        <v>637</v>
      </c>
      <c r="B639" s="386" t="s">
        <v>289</v>
      </c>
      <c r="C639" s="395" t="s">
        <v>3281</v>
      </c>
      <c r="D639" s="399" t="s">
        <v>552</v>
      </c>
      <c r="E639" s="402" t="s">
        <v>297</v>
      </c>
      <c r="F639" s="732" t="s">
        <v>3507</v>
      </c>
      <c r="G639" s="395" t="s">
        <v>3282</v>
      </c>
      <c r="H639" s="395" t="s">
        <v>3508</v>
      </c>
      <c r="I639" s="402" t="s">
        <v>3509</v>
      </c>
      <c r="J639" s="733">
        <v>328</v>
      </c>
      <c r="K639" s="708"/>
      <c r="L639" s="734"/>
    </row>
    <row r="640" spans="1:12" ht="51" x14ac:dyDescent="0.25">
      <c r="A640" s="708">
        <v>638</v>
      </c>
      <c r="B640" s="386" t="s">
        <v>289</v>
      </c>
      <c r="C640" s="395" t="s">
        <v>3231</v>
      </c>
      <c r="D640" s="399" t="s">
        <v>552</v>
      </c>
      <c r="E640" s="402" t="s">
        <v>297</v>
      </c>
      <c r="F640" s="732" t="s">
        <v>3510</v>
      </c>
      <c r="G640" s="395" t="s">
        <v>3185</v>
      </c>
      <c r="H640" s="395" t="s">
        <v>3511</v>
      </c>
      <c r="I640" s="402" t="s">
        <v>3512</v>
      </c>
      <c r="J640" s="733">
        <v>276</v>
      </c>
      <c r="K640" s="708"/>
      <c r="L640" s="734"/>
    </row>
    <row r="641" spans="1:12" ht="76.5" x14ac:dyDescent="0.25">
      <c r="A641" s="708">
        <v>639</v>
      </c>
      <c r="B641" s="386" t="s">
        <v>289</v>
      </c>
      <c r="C641" s="395" t="s">
        <v>3513</v>
      </c>
      <c r="D641" s="399" t="s">
        <v>552</v>
      </c>
      <c r="E641" s="402" t="s">
        <v>297</v>
      </c>
      <c r="F641" s="732" t="s">
        <v>3514</v>
      </c>
      <c r="G641" s="395" t="s">
        <v>3515</v>
      </c>
      <c r="H641" s="395" t="s">
        <v>3516</v>
      </c>
      <c r="I641" s="402" t="s">
        <v>3517</v>
      </c>
      <c r="J641" s="733">
        <v>975</v>
      </c>
      <c r="K641" s="708"/>
      <c r="L641" s="734"/>
    </row>
    <row r="642" spans="1:12" ht="63.75" x14ac:dyDescent="0.25">
      <c r="A642" s="708">
        <v>640</v>
      </c>
      <c r="B642" s="386" t="s">
        <v>289</v>
      </c>
      <c r="C642" s="395" t="s">
        <v>3518</v>
      </c>
      <c r="D642" s="399" t="s">
        <v>552</v>
      </c>
      <c r="E642" s="402" t="s">
        <v>297</v>
      </c>
      <c r="F642" s="732" t="s">
        <v>3519</v>
      </c>
      <c r="G642" s="395" t="s">
        <v>3047</v>
      </c>
      <c r="H642" s="395" t="s">
        <v>3520</v>
      </c>
      <c r="I642" s="402" t="s">
        <v>3521</v>
      </c>
      <c r="J642" s="733">
        <v>100</v>
      </c>
      <c r="K642" s="720"/>
      <c r="L642" s="724"/>
    </row>
    <row r="643" spans="1:12" ht="76.5" x14ac:dyDescent="0.25">
      <c r="A643" s="708">
        <v>641</v>
      </c>
      <c r="B643" s="386" t="s">
        <v>289</v>
      </c>
      <c r="C643" s="395" t="s">
        <v>3522</v>
      </c>
      <c r="D643" s="399" t="s">
        <v>552</v>
      </c>
      <c r="E643" s="402" t="s">
        <v>297</v>
      </c>
      <c r="F643" s="732" t="s">
        <v>3523</v>
      </c>
      <c r="G643" s="395" t="s">
        <v>3197</v>
      </c>
      <c r="H643" s="736" t="s">
        <v>3524</v>
      </c>
      <c r="I643" s="402" t="s">
        <v>3525</v>
      </c>
      <c r="J643" s="733">
        <v>450</v>
      </c>
      <c r="K643" s="708"/>
      <c r="L643" s="734"/>
    </row>
    <row r="644" spans="1:12" ht="89.25" x14ac:dyDescent="0.25">
      <c r="A644" s="708">
        <v>642</v>
      </c>
      <c r="B644" s="386" t="s">
        <v>289</v>
      </c>
      <c r="C644" s="395" t="s">
        <v>3526</v>
      </c>
      <c r="D644" s="399" t="s">
        <v>552</v>
      </c>
      <c r="E644" s="402" t="s">
        <v>297</v>
      </c>
      <c r="F644" s="732" t="s">
        <v>3527</v>
      </c>
      <c r="G644" s="395" t="s">
        <v>3197</v>
      </c>
      <c r="H644" s="395" t="s">
        <v>3528</v>
      </c>
      <c r="I644" s="402" t="s">
        <v>3529</v>
      </c>
      <c r="J644" s="733">
        <v>13600</v>
      </c>
      <c r="K644" s="720"/>
      <c r="L644" s="724"/>
    </row>
    <row r="645" spans="1:12" ht="127.5" x14ac:dyDescent="0.25">
      <c r="A645" s="708">
        <v>643</v>
      </c>
      <c r="B645" s="386" t="s">
        <v>289</v>
      </c>
      <c r="C645" s="395" t="s">
        <v>3225</v>
      </c>
      <c r="D645" s="399" t="s">
        <v>552</v>
      </c>
      <c r="E645" s="402" t="s">
        <v>297</v>
      </c>
      <c r="F645" s="732" t="s">
        <v>3530</v>
      </c>
      <c r="G645" s="395" t="s">
        <v>3219</v>
      </c>
      <c r="H645" s="395" t="s">
        <v>3531</v>
      </c>
      <c r="I645" s="402" t="s">
        <v>3532</v>
      </c>
      <c r="J645" s="733">
        <v>1645</v>
      </c>
      <c r="K645" s="708"/>
      <c r="L645" s="734"/>
    </row>
    <row r="646" spans="1:12" ht="127.5" x14ac:dyDescent="0.25">
      <c r="A646" s="708">
        <v>644</v>
      </c>
      <c r="B646" s="386" t="s">
        <v>289</v>
      </c>
      <c r="C646" s="395" t="s">
        <v>3239</v>
      </c>
      <c r="D646" s="399" t="s">
        <v>552</v>
      </c>
      <c r="E646" s="402" t="s">
        <v>538</v>
      </c>
      <c r="F646" s="732" t="s">
        <v>3533</v>
      </c>
      <c r="G646" s="395" t="s">
        <v>3043</v>
      </c>
      <c r="H646" s="395" t="s">
        <v>3405</v>
      </c>
      <c r="I646" s="402" t="s">
        <v>3525</v>
      </c>
      <c r="J646" s="733">
        <v>1100</v>
      </c>
      <c r="K646" s="708"/>
      <c r="L646" s="734"/>
    </row>
    <row r="647" spans="1:12" ht="89.25" x14ac:dyDescent="0.25">
      <c r="A647" s="708">
        <v>645</v>
      </c>
      <c r="B647" s="386" t="s">
        <v>289</v>
      </c>
      <c r="C647" s="395" t="s">
        <v>3534</v>
      </c>
      <c r="D647" s="399" t="s">
        <v>552</v>
      </c>
      <c r="E647" s="402" t="s">
        <v>297</v>
      </c>
      <c r="F647" s="732" t="s">
        <v>3535</v>
      </c>
      <c r="G647" s="395" t="s">
        <v>3193</v>
      </c>
      <c r="H647" s="395" t="s">
        <v>3536</v>
      </c>
      <c r="I647" s="402" t="s">
        <v>3537</v>
      </c>
      <c r="J647" s="733">
        <v>4641</v>
      </c>
      <c r="K647" s="708"/>
      <c r="L647" s="734"/>
    </row>
    <row r="648" spans="1:12" ht="63.75" x14ac:dyDescent="0.25">
      <c r="A648" s="708">
        <v>646</v>
      </c>
      <c r="B648" s="386" t="s">
        <v>289</v>
      </c>
      <c r="C648" s="395" t="s">
        <v>3312</v>
      </c>
      <c r="D648" s="399" t="s">
        <v>552</v>
      </c>
      <c r="E648" s="402" t="s">
        <v>297</v>
      </c>
      <c r="F648" s="732" t="s">
        <v>3538</v>
      </c>
      <c r="G648" s="395" t="s">
        <v>3313</v>
      </c>
      <c r="H648" s="395" t="s">
        <v>3314</v>
      </c>
      <c r="I648" s="402" t="s">
        <v>3539</v>
      </c>
      <c r="J648" s="409">
        <v>300</v>
      </c>
      <c r="K648" s="708"/>
      <c r="L648" s="734"/>
    </row>
    <row r="649" spans="1:12" ht="89.25" x14ac:dyDescent="0.25">
      <c r="A649" s="708">
        <v>647</v>
      </c>
      <c r="B649" s="386" t="s">
        <v>289</v>
      </c>
      <c r="C649" s="395" t="s">
        <v>3472</v>
      </c>
      <c r="D649" s="399" t="s">
        <v>552</v>
      </c>
      <c r="E649" s="402" t="s">
        <v>297</v>
      </c>
      <c r="F649" s="732" t="s">
        <v>3540</v>
      </c>
      <c r="G649" s="395" t="s">
        <v>3541</v>
      </c>
      <c r="H649" s="395" t="s">
        <v>3542</v>
      </c>
      <c r="I649" s="402" t="s">
        <v>3543</v>
      </c>
      <c r="J649" s="733">
        <v>395</v>
      </c>
      <c r="K649" s="708"/>
      <c r="L649" s="734"/>
    </row>
    <row r="650" spans="1:12" ht="51" x14ac:dyDescent="0.25">
      <c r="A650" s="708">
        <v>648</v>
      </c>
      <c r="B650" s="386" t="s">
        <v>289</v>
      </c>
      <c r="C650" s="395" t="s">
        <v>3228</v>
      </c>
      <c r="D650" s="399" t="s">
        <v>552</v>
      </c>
      <c r="E650" s="402" t="s">
        <v>297</v>
      </c>
      <c r="F650" s="732" t="s">
        <v>3544</v>
      </c>
      <c r="G650" s="395" t="s">
        <v>3043</v>
      </c>
      <c r="H650" s="395" t="s">
        <v>3545</v>
      </c>
      <c r="I650" s="402" t="s">
        <v>3543</v>
      </c>
      <c r="J650" s="733">
        <v>340</v>
      </c>
      <c r="K650" s="708"/>
      <c r="L650" s="734"/>
    </row>
    <row r="651" spans="1:12" ht="127.5" x14ac:dyDescent="0.25">
      <c r="A651" s="708">
        <v>649</v>
      </c>
      <c r="B651" s="386" t="s">
        <v>289</v>
      </c>
      <c r="C651" s="395" t="s">
        <v>3546</v>
      </c>
      <c r="D651" s="399" t="s">
        <v>552</v>
      </c>
      <c r="E651" s="402" t="s">
        <v>297</v>
      </c>
      <c r="F651" s="732" t="s">
        <v>3547</v>
      </c>
      <c r="G651" s="395" t="s">
        <v>3548</v>
      </c>
      <c r="H651" s="395" t="s">
        <v>3549</v>
      </c>
      <c r="I651" s="402" t="s">
        <v>3543</v>
      </c>
      <c r="J651" s="733">
        <v>850</v>
      </c>
      <c r="K651" s="708"/>
      <c r="L651" s="734"/>
    </row>
    <row r="652" spans="1:12" ht="38.25" x14ac:dyDescent="0.25">
      <c r="A652" s="708">
        <v>650</v>
      </c>
      <c r="B652" s="386" t="s">
        <v>289</v>
      </c>
      <c r="C652" s="395" t="s">
        <v>3252</v>
      </c>
      <c r="D652" s="399" t="s">
        <v>552</v>
      </c>
      <c r="E652" s="402" t="s">
        <v>297</v>
      </c>
      <c r="F652" s="732" t="s">
        <v>3550</v>
      </c>
      <c r="G652" s="395" t="s">
        <v>3246</v>
      </c>
      <c r="H652" s="395" t="s">
        <v>3551</v>
      </c>
      <c r="I652" s="402" t="s">
        <v>3552</v>
      </c>
      <c r="J652" s="733">
        <v>100</v>
      </c>
      <c r="K652" s="708"/>
      <c r="L652" s="734"/>
    </row>
    <row r="653" spans="1:12" ht="63.75" x14ac:dyDescent="0.25">
      <c r="A653" s="708">
        <v>651</v>
      </c>
      <c r="B653" s="386" t="s">
        <v>289</v>
      </c>
      <c r="C653" s="395" t="s">
        <v>3281</v>
      </c>
      <c r="D653" s="399" t="s">
        <v>552</v>
      </c>
      <c r="E653" s="402" t="s">
        <v>297</v>
      </c>
      <c r="F653" s="732" t="s">
        <v>3553</v>
      </c>
      <c r="G653" s="395" t="s">
        <v>3282</v>
      </c>
      <c r="H653" s="395" t="s">
        <v>3554</v>
      </c>
      <c r="I653" s="402" t="s">
        <v>3555</v>
      </c>
      <c r="J653" s="733">
        <v>88</v>
      </c>
      <c r="K653" s="720"/>
      <c r="L653" s="724"/>
    </row>
    <row r="654" spans="1:12" ht="63.75" x14ac:dyDescent="0.25">
      <c r="A654" s="708">
        <v>652</v>
      </c>
      <c r="B654" s="386" t="s">
        <v>289</v>
      </c>
      <c r="C654" s="395" t="s">
        <v>3556</v>
      </c>
      <c r="D654" s="399" t="s">
        <v>552</v>
      </c>
      <c r="E654" s="402" t="s">
        <v>297</v>
      </c>
      <c r="F654" s="732" t="s">
        <v>3557</v>
      </c>
      <c r="G654" s="395" t="s">
        <v>3219</v>
      </c>
      <c r="H654" s="395" t="s">
        <v>3558</v>
      </c>
      <c r="I654" s="402" t="s">
        <v>3559</v>
      </c>
      <c r="J654" s="733">
        <v>150</v>
      </c>
      <c r="K654" s="708"/>
      <c r="L654" s="734"/>
    </row>
    <row r="655" spans="1:12" ht="51" x14ac:dyDescent="0.25">
      <c r="A655" s="708">
        <v>653</v>
      </c>
      <c r="B655" s="386" t="s">
        <v>289</v>
      </c>
      <c r="C655" s="395" t="s">
        <v>3452</v>
      </c>
      <c r="D655" s="399" t="s">
        <v>552</v>
      </c>
      <c r="E655" s="402" t="s">
        <v>297</v>
      </c>
      <c r="F655" s="732" t="s">
        <v>3560</v>
      </c>
      <c r="G655" s="395" t="s">
        <v>3454</v>
      </c>
      <c r="H655" s="395" t="s">
        <v>3561</v>
      </c>
      <c r="I655" s="402" t="s">
        <v>3559</v>
      </c>
      <c r="J655" s="733">
        <v>506</v>
      </c>
      <c r="K655" s="720"/>
      <c r="L655" s="724"/>
    </row>
    <row r="656" spans="1:12" ht="89.25" x14ac:dyDescent="0.25">
      <c r="A656" s="708">
        <v>654</v>
      </c>
      <c r="B656" s="386" t="s">
        <v>289</v>
      </c>
      <c r="C656" s="395" t="s">
        <v>3562</v>
      </c>
      <c r="D656" s="399" t="s">
        <v>552</v>
      </c>
      <c r="E656" s="402" t="s">
        <v>297</v>
      </c>
      <c r="F656" s="732" t="s">
        <v>3563</v>
      </c>
      <c r="G656" s="395" t="s">
        <v>3261</v>
      </c>
      <c r="H656" s="395" t="s">
        <v>3564</v>
      </c>
      <c r="I656" s="402" t="s">
        <v>3565</v>
      </c>
      <c r="J656" s="733">
        <v>1160</v>
      </c>
      <c r="K656" s="708"/>
      <c r="L656" s="734"/>
    </row>
    <row r="657" spans="1:12" ht="76.5" x14ac:dyDescent="0.25">
      <c r="A657" s="708">
        <v>655</v>
      </c>
      <c r="B657" s="386" t="s">
        <v>289</v>
      </c>
      <c r="C657" s="395" t="s">
        <v>3562</v>
      </c>
      <c r="D657" s="399" t="s">
        <v>552</v>
      </c>
      <c r="E657" s="402" t="s">
        <v>297</v>
      </c>
      <c r="F657" s="732" t="s">
        <v>3566</v>
      </c>
      <c r="G657" s="395" t="s">
        <v>3261</v>
      </c>
      <c r="H657" s="395" t="s">
        <v>3567</v>
      </c>
      <c r="I657" s="402" t="s">
        <v>3568</v>
      </c>
      <c r="J657" s="733">
        <v>2060</v>
      </c>
      <c r="K657" s="708"/>
      <c r="L657" s="734"/>
    </row>
    <row r="658" spans="1:12" ht="127.5" x14ac:dyDescent="0.25">
      <c r="A658" s="708">
        <v>656</v>
      </c>
      <c r="B658" s="386" t="s">
        <v>289</v>
      </c>
      <c r="C658" s="395" t="s">
        <v>3239</v>
      </c>
      <c r="D658" s="399" t="s">
        <v>552</v>
      </c>
      <c r="E658" s="402" t="s">
        <v>538</v>
      </c>
      <c r="F658" s="732" t="s">
        <v>3569</v>
      </c>
      <c r="G658" s="395" t="s">
        <v>3043</v>
      </c>
      <c r="H658" s="395" t="s">
        <v>3381</v>
      </c>
      <c r="I658" s="402" t="s">
        <v>3570</v>
      </c>
      <c r="J658" s="733">
        <v>1100</v>
      </c>
      <c r="K658" s="708"/>
      <c r="L658" s="734"/>
    </row>
    <row r="659" spans="1:12" ht="76.5" x14ac:dyDescent="0.25">
      <c r="A659" s="708">
        <v>657</v>
      </c>
      <c r="B659" s="386" t="s">
        <v>289</v>
      </c>
      <c r="C659" s="395" t="s">
        <v>3534</v>
      </c>
      <c r="D659" s="399" t="s">
        <v>552</v>
      </c>
      <c r="E659" s="402" t="s">
        <v>297</v>
      </c>
      <c r="F659" s="732" t="s">
        <v>3571</v>
      </c>
      <c r="G659" s="395" t="s">
        <v>3197</v>
      </c>
      <c r="H659" s="395" t="s">
        <v>3572</v>
      </c>
      <c r="I659" s="402" t="s">
        <v>3573</v>
      </c>
      <c r="J659" s="409">
        <v>2000</v>
      </c>
      <c r="K659" s="708"/>
      <c r="L659" s="734"/>
    </row>
    <row r="660" spans="1:12" ht="76.5" x14ac:dyDescent="0.25">
      <c r="A660" s="708">
        <v>658</v>
      </c>
      <c r="B660" s="386" t="s">
        <v>289</v>
      </c>
      <c r="C660" s="395" t="s">
        <v>3574</v>
      </c>
      <c r="D660" s="399" t="s">
        <v>552</v>
      </c>
      <c r="E660" s="402" t="s">
        <v>297</v>
      </c>
      <c r="F660" s="732" t="s">
        <v>3575</v>
      </c>
      <c r="G660" s="395" t="s">
        <v>3470</v>
      </c>
      <c r="H660" s="395" t="s">
        <v>3576</v>
      </c>
      <c r="I660" s="402" t="s">
        <v>3577</v>
      </c>
      <c r="J660" s="733">
        <v>280</v>
      </c>
      <c r="K660" s="708"/>
      <c r="L660" s="734"/>
    </row>
    <row r="661" spans="1:12" ht="63.75" x14ac:dyDescent="0.25">
      <c r="A661" s="708">
        <v>659</v>
      </c>
      <c r="B661" s="386" t="s">
        <v>289</v>
      </c>
      <c r="C661" s="395" t="s">
        <v>3578</v>
      </c>
      <c r="D661" s="399" t="s">
        <v>552</v>
      </c>
      <c r="E661" s="402" t="s">
        <v>538</v>
      </c>
      <c r="F661" s="732" t="s">
        <v>3579</v>
      </c>
      <c r="G661" s="395" t="s">
        <v>3185</v>
      </c>
      <c r="H661" s="395" t="s">
        <v>3580</v>
      </c>
      <c r="I661" s="402" t="s">
        <v>3581</v>
      </c>
      <c r="J661" s="733">
        <v>195</v>
      </c>
      <c r="K661" s="708"/>
      <c r="L661" s="734"/>
    </row>
    <row r="662" spans="1:12" ht="63.75" x14ac:dyDescent="0.25">
      <c r="A662" s="708">
        <v>660</v>
      </c>
      <c r="B662" s="386" t="s">
        <v>289</v>
      </c>
      <c r="C662" s="395" t="s">
        <v>3582</v>
      </c>
      <c r="D662" s="399" t="s">
        <v>552</v>
      </c>
      <c r="E662" s="402" t="s">
        <v>297</v>
      </c>
      <c r="F662" s="732" t="s">
        <v>3583</v>
      </c>
      <c r="G662" s="395" t="s">
        <v>3470</v>
      </c>
      <c r="H662" s="395" t="s">
        <v>3584</v>
      </c>
      <c r="I662" s="402" t="s">
        <v>3585</v>
      </c>
      <c r="J662" s="733">
        <v>200</v>
      </c>
      <c r="K662" s="708"/>
      <c r="L662" s="734"/>
    </row>
    <row r="663" spans="1:12" ht="76.5" x14ac:dyDescent="0.25">
      <c r="A663" s="708">
        <v>661</v>
      </c>
      <c r="B663" s="386" t="s">
        <v>289</v>
      </c>
      <c r="C663" s="395" t="s">
        <v>3228</v>
      </c>
      <c r="D663" s="399" t="s">
        <v>552</v>
      </c>
      <c r="E663" s="402" t="s">
        <v>297</v>
      </c>
      <c r="F663" s="732" t="s">
        <v>3586</v>
      </c>
      <c r="G663" s="395" t="s">
        <v>3246</v>
      </c>
      <c r="H663" s="737" t="s">
        <v>3587</v>
      </c>
      <c r="I663" s="402" t="s">
        <v>3588</v>
      </c>
      <c r="J663" s="733">
        <v>250</v>
      </c>
      <c r="K663" s="708"/>
      <c r="L663" s="734"/>
    </row>
    <row r="664" spans="1:12" ht="63.75" x14ac:dyDescent="0.25">
      <c r="A664" s="708">
        <v>662</v>
      </c>
      <c r="B664" s="386" t="s">
        <v>289</v>
      </c>
      <c r="C664" s="395" t="s">
        <v>3589</v>
      </c>
      <c r="D664" s="399" t="s">
        <v>552</v>
      </c>
      <c r="E664" s="402" t="s">
        <v>297</v>
      </c>
      <c r="F664" s="732" t="s">
        <v>3590</v>
      </c>
      <c r="G664" s="395" t="s">
        <v>3515</v>
      </c>
      <c r="H664" s="736" t="s">
        <v>3591</v>
      </c>
      <c r="I664" s="402" t="s">
        <v>3592</v>
      </c>
      <c r="J664" s="733">
        <v>300</v>
      </c>
      <c r="K664" s="720"/>
      <c r="L664" s="724"/>
    </row>
    <row r="665" spans="1:12" ht="102" x14ac:dyDescent="0.25">
      <c r="A665" s="708">
        <v>663</v>
      </c>
      <c r="B665" s="386" t="s">
        <v>289</v>
      </c>
      <c r="C665" s="395" t="s">
        <v>3362</v>
      </c>
      <c r="D665" s="399" t="s">
        <v>552</v>
      </c>
      <c r="E665" s="402" t="s">
        <v>297</v>
      </c>
      <c r="F665" s="732" t="s">
        <v>3593</v>
      </c>
      <c r="G665" s="395" t="s">
        <v>3079</v>
      </c>
      <c r="H665" s="395" t="s">
        <v>3364</v>
      </c>
      <c r="I665" s="402" t="s">
        <v>3594</v>
      </c>
      <c r="J665" s="733">
        <v>3500</v>
      </c>
      <c r="K665" s="708"/>
      <c r="L665" s="734"/>
    </row>
    <row r="666" spans="1:12" ht="63.75" x14ac:dyDescent="0.25">
      <c r="A666" s="708">
        <v>664</v>
      </c>
      <c r="B666" s="386" t="s">
        <v>289</v>
      </c>
      <c r="C666" s="395" t="s">
        <v>3217</v>
      </c>
      <c r="D666" s="399" t="s">
        <v>552</v>
      </c>
      <c r="E666" s="402" t="s">
        <v>297</v>
      </c>
      <c r="F666" s="732" t="s">
        <v>3595</v>
      </c>
      <c r="G666" s="395" t="s">
        <v>3246</v>
      </c>
      <c r="H666" s="395" t="s">
        <v>3596</v>
      </c>
      <c r="I666" s="402" t="s">
        <v>3597</v>
      </c>
      <c r="J666" s="733">
        <v>525</v>
      </c>
      <c r="K666" s="708"/>
      <c r="L666" s="734"/>
    </row>
    <row r="667" spans="1:12" ht="102" x14ac:dyDescent="0.25">
      <c r="A667" s="708">
        <v>665</v>
      </c>
      <c r="B667" s="386" t="s">
        <v>289</v>
      </c>
      <c r="C667" s="395" t="s">
        <v>3598</v>
      </c>
      <c r="D667" s="399" t="s">
        <v>552</v>
      </c>
      <c r="E667" s="402" t="s">
        <v>297</v>
      </c>
      <c r="F667" s="732" t="s">
        <v>3599</v>
      </c>
      <c r="G667" s="395" t="s">
        <v>3153</v>
      </c>
      <c r="H667" s="395" t="s">
        <v>3600</v>
      </c>
      <c r="I667" s="402" t="s">
        <v>3601</v>
      </c>
      <c r="J667" s="733">
        <v>482.4</v>
      </c>
      <c r="K667" s="708"/>
      <c r="L667" s="734"/>
    </row>
    <row r="668" spans="1:12" ht="63.75" x14ac:dyDescent="0.25">
      <c r="A668" s="708">
        <v>666</v>
      </c>
      <c r="B668" s="386" t="s">
        <v>289</v>
      </c>
      <c r="C668" s="395" t="s">
        <v>3312</v>
      </c>
      <c r="D668" s="399" t="s">
        <v>552</v>
      </c>
      <c r="E668" s="402" t="s">
        <v>297</v>
      </c>
      <c r="F668" s="732" t="s">
        <v>3602</v>
      </c>
      <c r="G668" s="395" t="s">
        <v>3313</v>
      </c>
      <c r="H668" s="395" t="s">
        <v>3314</v>
      </c>
      <c r="I668" s="402" t="s">
        <v>3597</v>
      </c>
      <c r="J668" s="733">
        <v>240</v>
      </c>
      <c r="K668" s="708"/>
      <c r="L668" s="734"/>
    </row>
    <row r="669" spans="1:12" ht="76.5" x14ac:dyDescent="0.25">
      <c r="A669" s="708">
        <v>667</v>
      </c>
      <c r="B669" s="386" t="s">
        <v>289</v>
      </c>
      <c r="C669" s="395" t="s">
        <v>3603</v>
      </c>
      <c r="D669" s="399" t="s">
        <v>552</v>
      </c>
      <c r="E669" s="402" t="s">
        <v>297</v>
      </c>
      <c r="F669" s="732" t="s">
        <v>3604</v>
      </c>
      <c r="G669" s="395" t="s">
        <v>3011</v>
      </c>
      <c r="H669" s="395" t="s">
        <v>3605</v>
      </c>
      <c r="I669" s="402" t="s">
        <v>3606</v>
      </c>
      <c r="J669" s="733">
        <v>3795</v>
      </c>
      <c r="K669" s="708"/>
      <c r="L669" s="734"/>
    </row>
    <row r="670" spans="1:12" ht="76.5" x14ac:dyDescent="0.25">
      <c r="A670" s="708">
        <v>668</v>
      </c>
      <c r="B670" s="386" t="s">
        <v>289</v>
      </c>
      <c r="C670" s="395" t="s">
        <v>3603</v>
      </c>
      <c r="D670" s="399" t="s">
        <v>552</v>
      </c>
      <c r="E670" s="402" t="s">
        <v>297</v>
      </c>
      <c r="F670" s="732" t="s">
        <v>3607</v>
      </c>
      <c r="G670" s="395" t="s">
        <v>3011</v>
      </c>
      <c r="H670" s="395" t="s">
        <v>3608</v>
      </c>
      <c r="I670" s="402" t="s">
        <v>3609</v>
      </c>
      <c r="J670" s="733">
        <v>3520</v>
      </c>
      <c r="K670" s="708"/>
      <c r="L670" s="734"/>
    </row>
    <row r="671" spans="1:12" ht="38.25" x14ac:dyDescent="0.25">
      <c r="A671" s="708">
        <v>669</v>
      </c>
      <c r="B671" s="386" t="s">
        <v>289</v>
      </c>
      <c r="C671" s="395" t="s">
        <v>3231</v>
      </c>
      <c r="D671" s="399" t="s">
        <v>552</v>
      </c>
      <c r="E671" s="402" t="s">
        <v>297</v>
      </c>
      <c r="F671" s="732" t="s">
        <v>3610</v>
      </c>
      <c r="G671" s="395" t="s">
        <v>3234</v>
      </c>
      <c r="H671" s="395" t="s">
        <v>3611</v>
      </c>
      <c r="I671" s="402" t="s">
        <v>3612</v>
      </c>
      <c r="J671" s="733">
        <v>220</v>
      </c>
      <c r="K671" s="708"/>
      <c r="L671" s="734"/>
    </row>
    <row r="672" spans="1:12" ht="51" x14ac:dyDescent="0.25">
      <c r="A672" s="708">
        <v>670</v>
      </c>
      <c r="B672" s="386" t="s">
        <v>289</v>
      </c>
      <c r="C672" s="395" t="s">
        <v>3231</v>
      </c>
      <c r="D672" s="399" t="s">
        <v>552</v>
      </c>
      <c r="E672" s="402" t="s">
        <v>297</v>
      </c>
      <c r="F672" s="732" t="s">
        <v>3613</v>
      </c>
      <c r="G672" s="395" t="s">
        <v>3234</v>
      </c>
      <c r="H672" s="395" t="s">
        <v>3614</v>
      </c>
      <c r="I672" s="402" t="s">
        <v>3615</v>
      </c>
      <c r="J672" s="733">
        <v>60</v>
      </c>
      <c r="K672" s="708"/>
      <c r="L672" s="734"/>
    </row>
    <row r="673" spans="1:12" ht="63.75" x14ac:dyDescent="0.25">
      <c r="A673" s="708">
        <v>671</v>
      </c>
      <c r="B673" s="386" t="s">
        <v>289</v>
      </c>
      <c r="C673" s="395" t="s">
        <v>3616</v>
      </c>
      <c r="D673" s="399" t="s">
        <v>552</v>
      </c>
      <c r="E673" s="402" t="s">
        <v>297</v>
      </c>
      <c r="F673" s="732" t="s">
        <v>3617</v>
      </c>
      <c r="G673" s="395" t="s">
        <v>3234</v>
      </c>
      <c r="H673" s="395" t="s">
        <v>3618</v>
      </c>
      <c r="I673" s="402" t="s">
        <v>3619</v>
      </c>
      <c r="J673" s="733">
        <v>400</v>
      </c>
      <c r="K673" s="708"/>
      <c r="L673" s="734"/>
    </row>
    <row r="674" spans="1:12" ht="63.75" x14ac:dyDescent="0.25">
      <c r="A674" s="708">
        <v>672</v>
      </c>
      <c r="B674" s="386" t="s">
        <v>289</v>
      </c>
      <c r="C674" s="395" t="s">
        <v>3267</v>
      </c>
      <c r="D674" s="399" t="s">
        <v>552</v>
      </c>
      <c r="E674" s="402" t="s">
        <v>538</v>
      </c>
      <c r="F674" s="732" t="s">
        <v>3620</v>
      </c>
      <c r="G674" s="395" t="s">
        <v>3043</v>
      </c>
      <c r="H674" s="395" t="s">
        <v>3621</v>
      </c>
      <c r="I674" s="402" t="s">
        <v>3622</v>
      </c>
      <c r="J674" s="733">
        <v>460</v>
      </c>
      <c r="K674" s="720"/>
      <c r="L674" s="724"/>
    </row>
    <row r="675" spans="1:12" ht="89.25" x14ac:dyDescent="0.25">
      <c r="A675" s="708">
        <v>673</v>
      </c>
      <c r="B675" s="386" t="s">
        <v>289</v>
      </c>
      <c r="C675" s="395" t="s">
        <v>3487</v>
      </c>
      <c r="D675" s="399" t="s">
        <v>552</v>
      </c>
      <c r="E675" s="402" t="s">
        <v>297</v>
      </c>
      <c r="F675" s="732" t="s">
        <v>3623</v>
      </c>
      <c r="G675" s="395" t="s">
        <v>3290</v>
      </c>
      <c r="H675" s="395" t="s">
        <v>3624</v>
      </c>
      <c r="I675" s="402" t="s">
        <v>3625</v>
      </c>
      <c r="J675" s="733">
        <v>1200</v>
      </c>
      <c r="K675" s="708"/>
      <c r="L675" s="734"/>
    </row>
    <row r="676" spans="1:12" ht="114.75" x14ac:dyDescent="0.25">
      <c r="A676" s="708">
        <v>674</v>
      </c>
      <c r="B676" s="386" t="s">
        <v>289</v>
      </c>
      <c r="C676" s="395" t="s">
        <v>3239</v>
      </c>
      <c r="D676" s="399" t="s">
        <v>552</v>
      </c>
      <c r="E676" s="402" t="s">
        <v>538</v>
      </c>
      <c r="F676" s="732" t="s">
        <v>3626</v>
      </c>
      <c r="G676" s="395" t="s">
        <v>3043</v>
      </c>
      <c r="H676" s="395" t="s">
        <v>3495</v>
      </c>
      <c r="I676" s="402" t="s">
        <v>3622</v>
      </c>
      <c r="J676" s="733">
        <v>1000</v>
      </c>
      <c r="K676" s="720"/>
      <c r="L676" s="724"/>
    </row>
    <row r="677" spans="1:12" ht="51" x14ac:dyDescent="0.25">
      <c r="A677" s="708">
        <v>675</v>
      </c>
      <c r="B677" s="386" t="s">
        <v>289</v>
      </c>
      <c r="C677" s="395" t="s">
        <v>3513</v>
      </c>
      <c r="D677" s="399" t="s">
        <v>552</v>
      </c>
      <c r="E677" s="402" t="s">
        <v>297</v>
      </c>
      <c r="F677" s="732" t="s">
        <v>3627</v>
      </c>
      <c r="G677" s="395" t="s">
        <v>3515</v>
      </c>
      <c r="H677" s="395" t="s">
        <v>3628</v>
      </c>
      <c r="I677" s="402" t="s">
        <v>3629</v>
      </c>
      <c r="J677" s="733">
        <v>145</v>
      </c>
      <c r="K677" s="708"/>
      <c r="L677" s="734"/>
    </row>
    <row r="678" spans="1:12" ht="76.5" x14ac:dyDescent="0.25">
      <c r="A678" s="708">
        <v>676</v>
      </c>
      <c r="B678" s="386" t="s">
        <v>289</v>
      </c>
      <c r="C678" s="395" t="s">
        <v>3562</v>
      </c>
      <c r="D678" s="399" t="s">
        <v>552</v>
      </c>
      <c r="E678" s="402" t="s">
        <v>297</v>
      </c>
      <c r="F678" s="732" t="s">
        <v>3630</v>
      </c>
      <c r="G678" s="395" t="s">
        <v>3261</v>
      </c>
      <c r="H678" s="395" t="s">
        <v>3567</v>
      </c>
      <c r="I678" s="402" t="s">
        <v>3631</v>
      </c>
      <c r="J678" s="733">
        <v>2240</v>
      </c>
      <c r="K678" s="708"/>
      <c r="L678" s="734"/>
    </row>
    <row r="679" spans="1:12" ht="76.5" x14ac:dyDescent="0.25">
      <c r="A679" s="708">
        <v>677</v>
      </c>
      <c r="B679" s="386" t="s">
        <v>289</v>
      </c>
      <c r="C679" s="395" t="s">
        <v>3562</v>
      </c>
      <c r="D679" s="399" t="s">
        <v>552</v>
      </c>
      <c r="E679" s="402" t="s">
        <v>297</v>
      </c>
      <c r="F679" s="732" t="s">
        <v>3632</v>
      </c>
      <c r="G679" s="395" t="s">
        <v>3261</v>
      </c>
      <c r="H679" s="395" t="s">
        <v>3567</v>
      </c>
      <c r="I679" s="402" t="s">
        <v>3631</v>
      </c>
      <c r="J679" s="733">
        <v>1720</v>
      </c>
      <c r="K679" s="708"/>
      <c r="L679" s="734"/>
    </row>
    <row r="680" spans="1:12" ht="51" x14ac:dyDescent="0.25">
      <c r="A680" s="708">
        <v>678</v>
      </c>
      <c r="B680" s="386" t="s">
        <v>289</v>
      </c>
      <c r="C680" s="395" t="s">
        <v>3228</v>
      </c>
      <c r="D680" s="399" t="s">
        <v>552</v>
      </c>
      <c r="E680" s="402" t="s">
        <v>297</v>
      </c>
      <c r="F680" s="732" t="s">
        <v>3633</v>
      </c>
      <c r="G680" s="395" t="s">
        <v>3043</v>
      </c>
      <c r="H680" s="395" t="s">
        <v>3634</v>
      </c>
      <c r="I680" s="402" t="s">
        <v>3635</v>
      </c>
      <c r="J680" s="733">
        <v>610</v>
      </c>
      <c r="K680" s="708"/>
      <c r="L680" s="734"/>
    </row>
    <row r="681" spans="1:12" ht="51" x14ac:dyDescent="0.25">
      <c r="A681" s="708">
        <v>679</v>
      </c>
      <c r="B681" s="386" t="s">
        <v>289</v>
      </c>
      <c r="C681" s="395" t="s">
        <v>3231</v>
      </c>
      <c r="D681" s="399" t="s">
        <v>552</v>
      </c>
      <c r="E681" s="402" t="s">
        <v>297</v>
      </c>
      <c r="F681" s="732" t="s">
        <v>3636</v>
      </c>
      <c r="G681" s="395" t="s">
        <v>3637</v>
      </c>
      <c r="H681" s="395" t="s">
        <v>3638</v>
      </c>
      <c r="I681" s="402" t="s">
        <v>3639</v>
      </c>
      <c r="J681" s="733">
        <v>135</v>
      </c>
      <c r="K681" s="708"/>
      <c r="L681" s="734"/>
    </row>
    <row r="682" spans="1:12" ht="51" x14ac:dyDescent="0.25">
      <c r="A682" s="708">
        <v>680</v>
      </c>
      <c r="B682" s="386" t="s">
        <v>289</v>
      </c>
      <c r="C682" s="395" t="s">
        <v>3231</v>
      </c>
      <c r="D682" s="399" t="s">
        <v>552</v>
      </c>
      <c r="E682" s="402" t="s">
        <v>297</v>
      </c>
      <c r="F682" s="732" t="s">
        <v>3640</v>
      </c>
      <c r="G682" s="395" t="s">
        <v>3185</v>
      </c>
      <c r="H682" s="395" t="s">
        <v>3641</v>
      </c>
      <c r="I682" s="402" t="s">
        <v>3642</v>
      </c>
      <c r="J682" s="733">
        <v>150</v>
      </c>
      <c r="K682" s="708"/>
      <c r="L682" s="734"/>
    </row>
    <row r="683" spans="1:12" ht="63.75" x14ac:dyDescent="0.25">
      <c r="A683" s="708">
        <v>681</v>
      </c>
      <c r="B683" s="386" t="s">
        <v>289</v>
      </c>
      <c r="C683" s="395" t="s">
        <v>3312</v>
      </c>
      <c r="D683" s="399" t="s">
        <v>552</v>
      </c>
      <c r="E683" s="402" t="s">
        <v>297</v>
      </c>
      <c r="F683" s="732" t="s">
        <v>3643</v>
      </c>
      <c r="G683" s="395" t="s">
        <v>3193</v>
      </c>
      <c r="H683" s="395" t="s">
        <v>3314</v>
      </c>
      <c r="I683" s="402" t="s">
        <v>3644</v>
      </c>
      <c r="J683" s="733">
        <v>265</v>
      </c>
      <c r="K683" s="708"/>
      <c r="L683" s="734"/>
    </row>
    <row r="684" spans="1:12" ht="114.75" x14ac:dyDescent="0.25">
      <c r="A684" s="708">
        <v>682</v>
      </c>
      <c r="B684" s="386" t="s">
        <v>289</v>
      </c>
      <c r="C684" s="395" t="s">
        <v>3231</v>
      </c>
      <c r="D684" s="399" t="s">
        <v>552</v>
      </c>
      <c r="E684" s="402" t="s">
        <v>297</v>
      </c>
      <c r="F684" s="732" t="s">
        <v>3645</v>
      </c>
      <c r="G684" s="395" t="s">
        <v>3246</v>
      </c>
      <c r="H684" s="395" t="s">
        <v>3646</v>
      </c>
      <c r="I684" s="402" t="s">
        <v>3647</v>
      </c>
      <c r="J684" s="733">
        <v>780</v>
      </c>
      <c r="K684" s="708"/>
      <c r="L684" s="734"/>
    </row>
    <row r="685" spans="1:12" ht="76.5" x14ac:dyDescent="0.25">
      <c r="A685" s="708">
        <v>683</v>
      </c>
      <c r="B685" s="386" t="s">
        <v>289</v>
      </c>
      <c r="C685" s="395" t="s">
        <v>3562</v>
      </c>
      <c r="D685" s="399" t="s">
        <v>552</v>
      </c>
      <c r="E685" s="402" t="s">
        <v>297</v>
      </c>
      <c r="F685" s="732" t="s">
        <v>3648</v>
      </c>
      <c r="G685" s="395" t="s">
        <v>3261</v>
      </c>
      <c r="H685" s="395" t="s">
        <v>3567</v>
      </c>
      <c r="I685" s="402" t="s">
        <v>3649</v>
      </c>
      <c r="J685" s="733">
        <v>1720</v>
      </c>
      <c r="K685" s="720"/>
      <c r="L685" s="724"/>
    </row>
    <row r="686" spans="1:12" ht="63.75" x14ac:dyDescent="0.25">
      <c r="A686" s="708">
        <v>684</v>
      </c>
      <c r="B686" s="386" t="s">
        <v>289</v>
      </c>
      <c r="C686" s="395" t="s">
        <v>3650</v>
      </c>
      <c r="D686" s="399" t="s">
        <v>552</v>
      </c>
      <c r="E686" s="402" t="s">
        <v>297</v>
      </c>
      <c r="F686" s="732" t="s">
        <v>3651</v>
      </c>
      <c r="G686" s="395" t="s">
        <v>3193</v>
      </c>
      <c r="H686" s="395" t="s">
        <v>3314</v>
      </c>
      <c r="I686" s="402" t="s">
        <v>3652</v>
      </c>
      <c r="J686" s="733">
        <v>780</v>
      </c>
      <c r="K686" s="708"/>
      <c r="L686" s="734"/>
    </row>
    <row r="687" spans="1:12" ht="114.75" x14ac:dyDescent="0.25">
      <c r="A687" s="708">
        <v>685</v>
      </c>
      <c r="B687" s="386" t="s">
        <v>289</v>
      </c>
      <c r="C687" s="395" t="s">
        <v>3225</v>
      </c>
      <c r="D687" s="399" t="s">
        <v>552</v>
      </c>
      <c r="E687" s="402" t="s">
        <v>297</v>
      </c>
      <c r="F687" s="732" t="s">
        <v>3653</v>
      </c>
      <c r="G687" s="395" t="s">
        <v>3219</v>
      </c>
      <c r="H687" s="395" t="s">
        <v>3654</v>
      </c>
      <c r="I687" s="402" t="s">
        <v>3655</v>
      </c>
      <c r="J687" s="733">
        <v>472.5</v>
      </c>
      <c r="K687" s="720"/>
      <c r="L687" s="724"/>
    </row>
    <row r="688" spans="1:12" ht="63.75" x14ac:dyDescent="0.25">
      <c r="A688" s="708">
        <v>686</v>
      </c>
      <c r="B688" s="386" t="s">
        <v>289</v>
      </c>
      <c r="C688" s="395" t="s">
        <v>3231</v>
      </c>
      <c r="D688" s="399" t="s">
        <v>552</v>
      </c>
      <c r="E688" s="402" t="s">
        <v>297</v>
      </c>
      <c r="F688" s="732" t="s">
        <v>3656</v>
      </c>
      <c r="G688" s="395" t="s">
        <v>3470</v>
      </c>
      <c r="H688" s="395" t="s">
        <v>3657</v>
      </c>
      <c r="I688" s="402" t="s">
        <v>3658</v>
      </c>
      <c r="J688" s="733">
        <v>560</v>
      </c>
      <c r="K688" s="708"/>
      <c r="L688" s="734"/>
    </row>
    <row r="689" spans="1:12" ht="63.75" x14ac:dyDescent="0.25">
      <c r="A689" s="708">
        <v>687</v>
      </c>
      <c r="B689" s="386" t="s">
        <v>289</v>
      </c>
      <c r="C689" s="395" t="s">
        <v>3589</v>
      </c>
      <c r="D689" s="399" t="s">
        <v>552</v>
      </c>
      <c r="E689" s="402" t="s">
        <v>297</v>
      </c>
      <c r="F689" s="732" t="s">
        <v>3659</v>
      </c>
      <c r="G689" s="395" t="s">
        <v>3515</v>
      </c>
      <c r="H689" s="395" t="s">
        <v>3660</v>
      </c>
      <c r="I689" s="402" t="s">
        <v>3655</v>
      </c>
      <c r="J689" s="733">
        <v>165</v>
      </c>
      <c r="K689" s="708"/>
      <c r="L689" s="734"/>
    </row>
    <row r="690" spans="1:12" ht="89.25" x14ac:dyDescent="0.25">
      <c r="A690" s="708">
        <v>688</v>
      </c>
      <c r="B690" s="386" t="s">
        <v>289</v>
      </c>
      <c r="C690" s="395" t="s">
        <v>3231</v>
      </c>
      <c r="D690" s="399" t="s">
        <v>552</v>
      </c>
      <c r="E690" s="402" t="s">
        <v>297</v>
      </c>
      <c r="F690" s="732" t="s">
        <v>3661</v>
      </c>
      <c r="G690" s="395" t="s">
        <v>3246</v>
      </c>
      <c r="H690" s="395" t="s">
        <v>3662</v>
      </c>
      <c r="I690" s="402" t="s">
        <v>3663</v>
      </c>
      <c r="J690" s="733">
        <v>1550</v>
      </c>
      <c r="K690" s="708"/>
      <c r="L690" s="734"/>
    </row>
    <row r="691" spans="1:12" ht="76.5" x14ac:dyDescent="0.25">
      <c r="A691" s="708">
        <v>689</v>
      </c>
      <c r="B691" s="386" t="s">
        <v>289</v>
      </c>
      <c r="C691" s="395" t="s">
        <v>3231</v>
      </c>
      <c r="D691" s="399" t="s">
        <v>552</v>
      </c>
      <c r="E691" s="402" t="s">
        <v>297</v>
      </c>
      <c r="F691" s="732" t="s">
        <v>3664</v>
      </c>
      <c r="G691" s="395" t="s">
        <v>3261</v>
      </c>
      <c r="H691" s="736" t="s">
        <v>3665</v>
      </c>
      <c r="I691" s="402" t="s">
        <v>3666</v>
      </c>
      <c r="J691" s="733">
        <v>1200</v>
      </c>
      <c r="K691" s="708"/>
      <c r="L691" s="734"/>
    </row>
    <row r="692" spans="1:12" ht="140.25" x14ac:dyDescent="0.25">
      <c r="A692" s="708">
        <v>690</v>
      </c>
      <c r="B692" s="386" t="s">
        <v>289</v>
      </c>
      <c r="C692" s="395" t="s">
        <v>3225</v>
      </c>
      <c r="D692" s="399" t="s">
        <v>552</v>
      </c>
      <c r="E692" s="402" t="s">
        <v>297</v>
      </c>
      <c r="F692" s="732" t="s">
        <v>3667</v>
      </c>
      <c r="G692" s="395" t="s">
        <v>3219</v>
      </c>
      <c r="H692" s="395" t="s">
        <v>3668</v>
      </c>
      <c r="I692" s="402" t="s">
        <v>3669</v>
      </c>
      <c r="J692" s="733">
        <v>367.5</v>
      </c>
      <c r="K692" s="708"/>
      <c r="L692" s="734"/>
    </row>
    <row r="693" spans="1:12" ht="63.75" x14ac:dyDescent="0.25">
      <c r="A693" s="708">
        <v>691</v>
      </c>
      <c r="B693" s="386" t="s">
        <v>289</v>
      </c>
      <c r="C693" s="395" t="s">
        <v>3312</v>
      </c>
      <c r="D693" s="399" t="s">
        <v>552</v>
      </c>
      <c r="E693" s="402" t="s">
        <v>297</v>
      </c>
      <c r="F693" s="732" t="s">
        <v>3670</v>
      </c>
      <c r="G693" s="395" t="s">
        <v>3313</v>
      </c>
      <c r="H693" s="395" t="s">
        <v>3314</v>
      </c>
      <c r="I693" s="402" t="s">
        <v>3671</v>
      </c>
      <c r="J693" s="733">
        <v>120</v>
      </c>
      <c r="K693" s="708"/>
      <c r="L693" s="734"/>
    </row>
    <row r="694" spans="1:12" ht="76.5" x14ac:dyDescent="0.25">
      <c r="A694" s="708">
        <v>692</v>
      </c>
      <c r="B694" s="386" t="s">
        <v>289</v>
      </c>
      <c r="C694" s="395" t="s">
        <v>3267</v>
      </c>
      <c r="D694" s="399" t="s">
        <v>552</v>
      </c>
      <c r="E694" s="402" t="s">
        <v>538</v>
      </c>
      <c r="F694" s="732" t="s">
        <v>3672</v>
      </c>
      <c r="G694" s="395" t="s">
        <v>3043</v>
      </c>
      <c r="H694" s="736" t="s">
        <v>3673</v>
      </c>
      <c r="I694" s="402" t="s">
        <v>3674</v>
      </c>
      <c r="J694" s="733">
        <v>460</v>
      </c>
      <c r="K694" s="708"/>
      <c r="L694" s="734"/>
    </row>
    <row r="695" spans="1:12" ht="51" x14ac:dyDescent="0.25">
      <c r="A695" s="708">
        <v>693</v>
      </c>
      <c r="B695" s="386" t="s">
        <v>289</v>
      </c>
      <c r="C695" s="395" t="s">
        <v>3675</v>
      </c>
      <c r="D695" s="399" t="s">
        <v>552</v>
      </c>
      <c r="E695" s="399" t="s">
        <v>538</v>
      </c>
      <c r="F695" s="732" t="s">
        <v>3676</v>
      </c>
      <c r="G695" s="395" t="s">
        <v>3677</v>
      </c>
      <c r="H695" s="395" t="s">
        <v>3678</v>
      </c>
      <c r="I695" s="399" t="s">
        <v>3679</v>
      </c>
      <c r="J695" s="733">
        <v>2000</v>
      </c>
      <c r="K695" s="708"/>
      <c r="L695" s="734"/>
    </row>
    <row r="696" spans="1:12" ht="51" x14ac:dyDescent="0.25">
      <c r="A696" s="708">
        <v>694</v>
      </c>
      <c r="B696" s="386" t="s">
        <v>289</v>
      </c>
      <c r="C696" s="395" t="s">
        <v>3675</v>
      </c>
      <c r="D696" s="399" t="s">
        <v>552</v>
      </c>
      <c r="E696" s="402" t="s">
        <v>538</v>
      </c>
      <c r="F696" s="732" t="s">
        <v>3680</v>
      </c>
      <c r="G696" s="395" t="s">
        <v>3677</v>
      </c>
      <c r="H696" s="395" t="s">
        <v>3678</v>
      </c>
      <c r="I696" s="402" t="s">
        <v>3681</v>
      </c>
      <c r="J696" s="733">
        <v>2000</v>
      </c>
      <c r="K696" s="708"/>
      <c r="L696" s="734"/>
    </row>
    <row r="697" spans="1:12" ht="63.75" x14ac:dyDescent="0.25">
      <c r="A697" s="708">
        <v>695</v>
      </c>
      <c r="B697" s="386" t="s">
        <v>289</v>
      </c>
      <c r="C697" s="395" t="s">
        <v>3277</v>
      </c>
      <c r="D697" s="399" t="s">
        <v>552</v>
      </c>
      <c r="E697" s="402" t="s">
        <v>297</v>
      </c>
      <c r="F697" s="732" t="s">
        <v>3682</v>
      </c>
      <c r="G697" s="395" t="s">
        <v>3043</v>
      </c>
      <c r="H697" s="395" t="s">
        <v>3683</v>
      </c>
      <c r="I697" s="402" t="s">
        <v>3674</v>
      </c>
      <c r="J697" s="733">
        <v>1200</v>
      </c>
      <c r="K697" s="708"/>
      <c r="L697" s="734"/>
    </row>
    <row r="698" spans="1:12" ht="51" x14ac:dyDescent="0.25">
      <c r="A698" s="708">
        <v>696</v>
      </c>
      <c r="B698" s="386" t="s">
        <v>289</v>
      </c>
      <c r="C698" s="395" t="s">
        <v>3684</v>
      </c>
      <c r="D698" s="399" t="s">
        <v>552</v>
      </c>
      <c r="E698" s="402" t="s">
        <v>297</v>
      </c>
      <c r="F698" s="732" t="s">
        <v>3685</v>
      </c>
      <c r="G698" s="395" t="s">
        <v>3686</v>
      </c>
      <c r="H698" s="395" t="s">
        <v>3687</v>
      </c>
      <c r="I698" s="402" t="s">
        <v>3681</v>
      </c>
      <c r="J698" s="733">
        <v>1104</v>
      </c>
      <c r="K698" s="708"/>
      <c r="L698" s="734"/>
    </row>
    <row r="699" spans="1:12" ht="76.5" x14ac:dyDescent="0.25">
      <c r="A699" s="708">
        <v>697</v>
      </c>
      <c r="B699" s="386" t="s">
        <v>289</v>
      </c>
      <c r="C699" s="395" t="s">
        <v>3562</v>
      </c>
      <c r="D699" s="399" t="s">
        <v>552</v>
      </c>
      <c r="E699" s="402" t="s">
        <v>297</v>
      </c>
      <c r="F699" s="732" t="s">
        <v>3688</v>
      </c>
      <c r="G699" s="395" t="s">
        <v>3261</v>
      </c>
      <c r="H699" s="395" t="s">
        <v>3567</v>
      </c>
      <c r="I699" s="402" t="s">
        <v>3689</v>
      </c>
      <c r="J699" s="733">
        <v>2840</v>
      </c>
      <c r="K699" s="708"/>
      <c r="L699" s="734"/>
    </row>
    <row r="700" spans="1:12" ht="76.5" x14ac:dyDescent="0.25">
      <c r="A700" s="708">
        <v>698</v>
      </c>
      <c r="B700" s="386" t="s">
        <v>289</v>
      </c>
      <c r="C700" s="395" t="s">
        <v>3562</v>
      </c>
      <c r="D700" s="399" t="s">
        <v>552</v>
      </c>
      <c r="E700" s="402" t="s">
        <v>297</v>
      </c>
      <c r="F700" s="732" t="s">
        <v>3690</v>
      </c>
      <c r="G700" s="395" t="s">
        <v>3261</v>
      </c>
      <c r="H700" s="395" t="s">
        <v>3567</v>
      </c>
      <c r="I700" s="402" t="s">
        <v>3691</v>
      </c>
      <c r="J700" s="733">
        <v>2580</v>
      </c>
      <c r="K700" s="720"/>
      <c r="L700" s="724"/>
    </row>
    <row r="701" spans="1:12" ht="89.25" x14ac:dyDescent="0.25">
      <c r="A701" s="708">
        <v>699</v>
      </c>
      <c r="B701" s="386" t="s">
        <v>289</v>
      </c>
      <c r="C701" s="395" t="s">
        <v>3534</v>
      </c>
      <c r="D701" s="399" t="s">
        <v>552</v>
      </c>
      <c r="E701" s="402" t="s">
        <v>297</v>
      </c>
      <c r="F701" s="732" t="s">
        <v>3692</v>
      </c>
      <c r="G701" s="395" t="s">
        <v>3047</v>
      </c>
      <c r="H701" s="395" t="s">
        <v>3528</v>
      </c>
      <c r="I701" s="402" t="s">
        <v>3681</v>
      </c>
      <c r="J701" s="733">
        <v>2040</v>
      </c>
      <c r="K701" s="708"/>
      <c r="L701" s="734"/>
    </row>
    <row r="702" spans="1:12" ht="127.5" x14ac:dyDescent="0.25">
      <c r="A702" s="708">
        <v>700</v>
      </c>
      <c r="B702" s="386" t="s">
        <v>289</v>
      </c>
      <c r="C702" s="395" t="s">
        <v>3239</v>
      </c>
      <c r="D702" s="399" t="s">
        <v>552</v>
      </c>
      <c r="E702" s="402" t="s">
        <v>538</v>
      </c>
      <c r="F702" s="732" t="s">
        <v>3693</v>
      </c>
      <c r="G702" s="395" t="s">
        <v>3043</v>
      </c>
      <c r="H702" s="395" t="s">
        <v>3694</v>
      </c>
      <c r="I702" s="402" t="s">
        <v>3695</v>
      </c>
      <c r="J702" s="733">
        <v>460</v>
      </c>
      <c r="K702" s="720"/>
      <c r="L702" s="724"/>
    </row>
    <row r="703" spans="1:12" ht="89.25" x14ac:dyDescent="0.25">
      <c r="A703" s="708">
        <v>701</v>
      </c>
      <c r="B703" s="386" t="s">
        <v>289</v>
      </c>
      <c r="C703" s="395" t="s">
        <v>3534</v>
      </c>
      <c r="D703" s="399" t="s">
        <v>552</v>
      </c>
      <c r="E703" s="402" t="s">
        <v>297</v>
      </c>
      <c r="F703" s="732" t="s">
        <v>3696</v>
      </c>
      <c r="G703" s="395" t="s">
        <v>3197</v>
      </c>
      <c r="H703" s="395" t="s">
        <v>3528</v>
      </c>
      <c r="I703" s="402" t="s">
        <v>3674</v>
      </c>
      <c r="J703" s="733">
        <v>450</v>
      </c>
      <c r="K703" s="708"/>
      <c r="L703" s="734"/>
    </row>
    <row r="704" spans="1:12" ht="51" x14ac:dyDescent="0.25">
      <c r="A704" s="708">
        <v>702</v>
      </c>
      <c r="B704" s="386" t="s">
        <v>289</v>
      </c>
      <c r="C704" s="395" t="s">
        <v>3684</v>
      </c>
      <c r="D704" s="399" t="s">
        <v>552</v>
      </c>
      <c r="E704" s="402" t="s">
        <v>297</v>
      </c>
      <c r="F704" s="732" t="s">
        <v>3697</v>
      </c>
      <c r="G704" s="395" t="s">
        <v>3698</v>
      </c>
      <c r="H704" s="395" t="s">
        <v>3699</v>
      </c>
      <c r="I704" s="402" t="s">
        <v>3674</v>
      </c>
      <c r="J704" s="733">
        <v>120</v>
      </c>
      <c r="K704" s="708"/>
      <c r="L704" s="734"/>
    </row>
    <row r="705" spans="1:12" ht="63.75" x14ac:dyDescent="0.25">
      <c r="A705" s="708">
        <v>703</v>
      </c>
      <c r="B705" s="386" t="s">
        <v>289</v>
      </c>
      <c r="C705" s="395" t="s">
        <v>3534</v>
      </c>
      <c r="D705" s="399" t="s">
        <v>552</v>
      </c>
      <c r="E705" s="402" t="s">
        <v>297</v>
      </c>
      <c r="F705" s="732" t="s">
        <v>3700</v>
      </c>
      <c r="G705" s="395" t="s">
        <v>3193</v>
      </c>
      <c r="H705" s="737" t="s">
        <v>3701</v>
      </c>
      <c r="I705" s="402" t="s">
        <v>3702</v>
      </c>
      <c r="J705" s="733">
        <v>988</v>
      </c>
      <c r="K705" s="708"/>
      <c r="L705" s="734"/>
    </row>
    <row r="706" spans="1:12" ht="63.75" x14ac:dyDescent="0.25">
      <c r="A706" s="708">
        <v>704</v>
      </c>
      <c r="B706" s="386" t="s">
        <v>289</v>
      </c>
      <c r="C706" s="395" t="s">
        <v>3703</v>
      </c>
      <c r="D706" s="399" t="s">
        <v>552</v>
      </c>
      <c r="E706" s="402" t="s">
        <v>297</v>
      </c>
      <c r="F706" s="732" t="s">
        <v>3704</v>
      </c>
      <c r="G706" s="395" t="s">
        <v>3470</v>
      </c>
      <c r="H706" s="736" t="s">
        <v>3705</v>
      </c>
      <c r="I706" s="402" t="s">
        <v>3702</v>
      </c>
      <c r="J706" s="733">
        <v>1035</v>
      </c>
      <c r="K706" s="708"/>
      <c r="L706" s="734"/>
    </row>
    <row r="707" spans="1:12" ht="51" x14ac:dyDescent="0.25">
      <c r="A707" s="708">
        <v>705</v>
      </c>
      <c r="B707" s="386" t="s">
        <v>289</v>
      </c>
      <c r="C707" s="395" t="s">
        <v>3706</v>
      </c>
      <c r="D707" s="399" t="s">
        <v>552</v>
      </c>
      <c r="E707" s="402" t="s">
        <v>297</v>
      </c>
      <c r="F707" s="732" t="s">
        <v>3707</v>
      </c>
      <c r="G707" s="395" t="s">
        <v>3185</v>
      </c>
      <c r="H707" s="395" t="s">
        <v>3511</v>
      </c>
      <c r="I707" s="402" t="s">
        <v>3708</v>
      </c>
      <c r="J707" s="733">
        <v>200</v>
      </c>
      <c r="K707" s="708"/>
      <c r="L707" s="734"/>
    </row>
    <row r="708" spans="1:12" ht="51" x14ac:dyDescent="0.25">
      <c r="A708" s="708">
        <v>706</v>
      </c>
      <c r="B708" s="386" t="s">
        <v>289</v>
      </c>
      <c r="C708" s="395" t="s">
        <v>3709</v>
      </c>
      <c r="D708" s="402" t="s">
        <v>552</v>
      </c>
      <c r="E708" s="402" t="s">
        <v>297</v>
      </c>
      <c r="F708" s="402" t="s">
        <v>3710</v>
      </c>
      <c r="G708" s="395" t="s">
        <v>3193</v>
      </c>
      <c r="H708" s="395" t="s">
        <v>3711</v>
      </c>
      <c r="I708" s="738" t="s">
        <v>3712</v>
      </c>
      <c r="J708" s="409">
        <v>980</v>
      </c>
      <c r="K708" s="708"/>
      <c r="L708" s="734"/>
    </row>
    <row r="709" spans="1:12" ht="89.25" x14ac:dyDescent="0.25">
      <c r="A709" s="708">
        <v>707</v>
      </c>
      <c r="B709" s="386" t="s">
        <v>289</v>
      </c>
      <c r="C709" s="391" t="s">
        <v>3713</v>
      </c>
      <c r="D709" s="720" t="s">
        <v>529</v>
      </c>
      <c r="E709" s="720" t="s">
        <v>538</v>
      </c>
      <c r="F709" s="399" t="s">
        <v>3714</v>
      </c>
      <c r="G709" s="407" t="s">
        <v>3715</v>
      </c>
      <c r="H709" s="407" t="s">
        <v>3716</v>
      </c>
      <c r="I709" s="399" t="s">
        <v>1361</v>
      </c>
      <c r="J709" s="408">
        <v>0</v>
      </c>
      <c r="K709" s="408"/>
      <c r="L709" s="734"/>
    </row>
    <row r="710" spans="1:12" ht="63.75" x14ac:dyDescent="0.25">
      <c r="A710" s="708">
        <v>708</v>
      </c>
      <c r="B710" s="386" t="s">
        <v>289</v>
      </c>
      <c r="C710" s="391" t="s">
        <v>3713</v>
      </c>
      <c r="D710" s="720" t="s">
        <v>529</v>
      </c>
      <c r="E710" s="720" t="s">
        <v>538</v>
      </c>
      <c r="F710" s="402" t="s">
        <v>3717</v>
      </c>
      <c r="G710" s="395" t="s">
        <v>3718</v>
      </c>
      <c r="H710" s="395" t="s">
        <v>3719</v>
      </c>
      <c r="I710" s="402" t="s">
        <v>1366</v>
      </c>
      <c r="J710" s="409">
        <v>84396.26</v>
      </c>
      <c r="K710" s="409"/>
      <c r="L710" s="734"/>
    </row>
    <row r="711" spans="1:12" ht="51" x14ac:dyDescent="0.25">
      <c r="A711" s="708">
        <v>709</v>
      </c>
      <c r="B711" s="386" t="s">
        <v>289</v>
      </c>
      <c r="C711" s="391" t="s">
        <v>3720</v>
      </c>
      <c r="D711" s="720" t="s">
        <v>529</v>
      </c>
      <c r="E711" s="720" t="s">
        <v>538</v>
      </c>
      <c r="F711" s="402" t="s">
        <v>3721</v>
      </c>
      <c r="G711" s="395" t="s">
        <v>3722</v>
      </c>
      <c r="H711" s="395" t="s">
        <v>3723</v>
      </c>
      <c r="I711" s="402" t="s">
        <v>956</v>
      </c>
      <c r="J711" s="409">
        <v>18576.8</v>
      </c>
      <c r="K711" s="409"/>
      <c r="L711" s="724"/>
    </row>
    <row r="712" spans="1:12" ht="51" x14ac:dyDescent="0.25">
      <c r="A712" s="708">
        <v>710</v>
      </c>
      <c r="B712" s="386" t="s">
        <v>289</v>
      </c>
      <c r="C712" s="391" t="s">
        <v>3724</v>
      </c>
      <c r="D712" s="720" t="s">
        <v>529</v>
      </c>
      <c r="E712" s="720" t="s">
        <v>538</v>
      </c>
      <c r="F712" s="402" t="s">
        <v>3725</v>
      </c>
      <c r="G712" s="395" t="s">
        <v>3726</v>
      </c>
      <c r="H712" s="395" t="s">
        <v>1226</v>
      </c>
      <c r="I712" s="402" t="s">
        <v>3727</v>
      </c>
      <c r="J712" s="409">
        <v>4659.3599999999997</v>
      </c>
      <c r="K712" s="409"/>
      <c r="L712" s="734"/>
    </row>
    <row r="713" spans="1:12" ht="51" x14ac:dyDescent="0.25">
      <c r="A713" s="708">
        <v>711</v>
      </c>
      <c r="B713" s="386" t="s">
        <v>289</v>
      </c>
      <c r="C713" s="391" t="s">
        <v>3724</v>
      </c>
      <c r="D713" s="720" t="s">
        <v>529</v>
      </c>
      <c r="E713" s="720" t="s">
        <v>538</v>
      </c>
      <c r="F713" s="402" t="s">
        <v>3728</v>
      </c>
      <c r="G713" s="395" t="s">
        <v>3729</v>
      </c>
      <c r="H713" s="395" t="s">
        <v>3730</v>
      </c>
      <c r="I713" s="402" t="s">
        <v>3727</v>
      </c>
      <c r="J713" s="409">
        <v>3069.03</v>
      </c>
      <c r="K713" s="409"/>
      <c r="L713" s="724"/>
    </row>
    <row r="714" spans="1:12" ht="127.5" x14ac:dyDescent="0.25">
      <c r="A714" s="708">
        <v>712</v>
      </c>
      <c r="B714" s="386" t="s">
        <v>289</v>
      </c>
      <c r="C714" s="391" t="s">
        <v>3724</v>
      </c>
      <c r="D714" s="720" t="s">
        <v>529</v>
      </c>
      <c r="E714" s="720" t="s">
        <v>538</v>
      </c>
      <c r="F714" s="402" t="s">
        <v>3731</v>
      </c>
      <c r="G714" s="395" t="s">
        <v>3732</v>
      </c>
      <c r="H714" s="395" t="s">
        <v>3733</v>
      </c>
      <c r="I714" s="402" t="s">
        <v>3727</v>
      </c>
      <c r="J714" s="409">
        <v>33138</v>
      </c>
      <c r="K714" s="409"/>
      <c r="L714" s="734"/>
    </row>
    <row r="715" spans="1:12" ht="89.25" x14ac:dyDescent="0.25">
      <c r="A715" s="708">
        <v>713</v>
      </c>
      <c r="B715" s="386" t="s">
        <v>289</v>
      </c>
      <c r="C715" s="391" t="s">
        <v>3724</v>
      </c>
      <c r="D715" s="720" t="s">
        <v>529</v>
      </c>
      <c r="E715" s="720" t="s">
        <v>538</v>
      </c>
      <c r="F715" s="402" t="s">
        <v>3734</v>
      </c>
      <c r="G715" s="395" t="s">
        <v>3735</v>
      </c>
      <c r="H715" s="395" t="s">
        <v>3736</v>
      </c>
      <c r="I715" s="402" t="s">
        <v>1366</v>
      </c>
      <c r="J715" s="409">
        <v>0</v>
      </c>
      <c r="K715" s="409"/>
      <c r="L715" s="734"/>
    </row>
    <row r="716" spans="1:12" ht="89.25" x14ac:dyDescent="0.25">
      <c r="A716" s="708">
        <v>714</v>
      </c>
      <c r="B716" s="386" t="s">
        <v>289</v>
      </c>
      <c r="C716" s="391" t="s">
        <v>1171</v>
      </c>
      <c r="D716" s="720" t="s">
        <v>529</v>
      </c>
      <c r="E716" s="720" t="s">
        <v>538</v>
      </c>
      <c r="F716" s="402" t="s">
        <v>3728</v>
      </c>
      <c r="G716" s="395" t="s">
        <v>3715</v>
      </c>
      <c r="H716" s="395" t="s">
        <v>3737</v>
      </c>
      <c r="I716" s="402" t="s">
        <v>3738</v>
      </c>
      <c r="J716" s="409">
        <v>0</v>
      </c>
      <c r="K716" s="409"/>
      <c r="L716" s="734"/>
    </row>
    <row r="717" spans="1:12" ht="114.75" x14ac:dyDescent="0.25">
      <c r="A717" s="708">
        <v>715</v>
      </c>
      <c r="B717" s="386" t="s">
        <v>289</v>
      </c>
      <c r="C717" s="391" t="s">
        <v>3739</v>
      </c>
      <c r="D717" s="720" t="s">
        <v>529</v>
      </c>
      <c r="E717" s="720" t="s">
        <v>538</v>
      </c>
      <c r="F717" s="402" t="s">
        <v>3740</v>
      </c>
      <c r="G717" s="395" t="s">
        <v>3718</v>
      </c>
      <c r="H717" s="395" t="s">
        <v>3741</v>
      </c>
      <c r="I717" s="402" t="s">
        <v>3742</v>
      </c>
      <c r="J717" s="409">
        <v>7508.86</v>
      </c>
      <c r="K717" s="409"/>
      <c r="L717" s="734"/>
    </row>
    <row r="718" spans="1:12" ht="204" x14ac:dyDescent="0.25">
      <c r="A718" s="708">
        <v>716</v>
      </c>
      <c r="B718" s="386" t="s">
        <v>289</v>
      </c>
      <c r="C718" s="391" t="s">
        <v>3743</v>
      </c>
      <c r="D718" s="720" t="s">
        <v>529</v>
      </c>
      <c r="E718" s="720" t="s">
        <v>538</v>
      </c>
      <c r="F718" s="402" t="s">
        <v>3744</v>
      </c>
      <c r="G718" s="395" t="s">
        <v>3745</v>
      </c>
      <c r="H718" s="395" t="s">
        <v>3746</v>
      </c>
      <c r="I718" s="402" t="s">
        <v>3190</v>
      </c>
      <c r="J718" s="409">
        <v>0</v>
      </c>
      <c r="K718" s="409"/>
      <c r="L718" s="734"/>
    </row>
    <row r="719" spans="1:12" ht="178.5" x14ac:dyDescent="0.25">
      <c r="A719" s="708">
        <v>717</v>
      </c>
      <c r="B719" s="386" t="s">
        <v>289</v>
      </c>
      <c r="C719" s="391" t="s">
        <v>2841</v>
      </c>
      <c r="D719" s="720" t="s">
        <v>529</v>
      </c>
      <c r="E719" s="720" t="s">
        <v>538</v>
      </c>
      <c r="F719" s="402" t="s">
        <v>3747</v>
      </c>
      <c r="G719" s="395" t="s">
        <v>3748</v>
      </c>
      <c r="H719" s="395" t="s">
        <v>3749</v>
      </c>
      <c r="I719" s="402" t="s">
        <v>946</v>
      </c>
      <c r="J719" s="409">
        <v>15000</v>
      </c>
      <c r="K719" s="409"/>
      <c r="L719" s="734"/>
    </row>
    <row r="720" spans="1:12" ht="165.75" x14ac:dyDescent="0.25">
      <c r="A720" s="708">
        <v>718</v>
      </c>
      <c r="B720" s="386" t="s">
        <v>289</v>
      </c>
      <c r="C720" s="391" t="s">
        <v>2102</v>
      </c>
      <c r="D720" s="720" t="s">
        <v>529</v>
      </c>
      <c r="E720" s="720" t="s">
        <v>538</v>
      </c>
      <c r="F720" s="402" t="s">
        <v>3750</v>
      </c>
      <c r="G720" s="395" t="s">
        <v>3116</v>
      </c>
      <c r="H720" s="395" t="s">
        <v>3751</v>
      </c>
      <c r="I720" s="402" t="s">
        <v>1433</v>
      </c>
      <c r="J720" s="409">
        <v>25000</v>
      </c>
      <c r="K720" s="409"/>
      <c r="L720" s="734"/>
    </row>
    <row r="721" spans="1:12" ht="63.75" x14ac:dyDescent="0.25">
      <c r="A721" s="708">
        <v>719</v>
      </c>
      <c r="B721" s="386" t="s">
        <v>289</v>
      </c>
      <c r="C721" s="391" t="s">
        <v>3752</v>
      </c>
      <c r="D721" s="720" t="s">
        <v>529</v>
      </c>
      <c r="E721" s="720" t="s">
        <v>538</v>
      </c>
      <c r="F721" s="402" t="s">
        <v>3753</v>
      </c>
      <c r="G721" s="395" t="s">
        <v>3686</v>
      </c>
      <c r="H721" s="395" t="s">
        <v>3754</v>
      </c>
      <c r="I721" s="402" t="s">
        <v>1192</v>
      </c>
      <c r="J721" s="409">
        <v>0</v>
      </c>
      <c r="K721" s="409"/>
      <c r="L721" s="734"/>
    </row>
    <row r="722" spans="1:12" ht="89.25" x14ac:dyDescent="0.25">
      <c r="A722" s="739">
        <v>720</v>
      </c>
      <c r="B722" s="414" t="s">
        <v>287</v>
      </c>
      <c r="C722" s="412" t="s">
        <v>938</v>
      </c>
      <c r="D722" s="413" t="s">
        <v>3755</v>
      </c>
      <c r="E722" s="413" t="s">
        <v>297</v>
      </c>
      <c r="F722" s="413" t="s">
        <v>3756</v>
      </c>
      <c r="G722" s="412" t="s">
        <v>3757</v>
      </c>
      <c r="H722" s="412" t="s">
        <v>3758</v>
      </c>
      <c r="I722" s="416" t="s">
        <v>956</v>
      </c>
      <c r="J722" s="417">
        <v>2676</v>
      </c>
      <c r="K722" s="413"/>
      <c r="L722" s="414"/>
    </row>
    <row r="723" spans="1:12" ht="76.5" x14ac:dyDescent="0.25">
      <c r="A723" s="739">
        <v>721</v>
      </c>
      <c r="B723" s="414" t="s">
        <v>287</v>
      </c>
      <c r="C723" s="421" t="s">
        <v>963</v>
      </c>
      <c r="D723" s="420" t="s">
        <v>529</v>
      </c>
      <c r="E723" s="420" t="s">
        <v>297</v>
      </c>
      <c r="F723" s="420" t="s">
        <v>3759</v>
      </c>
      <c r="G723" s="421" t="s">
        <v>3760</v>
      </c>
      <c r="H723" s="421" t="s">
        <v>3761</v>
      </c>
      <c r="I723" s="423" t="s">
        <v>1361</v>
      </c>
      <c r="J723" s="424">
        <v>54905</v>
      </c>
      <c r="K723" s="420"/>
      <c r="L723" s="419"/>
    </row>
    <row r="724" spans="1:12" ht="89.25" x14ac:dyDescent="0.25">
      <c r="A724" s="739">
        <v>722</v>
      </c>
      <c r="B724" s="414" t="s">
        <v>287</v>
      </c>
      <c r="C724" s="421" t="s">
        <v>963</v>
      </c>
      <c r="D724" s="420" t="s">
        <v>529</v>
      </c>
      <c r="E724" s="420" t="s">
        <v>297</v>
      </c>
      <c r="F724" s="420" t="s">
        <v>3762</v>
      </c>
      <c r="G724" s="421" t="s">
        <v>3763</v>
      </c>
      <c r="H724" s="421" t="s">
        <v>3764</v>
      </c>
      <c r="I724" s="423" t="s">
        <v>1192</v>
      </c>
      <c r="J724" s="424">
        <v>21855</v>
      </c>
      <c r="K724" s="420"/>
      <c r="L724" s="419"/>
    </row>
    <row r="725" spans="1:12" x14ac:dyDescent="0.25">
      <c r="A725" s="739">
        <v>723</v>
      </c>
      <c r="B725" s="740" t="s">
        <v>287</v>
      </c>
      <c r="C725" s="740" t="s">
        <v>3765</v>
      </c>
      <c r="D725" s="739" t="s">
        <v>529</v>
      </c>
      <c r="E725" s="739" t="s">
        <v>538</v>
      </c>
      <c r="F725" s="739" t="s">
        <v>3766</v>
      </c>
      <c r="G725" s="739" t="s">
        <v>3767</v>
      </c>
      <c r="H725" s="739" t="s">
        <v>3768</v>
      </c>
      <c r="I725" s="739" t="s">
        <v>3769</v>
      </c>
      <c r="J725" s="739">
        <v>59072</v>
      </c>
      <c r="K725" s="739"/>
      <c r="L725" s="741"/>
    </row>
    <row r="726" spans="1:12" ht="153" x14ac:dyDescent="0.25">
      <c r="A726" s="739">
        <v>724</v>
      </c>
      <c r="B726" s="414" t="s">
        <v>287</v>
      </c>
      <c r="C726" s="421" t="s">
        <v>3770</v>
      </c>
      <c r="D726" s="420" t="s">
        <v>552</v>
      </c>
      <c r="E726" s="420" t="s">
        <v>297</v>
      </c>
      <c r="F726" s="420" t="s">
        <v>3771</v>
      </c>
      <c r="G726" s="421" t="s">
        <v>3772</v>
      </c>
      <c r="H726" s="421" t="s">
        <v>3773</v>
      </c>
      <c r="I726" s="423">
        <v>2020</v>
      </c>
      <c r="J726" s="424">
        <v>4800</v>
      </c>
      <c r="K726" s="420"/>
      <c r="L726" s="419"/>
    </row>
    <row r="727" spans="1:12" ht="51" x14ac:dyDescent="0.25">
      <c r="A727" s="739">
        <v>725</v>
      </c>
      <c r="B727" s="414" t="s">
        <v>287</v>
      </c>
      <c r="C727" s="421" t="s">
        <v>3774</v>
      </c>
      <c r="D727" s="420" t="s">
        <v>552</v>
      </c>
      <c r="E727" s="420" t="s">
        <v>297</v>
      </c>
      <c r="F727" s="420" t="s">
        <v>3775</v>
      </c>
      <c r="G727" s="421" t="s">
        <v>3772</v>
      </c>
      <c r="H727" s="421" t="s">
        <v>3776</v>
      </c>
      <c r="I727" s="423">
        <v>2020</v>
      </c>
      <c r="J727" s="424">
        <v>480</v>
      </c>
      <c r="K727" s="420"/>
      <c r="L727" s="419"/>
    </row>
    <row r="728" spans="1:12" ht="76.5" x14ac:dyDescent="0.25">
      <c r="A728" s="739">
        <v>726</v>
      </c>
      <c r="B728" s="414" t="s">
        <v>287</v>
      </c>
      <c r="C728" s="421" t="s">
        <v>3777</v>
      </c>
      <c r="D728" s="420" t="s">
        <v>552</v>
      </c>
      <c r="E728" s="420" t="s">
        <v>538</v>
      </c>
      <c r="F728" s="420" t="s">
        <v>3778</v>
      </c>
      <c r="G728" s="421" t="s">
        <v>3779</v>
      </c>
      <c r="H728" s="421" t="s">
        <v>3780</v>
      </c>
      <c r="I728" s="423" t="s">
        <v>1527</v>
      </c>
      <c r="J728" s="424">
        <v>9379</v>
      </c>
      <c r="K728" s="420"/>
      <c r="L728" s="419"/>
    </row>
    <row r="729" spans="1:12" ht="63.75" x14ac:dyDescent="0.25">
      <c r="A729" s="739">
        <v>727</v>
      </c>
      <c r="B729" s="414" t="s">
        <v>287</v>
      </c>
      <c r="C729" s="421" t="s">
        <v>3781</v>
      </c>
      <c r="D729" s="420" t="s">
        <v>529</v>
      </c>
      <c r="E729" s="420" t="s">
        <v>538</v>
      </c>
      <c r="F729" s="420">
        <v>20091112</v>
      </c>
      <c r="G729" s="421" t="s">
        <v>3782</v>
      </c>
      <c r="H729" s="421" t="s">
        <v>3783</v>
      </c>
      <c r="I729" s="423">
        <v>2020</v>
      </c>
      <c r="J729" s="424">
        <v>20000</v>
      </c>
      <c r="K729" s="420"/>
      <c r="L729" s="419"/>
    </row>
    <row r="730" spans="1:12" ht="89.25" x14ac:dyDescent="0.25">
      <c r="A730" s="739">
        <v>728</v>
      </c>
      <c r="B730" s="414" t="s">
        <v>287</v>
      </c>
      <c r="C730" s="421" t="s">
        <v>1544</v>
      </c>
      <c r="D730" s="420" t="s">
        <v>552</v>
      </c>
      <c r="E730" s="420" t="s">
        <v>297</v>
      </c>
      <c r="F730" s="420" t="s">
        <v>3784</v>
      </c>
      <c r="G730" s="421" t="s">
        <v>3785</v>
      </c>
      <c r="H730" s="421" t="s">
        <v>3786</v>
      </c>
      <c r="I730" s="423">
        <v>2020</v>
      </c>
      <c r="J730" s="424">
        <v>3000</v>
      </c>
      <c r="K730" s="420"/>
      <c r="L730" s="419"/>
    </row>
    <row r="731" spans="1:12" ht="63.75" x14ac:dyDescent="0.25">
      <c r="A731" s="742">
        <v>729</v>
      </c>
      <c r="B731" s="425" t="s">
        <v>291</v>
      </c>
      <c r="C731" s="425" t="s">
        <v>1567</v>
      </c>
      <c r="D731" s="743" t="s">
        <v>529</v>
      </c>
      <c r="E731" s="743" t="s">
        <v>297</v>
      </c>
      <c r="F731" s="744" t="s">
        <v>3787</v>
      </c>
      <c r="G731" s="745" t="s">
        <v>3788</v>
      </c>
      <c r="H731" s="745" t="s">
        <v>3789</v>
      </c>
      <c r="I731" s="743" t="s">
        <v>2025</v>
      </c>
      <c r="J731" s="746">
        <v>0</v>
      </c>
      <c r="K731" s="742"/>
      <c r="L731" s="747"/>
    </row>
    <row r="732" spans="1:12" ht="127.5" x14ac:dyDescent="0.25">
      <c r="A732" s="742">
        <v>730</v>
      </c>
      <c r="B732" s="425" t="s">
        <v>291</v>
      </c>
      <c r="C732" s="425" t="s">
        <v>1567</v>
      </c>
      <c r="D732" s="743" t="s">
        <v>529</v>
      </c>
      <c r="E732" s="743" t="s">
        <v>297</v>
      </c>
      <c r="F732" s="744" t="s">
        <v>3790</v>
      </c>
      <c r="G732" s="745" t="s">
        <v>3791</v>
      </c>
      <c r="H732" s="745" t="s">
        <v>3792</v>
      </c>
      <c r="I732" s="743" t="s">
        <v>942</v>
      </c>
      <c r="J732" s="746">
        <v>13406</v>
      </c>
      <c r="K732" s="742"/>
      <c r="L732" s="747"/>
    </row>
    <row r="733" spans="1:12" ht="76.5" x14ac:dyDescent="0.25">
      <c r="A733" s="742">
        <v>731</v>
      </c>
      <c r="B733" s="425" t="s">
        <v>291</v>
      </c>
      <c r="C733" s="425" t="s">
        <v>1567</v>
      </c>
      <c r="D733" s="743" t="s">
        <v>529</v>
      </c>
      <c r="E733" s="743" t="s">
        <v>297</v>
      </c>
      <c r="F733" s="744" t="s">
        <v>3793</v>
      </c>
      <c r="G733" s="745" t="s">
        <v>3794</v>
      </c>
      <c r="H733" s="745" t="s">
        <v>3795</v>
      </c>
      <c r="I733" s="743" t="s">
        <v>1192</v>
      </c>
      <c r="J733" s="746">
        <v>12688</v>
      </c>
      <c r="K733" s="744"/>
      <c r="L733" s="748"/>
    </row>
    <row r="734" spans="1:12" ht="165.75" x14ac:dyDescent="0.25">
      <c r="A734" s="742">
        <v>732</v>
      </c>
      <c r="B734" s="425" t="s">
        <v>291</v>
      </c>
      <c r="C734" s="425" t="s">
        <v>1567</v>
      </c>
      <c r="D734" s="743" t="s">
        <v>529</v>
      </c>
      <c r="E734" s="743" t="s">
        <v>297</v>
      </c>
      <c r="F734" s="744" t="s">
        <v>3796</v>
      </c>
      <c r="G734" s="745" t="s">
        <v>1534</v>
      </c>
      <c r="H734" s="745" t="s">
        <v>3797</v>
      </c>
      <c r="I734" s="743" t="s">
        <v>1433</v>
      </c>
      <c r="J734" s="746">
        <v>17946</v>
      </c>
      <c r="K734" s="742"/>
      <c r="L734" s="747"/>
    </row>
    <row r="735" spans="1:12" ht="63.75" x14ac:dyDescent="0.25">
      <c r="A735" s="742">
        <v>733</v>
      </c>
      <c r="B735" s="425" t="s">
        <v>291</v>
      </c>
      <c r="C735" s="425" t="s">
        <v>963</v>
      </c>
      <c r="D735" s="743" t="s">
        <v>529</v>
      </c>
      <c r="E735" s="743" t="s">
        <v>297</v>
      </c>
      <c r="F735" s="744" t="s">
        <v>3798</v>
      </c>
      <c r="G735" s="745" t="s">
        <v>3794</v>
      </c>
      <c r="H735" s="745" t="s">
        <v>3799</v>
      </c>
      <c r="I735" s="743" t="s">
        <v>3202</v>
      </c>
      <c r="J735" s="746">
        <v>15269</v>
      </c>
      <c r="K735" s="742"/>
      <c r="L735" s="747"/>
    </row>
    <row r="736" spans="1:12" ht="76.5" x14ac:dyDescent="0.25">
      <c r="A736" s="742">
        <v>734</v>
      </c>
      <c r="B736" s="425" t="s">
        <v>291</v>
      </c>
      <c r="C736" s="425" t="s">
        <v>963</v>
      </c>
      <c r="D736" s="743" t="s">
        <v>529</v>
      </c>
      <c r="E736" s="743" t="s">
        <v>297</v>
      </c>
      <c r="F736" s="744" t="s">
        <v>3800</v>
      </c>
      <c r="G736" s="745" t="s">
        <v>1530</v>
      </c>
      <c r="H736" s="745" t="s">
        <v>3801</v>
      </c>
      <c r="I736" s="743" t="s">
        <v>3202</v>
      </c>
      <c r="J736" s="746">
        <v>2152</v>
      </c>
      <c r="K736" s="742"/>
      <c r="L736" s="747"/>
    </row>
    <row r="737" spans="1:12" ht="63.75" x14ac:dyDescent="0.25">
      <c r="A737" s="742">
        <v>735</v>
      </c>
      <c r="B737" s="425" t="s">
        <v>291</v>
      </c>
      <c r="C737" s="425" t="s">
        <v>963</v>
      </c>
      <c r="D737" s="743" t="s">
        <v>529</v>
      </c>
      <c r="E737" s="743" t="s">
        <v>297</v>
      </c>
      <c r="F737" s="744" t="s">
        <v>3802</v>
      </c>
      <c r="G737" s="745" t="s">
        <v>3803</v>
      </c>
      <c r="H737" s="745" t="s">
        <v>3804</v>
      </c>
      <c r="I737" s="743" t="s">
        <v>3805</v>
      </c>
      <c r="J737" s="746">
        <v>17931</v>
      </c>
      <c r="K737" s="742"/>
      <c r="L737" s="747"/>
    </row>
    <row r="738" spans="1:12" ht="89.25" x14ac:dyDescent="0.25">
      <c r="A738" s="742">
        <v>736</v>
      </c>
      <c r="B738" s="425" t="s">
        <v>291</v>
      </c>
      <c r="C738" s="425" t="s">
        <v>963</v>
      </c>
      <c r="D738" s="743" t="s">
        <v>529</v>
      </c>
      <c r="E738" s="743" t="s">
        <v>297</v>
      </c>
      <c r="F738" s="744" t="s">
        <v>3806</v>
      </c>
      <c r="G738" s="745" t="s">
        <v>3807</v>
      </c>
      <c r="H738" s="745" t="s">
        <v>3808</v>
      </c>
      <c r="I738" s="743" t="s">
        <v>3805</v>
      </c>
      <c r="J738" s="746">
        <v>4747</v>
      </c>
      <c r="K738" s="742"/>
      <c r="L738" s="747"/>
    </row>
    <row r="739" spans="1:12" ht="89.25" x14ac:dyDescent="0.25">
      <c r="A739" s="742">
        <v>737</v>
      </c>
      <c r="B739" s="425" t="s">
        <v>291</v>
      </c>
      <c r="C739" s="425" t="s">
        <v>963</v>
      </c>
      <c r="D739" s="743" t="s">
        <v>529</v>
      </c>
      <c r="E739" s="743" t="s">
        <v>297</v>
      </c>
      <c r="F739" s="749" t="s">
        <v>3809</v>
      </c>
      <c r="G739" s="745" t="s">
        <v>3810</v>
      </c>
      <c r="H739" s="745" t="s">
        <v>3811</v>
      </c>
      <c r="I739" s="743" t="s">
        <v>942</v>
      </c>
      <c r="J739" s="746">
        <v>18544.84</v>
      </c>
      <c r="K739" s="742"/>
      <c r="L739" s="747"/>
    </row>
    <row r="740" spans="1:12" ht="51" x14ac:dyDescent="0.25">
      <c r="A740" s="742">
        <v>738</v>
      </c>
      <c r="B740" s="425" t="s">
        <v>291</v>
      </c>
      <c r="C740" s="425" t="s">
        <v>963</v>
      </c>
      <c r="D740" s="743" t="s">
        <v>529</v>
      </c>
      <c r="E740" s="743" t="s">
        <v>297</v>
      </c>
      <c r="F740" s="749" t="s">
        <v>3812</v>
      </c>
      <c r="G740" s="745" t="s">
        <v>1534</v>
      </c>
      <c r="H740" s="745" t="s">
        <v>3813</v>
      </c>
      <c r="I740" s="743" t="s">
        <v>942</v>
      </c>
      <c r="J740" s="746">
        <v>25825.25</v>
      </c>
      <c r="K740" s="742"/>
      <c r="L740" s="747"/>
    </row>
    <row r="741" spans="1:12" ht="102" x14ac:dyDescent="0.25">
      <c r="A741" s="742">
        <v>739</v>
      </c>
      <c r="B741" s="425" t="s">
        <v>291</v>
      </c>
      <c r="C741" s="425" t="s">
        <v>963</v>
      </c>
      <c r="D741" s="743" t="s">
        <v>529</v>
      </c>
      <c r="E741" s="743" t="s">
        <v>297</v>
      </c>
      <c r="F741" s="749" t="s">
        <v>2035</v>
      </c>
      <c r="G741" s="745" t="s">
        <v>1530</v>
      </c>
      <c r="H741" s="745" t="s">
        <v>3814</v>
      </c>
      <c r="I741" s="743" t="s">
        <v>1366</v>
      </c>
      <c r="J741" s="746">
        <v>19161</v>
      </c>
      <c r="K741" s="742"/>
      <c r="L741" s="747"/>
    </row>
    <row r="742" spans="1:12" ht="89.25" x14ac:dyDescent="0.25">
      <c r="A742" s="742">
        <v>740</v>
      </c>
      <c r="B742" s="425" t="s">
        <v>291</v>
      </c>
      <c r="C742" s="425" t="s">
        <v>3815</v>
      </c>
      <c r="D742" s="743" t="s">
        <v>529</v>
      </c>
      <c r="E742" s="743" t="s">
        <v>297</v>
      </c>
      <c r="F742" s="743" t="s">
        <v>3816</v>
      </c>
      <c r="G742" s="425" t="s">
        <v>1530</v>
      </c>
      <c r="H742" s="425" t="s">
        <v>3817</v>
      </c>
      <c r="I742" s="749" t="s">
        <v>2025</v>
      </c>
      <c r="J742" s="746">
        <v>20233</v>
      </c>
      <c r="K742" s="742"/>
      <c r="L742" s="747"/>
    </row>
    <row r="743" spans="1:12" ht="76.5" x14ac:dyDescent="0.25">
      <c r="A743" s="742">
        <v>741</v>
      </c>
      <c r="B743" s="425" t="s">
        <v>291</v>
      </c>
      <c r="C743" s="425" t="s">
        <v>3818</v>
      </c>
      <c r="D743" s="743" t="s">
        <v>529</v>
      </c>
      <c r="E743" s="743" t="s">
        <v>297</v>
      </c>
      <c r="F743" s="743" t="s">
        <v>3819</v>
      </c>
      <c r="G743" s="425" t="s">
        <v>3820</v>
      </c>
      <c r="H743" s="425" t="s">
        <v>3821</v>
      </c>
      <c r="I743" s="749" t="s">
        <v>946</v>
      </c>
      <c r="J743" s="746">
        <v>0</v>
      </c>
      <c r="K743" s="742"/>
      <c r="L743" s="747"/>
    </row>
    <row r="744" spans="1:12" ht="89.25" x14ac:dyDescent="0.25">
      <c r="A744" s="742">
        <v>742</v>
      </c>
      <c r="B744" s="425" t="s">
        <v>291</v>
      </c>
      <c r="C744" s="425" t="s">
        <v>3822</v>
      </c>
      <c r="D744" s="743" t="s">
        <v>529</v>
      </c>
      <c r="E744" s="743" t="s">
        <v>297</v>
      </c>
      <c r="F744" s="743" t="s">
        <v>3823</v>
      </c>
      <c r="G744" s="425" t="s">
        <v>1530</v>
      </c>
      <c r="H744" s="425" t="s">
        <v>3824</v>
      </c>
      <c r="I744" s="749" t="s">
        <v>3195</v>
      </c>
      <c r="J744" s="746">
        <v>116624.95</v>
      </c>
      <c r="K744" s="742"/>
      <c r="L744" s="747"/>
    </row>
    <row r="745" spans="1:12" ht="89.25" x14ac:dyDescent="0.25">
      <c r="A745" s="742">
        <v>743</v>
      </c>
      <c r="B745" s="425" t="s">
        <v>291</v>
      </c>
      <c r="C745" s="425" t="s">
        <v>3822</v>
      </c>
      <c r="D745" s="743" t="s">
        <v>529</v>
      </c>
      <c r="E745" s="743" t="s">
        <v>297</v>
      </c>
      <c r="F745" s="743" t="s">
        <v>3825</v>
      </c>
      <c r="G745" s="425" t="s">
        <v>3826</v>
      </c>
      <c r="H745" s="425" t="s">
        <v>3827</v>
      </c>
      <c r="I745" s="749" t="s">
        <v>1366</v>
      </c>
      <c r="J745" s="746">
        <v>7535.77</v>
      </c>
      <c r="K745" s="742"/>
      <c r="L745" s="747"/>
    </row>
    <row r="746" spans="1:12" ht="114.75" x14ac:dyDescent="0.25">
      <c r="A746" s="742">
        <v>744</v>
      </c>
      <c r="B746" s="425" t="s">
        <v>291</v>
      </c>
      <c r="C746" s="425" t="s">
        <v>3822</v>
      </c>
      <c r="D746" s="743" t="s">
        <v>529</v>
      </c>
      <c r="E746" s="743" t="s">
        <v>297</v>
      </c>
      <c r="F746" s="743" t="s">
        <v>3828</v>
      </c>
      <c r="G746" s="425" t="s">
        <v>1530</v>
      </c>
      <c r="H746" s="425" t="s">
        <v>3829</v>
      </c>
      <c r="I746" s="749" t="s">
        <v>1366</v>
      </c>
      <c r="J746" s="746">
        <v>9511.98</v>
      </c>
      <c r="K746" s="742"/>
      <c r="L746" s="747"/>
    </row>
    <row r="747" spans="1:12" ht="127.5" x14ac:dyDescent="0.25">
      <c r="A747" s="742">
        <v>745</v>
      </c>
      <c r="B747" s="425" t="s">
        <v>291</v>
      </c>
      <c r="C747" s="425" t="s">
        <v>3830</v>
      </c>
      <c r="D747" s="743" t="s">
        <v>552</v>
      </c>
      <c r="E747" s="743" t="s">
        <v>362</v>
      </c>
      <c r="F747" s="743" t="s">
        <v>3831</v>
      </c>
      <c r="G747" s="425" t="s">
        <v>3832</v>
      </c>
      <c r="H747" s="425" t="s">
        <v>4733</v>
      </c>
      <c r="I747" s="749">
        <v>2020</v>
      </c>
      <c r="J747" s="746">
        <v>4147.2</v>
      </c>
      <c r="K747" s="742"/>
      <c r="L747" s="747"/>
    </row>
    <row r="748" spans="1:12" ht="76.5" x14ac:dyDescent="0.25">
      <c r="A748" s="742">
        <v>746</v>
      </c>
      <c r="B748" s="425" t="s">
        <v>291</v>
      </c>
      <c r="C748" s="425" t="s">
        <v>3833</v>
      </c>
      <c r="D748" s="743" t="s">
        <v>552</v>
      </c>
      <c r="E748" s="743" t="s">
        <v>297</v>
      </c>
      <c r="F748" s="750" t="s">
        <v>3834</v>
      </c>
      <c r="G748" s="425" t="s">
        <v>1530</v>
      </c>
      <c r="H748" s="425" t="s">
        <v>4734</v>
      </c>
      <c r="I748" s="749">
        <v>2020</v>
      </c>
      <c r="J748" s="746">
        <v>2400</v>
      </c>
      <c r="K748" s="742"/>
      <c r="L748" s="747"/>
    </row>
    <row r="749" spans="1:12" ht="76.5" x14ac:dyDescent="0.25">
      <c r="A749" s="742">
        <v>747</v>
      </c>
      <c r="B749" s="425" t="s">
        <v>291</v>
      </c>
      <c r="C749" s="425" t="s">
        <v>1528</v>
      </c>
      <c r="D749" s="743" t="s">
        <v>552</v>
      </c>
      <c r="E749" s="743" t="s">
        <v>297</v>
      </c>
      <c r="F749" s="750" t="s">
        <v>1529</v>
      </c>
      <c r="G749" s="425" t="s">
        <v>1530</v>
      </c>
      <c r="H749" s="425" t="s">
        <v>4734</v>
      </c>
      <c r="I749" s="749">
        <v>2020</v>
      </c>
      <c r="J749" s="746">
        <v>6876.46</v>
      </c>
      <c r="K749" s="742"/>
      <c r="L749" s="747"/>
    </row>
    <row r="750" spans="1:12" ht="76.5" x14ac:dyDescent="0.25">
      <c r="A750" s="742">
        <v>748</v>
      </c>
      <c r="B750" s="425" t="s">
        <v>291</v>
      </c>
      <c r="C750" s="425" t="s">
        <v>1528</v>
      </c>
      <c r="D750" s="743" t="s">
        <v>552</v>
      </c>
      <c r="E750" s="743" t="s">
        <v>297</v>
      </c>
      <c r="F750" s="750" t="s">
        <v>3836</v>
      </c>
      <c r="G750" s="425" t="s">
        <v>1530</v>
      </c>
      <c r="H750" s="425" t="s">
        <v>4734</v>
      </c>
      <c r="I750" s="749">
        <v>2020</v>
      </c>
      <c r="J750" s="746">
        <v>3537.04</v>
      </c>
      <c r="K750" s="742"/>
      <c r="L750" s="747"/>
    </row>
    <row r="751" spans="1:12" ht="89.25" x14ac:dyDescent="0.25">
      <c r="A751" s="742">
        <v>749</v>
      </c>
      <c r="B751" s="425" t="s">
        <v>291</v>
      </c>
      <c r="C751" s="425" t="s">
        <v>1528</v>
      </c>
      <c r="D751" s="743" t="s">
        <v>552</v>
      </c>
      <c r="E751" s="743" t="s">
        <v>297</v>
      </c>
      <c r="F751" s="750" t="s">
        <v>3837</v>
      </c>
      <c r="G751" s="425" t="s">
        <v>1530</v>
      </c>
      <c r="H751" s="425" t="s">
        <v>1531</v>
      </c>
      <c r="I751" s="749">
        <v>2020</v>
      </c>
      <c r="J751" s="746">
        <v>1305.68</v>
      </c>
      <c r="K751" s="742"/>
      <c r="L751" s="747"/>
    </row>
    <row r="752" spans="1:12" ht="25.5" x14ac:dyDescent="0.25">
      <c r="A752" s="742">
        <v>750</v>
      </c>
      <c r="B752" s="425" t="s">
        <v>291</v>
      </c>
      <c r="C752" s="425" t="s">
        <v>3838</v>
      </c>
      <c r="D752" s="743" t="s">
        <v>552</v>
      </c>
      <c r="E752" s="743" t="s">
        <v>297</v>
      </c>
      <c r="F752" s="750" t="s">
        <v>3839</v>
      </c>
      <c r="G752" s="425" t="s">
        <v>1534</v>
      </c>
      <c r="H752" s="425" t="s">
        <v>3840</v>
      </c>
      <c r="I752" s="749">
        <v>2020</v>
      </c>
      <c r="J752" s="746">
        <v>7200</v>
      </c>
      <c r="K752" s="742"/>
      <c r="L752" s="747"/>
    </row>
    <row r="753" spans="1:12" ht="51" x14ac:dyDescent="0.25">
      <c r="A753" s="742">
        <v>751</v>
      </c>
      <c r="B753" s="425" t="s">
        <v>291</v>
      </c>
      <c r="C753" s="425" t="s">
        <v>3841</v>
      </c>
      <c r="D753" s="743" t="s">
        <v>552</v>
      </c>
      <c r="E753" s="743" t="s">
        <v>297</v>
      </c>
      <c r="F753" s="750" t="s">
        <v>3842</v>
      </c>
      <c r="G753" s="425" t="s">
        <v>1534</v>
      </c>
      <c r="H753" s="425" t="s">
        <v>4735</v>
      </c>
      <c r="I753" s="749">
        <v>2020</v>
      </c>
      <c r="J753" s="746">
        <v>6000</v>
      </c>
      <c r="K753" s="742"/>
      <c r="L753" s="747"/>
    </row>
    <row r="754" spans="1:12" ht="38.25" x14ac:dyDescent="0.25">
      <c r="A754" s="742">
        <v>752</v>
      </c>
      <c r="B754" s="425" t="s">
        <v>291</v>
      </c>
      <c r="C754" s="425" t="s">
        <v>3843</v>
      </c>
      <c r="D754" s="743" t="s">
        <v>552</v>
      </c>
      <c r="E754" s="743" t="s">
        <v>297</v>
      </c>
      <c r="F754" s="750" t="s">
        <v>3844</v>
      </c>
      <c r="G754" s="425" t="s">
        <v>1534</v>
      </c>
      <c r="H754" s="425" t="s">
        <v>3835</v>
      </c>
      <c r="I754" s="749">
        <v>2020</v>
      </c>
      <c r="J754" s="746">
        <v>2400</v>
      </c>
      <c r="K754" s="742"/>
      <c r="L754" s="747"/>
    </row>
    <row r="755" spans="1:12" ht="25.5" x14ac:dyDescent="0.25">
      <c r="A755" s="742">
        <v>753</v>
      </c>
      <c r="B755" s="425" t="s">
        <v>291</v>
      </c>
      <c r="C755" s="425" t="s">
        <v>3843</v>
      </c>
      <c r="D755" s="743" t="s">
        <v>552</v>
      </c>
      <c r="E755" s="743" t="s">
        <v>297</v>
      </c>
      <c r="F755" s="750" t="s">
        <v>3845</v>
      </c>
      <c r="G755" s="425" t="s">
        <v>1534</v>
      </c>
      <c r="H755" s="425" t="s">
        <v>3846</v>
      </c>
      <c r="I755" s="749">
        <v>2020</v>
      </c>
      <c r="J755" s="746">
        <v>1440</v>
      </c>
      <c r="K755" s="742"/>
      <c r="L755" s="747"/>
    </row>
    <row r="756" spans="1:12" ht="76.5" x14ac:dyDescent="0.25">
      <c r="A756" s="742">
        <v>754</v>
      </c>
      <c r="B756" s="425" t="s">
        <v>291</v>
      </c>
      <c r="C756" s="425" t="s">
        <v>3847</v>
      </c>
      <c r="D756" s="743" t="s">
        <v>552</v>
      </c>
      <c r="E756" s="743" t="s">
        <v>297</v>
      </c>
      <c r="F756" s="750" t="s">
        <v>3848</v>
      </c>
      <c r="G756" s="425" t="s">
        <v>1534</v>
      </c>
      <c r="H756" s="425" t="s">
        <v>4736</v>
      </c>
      <c r="I756" s="749">
        <v>2020</v>
      </c>
      <c r="J756" s="746">
        <v>4800</v>
      </c>
      <c r="K756" s="742"/>
      <c r="L756" s="747"/>
    </row>
    <row r="757" spans="1:12" ht="76.5" x14ac:dyDescent="0.25">
      <c r="A757" s="742">
        <v>755</v>
      </c>
      <c r="B757" s="425" t="s">
        <v>291</v>
      </c>
      <c r="C757" s="425" t="s">
        <v>3849</v>
      </c>
      <c r="D757" s="743" t="s">
        <v>552</v>
      </c>
      <c r="E757" s="743" t="s">
        <v>297</v>
      </c>
      <c r="F757" s="750" t="s">
        <v>3850</v>
      </c>
      <c r="G757" s="425" t="s">
        <v>1534</v>
      </c>
      <c r="H757" s="425" t="s">
        <v>4736</v>
      </c>
      <c r="I757" s="749">
        <v>2020</v>
      </c>
      <c r="J757" s="746">
        <v>1200</v>
      </c>
      <c r="K757" s="742"/>
      <c r="L757" s="747"/>
    </row>
    <row r="758" spans="1:12" ht="76.5" x14ac:dyDescent="0.25">
      <c r="A758" s="742">
        <v>756</v>
      </c>
      <c r="B758" s="425" t="s">
        <v>291</v>
      </c>
      <c r="C758" s="425" t="s">
        <v>3851</v>
      </c>
      <c r="D758" s="743" t="s">
        <v>552</v>
      </c>
      <c r="E758" s="743" t="s">
        <v>297</v>
      </c>
      <c r="F758" s="750" t="s">
        <v>3852</v>
      </c>
      <c r="G758" s="425" t="s">
        <v>1534</v>
      </c>
      <c r="H758" s="425" t="s">
        <v>4736</v>
      </c>
      <c r="I758" s="749">
        <v>2020</v>
      </c>
      <c r="J758" s="746">
        <v>14400</v>
      </c>
      <c r="K758" s="742"/>
      <c r="L758" s="747"/>
    </row>
    <row r="759" spans="1:12" ht="76.5" x14ac:dyDescent="0.25">
      <c r="A759" s="742">
        <v>757</v>
      </c>
      <c r="B759" s="425" t="s">
        <v>291</v>
      </c>
      <c r="C759" s="425" t="s">
        <v>3853</v>
      </c>
      <c r="D759" s="743" t="s">
        <v>552</v>
      </c>
      <c r="E759" s="743" t="s">
        <v>297</v>
      </c>
      <c r="F759" s="750" t="s">
        <v>3854</v>
      </c>
      <c r="G759" s="425" t="s">
        <v>1534</v>
      </c>
      <c r="H759" s="425" t="s">
        <v>4736</v>
      </c>
      <c r="I759" s="749">
        <v>2020</v>
      </c>
      <c r="J759" s="746">
        <v>7200</v>
      </c>
      <c r="K759" s="742"/>
      <c r="L759" s="747"/>
    </row>
    <row r="760" spans="1:12" ht="76.5" x14ac:dyDescent="0.25">
      <c r="A760" s="742">
        <v>758</v>
      </c>
      <c r="B760" s="425" t="s">
        <v>291</v>
      </c>
      <c r="C760" s="425" t="s">
        <v>3855</v>
      </c>
      <c r="D760" s="743" t="s">
        <v>552</v>
      </c>
      <c r="E760" s="743" t="s">
        <v>297</v>
      </c>
      <c r="F760" s="750" t="s">
        <v>3856</v>
      </c>
      <c r="G760" s="425" t="s">
        <v>3857</v>
      </c>
      <c r="H760" s="425" t="s">
        <v>4736</v>
      </c>
      <c r="I760" s="749">
        <v>2020</v>
      </c>
      <c r="J760" s="746">
        <v>8750</v>
      </c>
      <c r="K760" s="742"/>
      <c r="L760" s="747"/>
    </row>
    <row r="761" spans="1:12" ht="204" x14ac:dyDescent="0.25">
      <c r="A761" s="742">
        <v>759</v>
      </c>
      <c r="B761" s="425" t="s">
        <v>291</v>
      </c>
      <c r="C761" s="425" t="s">
        <v>3858</v>
      </c>
      <c r="D761" s="743" t="s">
        <v>552</v>
      </c>
      <c r="E761" s="743" t="s">
        <v>297</v>
      </c>
      <c r="F761" s="750" t="s">
        <v>3859</v>
      </c>
      <c r="G761" s="425" t="s">
        <v>3857</v>
      </c>
      <c r="H761" s="425" t="s">
        <v>3860</v>
      </c>
      <c r="I761" s="749">
        <v>2020</v>
      </c>
      <c r="J761" s="746">
        <v>7560</v>
      </c>
      <c r="K761" s="742"/>
      <c r="L761" s="747"/>
    </row>
    <row r="762" spans="1:12" ht="153" x14ac:dyDescent="0.25">
      <c r="A762" s="742">
        <v>760</v>
      </c>
      <c r="B762" s="425" t="s">
        <v>291</v>
      </c>
      <c r="C762" s="425" t="s">
        <v>3861</v>
      </c>
      <c r="D762" s="743" t="s">
        <v>552</v>
      </c>
      <c r="E762" s="743" t="s">
        <v>297</v>
      </c>
      <c r="F762" s="750" t="s">
        <v>3862</v>
      </c>
      <c r="G762" s="425" t="s">
        <v>1534</v>
      </c>
      <c r="H762" s="425" t="s">
        <v>3863</v>
      </c>
      <c r="I762" s="749">
        <v>2020</v>
      </c>
      <c r="J762" s="746">
        <v>4500</v>
      </c>
      <c r="K762" s="742"/>
      <c r="L762" s="747"/>
    </row>
    <row r="763" spans="1:12" ht="51" x14ac:dyDescent="0.25">
      <c r="A763" s="742">
        <v>761</v>
      </c>
      <c r="B763" s="425" t="s">
        <v>291</v>
      </c>
      <c r="C763" s="425" t="s">
        <v>3864</v>
      </c>
      <c r="D763" s="743" t="s">
        <v>552</v>
      </c>
      <c r="E763" s="743" t="s">
        <v>297</v>
      </c>
      <c r="F763" s="750" t="s">
        <v>3865</v>
      </c>
      <c r="G763" s="425" t="s">
        <v>1534</v>
      </c>
      <c r="H763" s="425" t="s">
        <v>4735</v>
      </c>
      <c r="I763" s="749">
        <v>2020</v>
      </c>
      <c r="J763" s="746">
        <v>4500</v>
      </c>
      <c r="K763" s="742"/>
      <c r="L763" s="747"/>
    </row>
    <row r="764" spans="1:12" ht="51" x14ac:dyDescent="0.25">
      <c r="A764" s="742">
        <v>762</v>
      </c>
      <c r="B764" s="425" t="s">
        <v>291</v>
      </c>
      <c r="C764" s="425" t="s">
        <v>3866</v>
      </c>
      <c r="D764" s="743" t="s">
        <v>552</v>
      </c>
      <c r="E764" s="743" t="s">
        <v>297</v>
      </c>
      <c r="F764" s="750" t="s">
        <v>3867</v>
      </c>
      <c r="G764" s="425" t="s">
        <v>1534</v>
      </c>
      <c r="H764" s="425" t="s">
        <v>4735</v>
      </c>
      <c r="I764" s="749">
        <v>2020</v>
      </c>
      <c r="J764" s="746">
        <v>6000</v>
      </c>
      <c r="K764" s="742"/>
      <c r="L764" s="747"/>
    </row>
    <row r="765" spans="1:12" ht="51" x14ac:dyDescent="0.25">
      <c r="A765" s="742">
        <v>763</v>
      </c>
      <c r="B765" s="425" t="s">
        <v>291</v>
      </c>
      <c r="C765" s="425" t="s">
        <v>3868</v>
      </c>
      <c r="D765" s="743" t="s">
        <v>552</v>
      </c>
      <c r="E765" s="743" t="s">
        <v>297</v>
      </c>
      <c r="F765" s="750" t="s">
        <v>3869</v>
      </c>
      <c r="G765" s="425" t="s">
        <v>1534</v>
      </c>
      <c r="H765" s="425" t="s">
        <v>4735</v>
      </c>
      <c r="I765" s="749">
        <v>2020</v>
      </c>
      <c r="J765" s="746">
        <v>3000</v>
      </c>
      <c r="K765" s="742"/>
      <c r="L765" s="747"/>
    </row>
    <row r="766" spans="1:12" ht="76.5" x14ac:dyDescent="0.25">
      <c r="A766" s="742">
        <v>764</v>
      </c>
      <c r="B766" s="425" t="s">
        <v>291</v>
      </c>
      <c r="C766" s="425" t="s">
        <v>3870</v>
      </c>
      <c r="D766" s="743" t="s">
        <v>552</v>
      </c>
      <c r="E766" s="743" t="s">
        <v>297</v>
      </c>
      <c r="F766" s="750"/>
      <c r="G766" s="425" t="s">
        <v>1534</v>
      </c>
      <c r="H766" s="425" t="s">
        <v>4736</v>
      </c>
      <c r="I766" s="749">
        <v>2020</v>
      </c>
      <c r="J766" s="746">
        <v>3600</v>
      </c>
      <c r="K766" s="742"/>
      <c r="L766" s="747"/>
    </row>
    <row r="767" spans="1:12" ht="76.5" x14ac:dyDescent="0.25">
      <c r="A767" s="742">
        <v>765</v>
      </c>
      <c r="B767" s="425" t="s">
        <v>291</v>
      </c>
      <c r="C767" s="425" t="s">
        <v>3871</v>
      </c>
      <c r="D767" s="743" t="s">
        <v>552</v>
      </c>
      <c r="E767" s="743" t="s">
        <v>297</v>
      </c>
      <c r="F767" s="750" t="s">
        <v>3872</v>
      </c>
      <c r="G767" s="425" t="s">
        <v>1534</v>
      </c>
      <c r="H767" s="425" t="s">
        <v>4736</v>
      </c>
      <c r="I767" s="749">
        <v>2020</v>
      </c>
      <c r="J767" s="746">
        <v>12000</v>
      </c>
      <c r="K767" s="742"/>
      <c r="L767" s="747"/>
    </row>
    <row r="768" spans="1:12" ht="51" x14ac:dyDescent="0.25">
      <c r="A768" s="742">
        <v>766</v>
      </c>
      <c r="B768" s="425" t="s">
        <v>291</v>
      </c>
      <c r="C768" s="425" t="s">
        <v>3873</v>
      </c>
      <c r="D768" s="743" t="s">
        <v>552</v>
      </c>
      <c r="E768" s="743" t="s">
        <v>297</v>
      </c>
      <c r="F768" s="750" t="s">
        <v>3874</v>
      </c>
      <c r="G768" s="425" t="s">
        <v>1534</v>
      </c>
      <c r="H768" s="425" t="s">
        <v>4735</v>
      </c>
      <c r="I768" s="749">
        <v>2020</v>
      </c>
      <c r="J768" s="746">
        <v>3000</v>
      </c>
      <c r="K768" s="742"/>
      <c r="L768" s="747"/>
    </row>
    <row r="769" spans="1:12" ht="51" x14ac:dyDescent="0.25">
      <c r="A769" s="742">
        <v>767</v>
      </c>
      <c r="B769" s="425" t="s">
        <v>291</v>
      </c>
      <c r="C769" s="425" t="s">
        <v>3875</v>
      </c>
      <c r="D769" s="743" t="s">
        <v>552</v>
      </c>
      <c r="E769" s="743" t="s">
        <v>297</v>
      </c>
      <c r="F769" s="743" t="s">
        <v>3876</v>
      </c>
      <c r="G769" s="425" t="s">
        <v>1534</v>
      </c>
      <c r="H769" s="425" t="s">
        <v>4735</v>
      </c>
      <c r="I769" s="749">
        <v>2020</v>
      </c>
      <c r="J769" s="746">
        <v>2400</v>
      </c>
      <c r="K769" s="742"/>
      <c r="L769" s="747"/>
    </row>
    <row r="770" spans="1:12" ht="63.75" x14ac:dyDescent="0.25">
      <c r="A770" s="742">
        <v>768</v>
      </c>
      <c r="B770" s="425" t="s">
        <v>291</v>
      </c>
      <c r="C770" s="425" t="s">
        <v>3875</v>
      </c>
      <c r="D770" s="743" t="s">
        <v>552</v>
      </c>
      <c r="E770" s="743" t="s">
        <v>297</v>
      </c>
      <c r="F770" s="743" t="s">
        <v>3877</v>
      </c>
      <c r="G770" s="425" t="s">
        <v>1534</v>
      </c>
      <c r="H770" s="425" t="s">
        <v>3878</v>
      </c>
      <c r="I770" s="749">
        <v>2020</v>
      </c>
      <c r="J770" s="746">
        <v>41760</v>
      </c>
      <c r="K770" s="742"/>
      <c r="L770" s="747"/>
    </row>
    <row r="771" spans="1:12" ht="229.5" x14ac:dyDescent="0.25">
      <c r="A771" s="751">
        <v>769</v>
      </c>
      <c r="B771" s="427" t="s">
        <v>1536</v>
      </c>
      <c r="C771" s="427" t="s">
        <v>3879</v>
      </c>
      <c r="D771" s="751"/>
      <c r="E771" s="751" t="s">
        <v>538</v>
      </c>
      <c r="F771" s="431" t="s">
        <v>3880</v>
      </c>
      <c r="G771" s="427" t="s">
        <v>3881</v>
      </c>
      <c r="H771" s="427" t="s">
        <v>3882</v>
      </c>
      <c r="I771" s="752" t="s">
        <v>3769</v>
      </c>
      <c r="J771" s="753">
        <v>0</v>
      </c>
      <c r="K771" s="431"/>
      <c r="L771" s="427"/>
    </row>
    <row r="772" spans="1:12" ht="102" x14ac:dyDescent="0.25">
      <c r="A772" s="751">
        <v>770</v>
      </c>
      <c r="B772" s="427" t="s">
        <v>1536</v>
      </c>
      <c r="C772" s="427" t="s">
        <v>3883</v>
      </c>
      <c r="D772" s="751" t="s">
        <v>529</v>
      </c>
      <c r="E772" s="751" t="s">
        <v>538</v>
      </c>
      <c r="F772" s="751"/>
      <c r="G772" s="427" t="s">
        <v>3884</v>
      </c>
      <c r="H772" s="427" t="s">
        <v>3885</v>
      </c>
      <c r="I772" s="752" t="s">
        <v>3886</v>
      </c>
      <c r="J772" s="753">
        <v>0</v>
      </c>
      <c r="K772" s="751"/>
      <c r="L772" s="427" t="s">
        <v>3887</v>
      </c>
    </row>
    <row r="773" spans="1:12" ht="102" x14ac:dyDescent="0.25">
      <c r="A773" s="751">
        <v>771</v>
      </c>
      <c r="B773" s="427" t="s">
        <v>1536</v>
      </c>
      <c r="C773" s="427" t="s">
        <v>3883</v>
      </c>
      <c r="D773" s="751" t="s">
        <v>529</v>
      </c>
      <c r="E773" s="751" t="s">
        <v>538</v>
      </c>
      <c r="F773" s="751"/>
      <c r="G773" s="427" t="s">
        <v>3884</v>
      </c>
      <c r="H773" s="427" t="s">
        <v>3888</v>
      </c>
      <c r="I773" s="752" t="s">
        <v>1461</v>
      </c>
      <c r="J773" s="753">
        <v>40202.660000000003</v>
      </c>
      <c r="K773" s="428"/>
      <c r="L773" s="427"/>
    </row>
    <row r="774" spans="1:12" ht="140.25" x14ac:dyDescent="0.25">
      <c r="A774" s="751">
        <v>772</v>
      </c>
      <c r="B774" s="427" t="s">
        <v>1536</v>
      </c>
      <c r="C774" s="427" t="s">
        <v>3889</v>
      </c>
      <c r="D774" s="751" t="s">
        <v>529</v>
      </c>
      <c r="E774" s="751" t="s">
        <v>538</v>
      </c>
      <c r="F774" s="751"/>
      <c r="G774" s="427" t="s">
        <v>3884</v>
      </c>
      <c r="H774" s="427" t="s">
        <v>3890</v>
      </c>
      <c r="I774" s="752" t="s">
        <v>2025</v>
      </c>
      <c r="J774" s="753">
        <v>73475.259999999995</v>
      </c>
      <c r="K774" s="751"/>
      <c r="L774" s="427"/>
    </row>
    <row r="775" spans="1:12" ht="102" x14ac:dyDescent="0.25">
      <c r="A775" s="751">
        <v>773</v>
      </c>
      <c r="B775" s="427" t="s">
        <v>1536</v>
      </c>
      <c r="C775" s="427" t="s">
        <v>3889</v>
      </c>
      <c r="D775" s="751" t="s">
        <v>529</v>
      </c>
      <c r="E775" s="751" t="s">
        <v>538</v>
      </c>
      <c r="F775" s="751"/>
      <c r="G775" s="427" t="s">
        <v>3891</v>
      </c>
      <c r="H775" s="427" t="s">
        <v>3892</v>
      </c>
      <c r="I775" s="752" t="s">
        <v>3769</v>
      </c>
      <c r="J775" s="753">
        <f>2651.22+22535.4</f>
        <v>25186.620000000003</v>
      </c>
      <c r="K775" s="751"/>
      <c r="L775" s="427" t="s">
        <v>3893</v>
      </c>
    </row>
    <row r="776" spans="1:12" ht="127.5" x14ac:dyDescent="0.25">
      <c r="A776" s="751">
        <v>774</v>
      </c>
      <c r="B776" s="427" t="s">
        <v>1536</v>
      </c>
      <c r="C776" s="754"/>
      <c r="D776" s="751" t="s">
        <v>529</v>
      </c>
      <c r="E776" s="751" t="s">
        <v>538</v>
      </c>
      <c r="F776" s="751"/>
      <c r="G776" s="427" t="s">
        <v>3884</v>
      </c>
      <c r="H776" s="427" t="s">
        <v>3894</v>
      </c>
      <c r="I776" s="752" t="s">
        <v>3895</v>
      </c>
      <c r="J776" s="753">
        <v>25823.74</v>
      </c>
      <c r="K776" s="751"/>
      <c r="L776" s="427"/>
    </row>
    <row r="777" spans="1:12" ht="229.5" x14ac:dyDescent="0.25">
      <c r="A777" s="751">
        <v>775</v>
      </c>
      <c r="B777" s="427" t="s">
        <v>1536</v>
      </c>
      <c r="C777" s="427" t="s">
        <v>3889</v>
      </c>
      <c r="D777" s="751" t="s">
        <v>529</v>
      </c>
      <c r="E777" s="751" t="s">
        <v>538</v>
      </c>
      <c r="F777" s="751"/>
      <c r="G777" s="427" t="s">
        <v>3884</v>
      </c>
      <c r="H777" s="427" t="s">
        <v>3896</v>
      </c>
      <c r="I777" s="752" t="s">
        <v>3769</v>
      </c>
      <c r="J777" s="753">
        <v>40438.79</v>
      </c>
      <c r="K777" s="751"/>
      <c r="L777" s="427"/>
    </row>
    <row r="778" spans="1:12" ht="140.25" x14ac:dyDescent="0.25">
      <c r="A778" s="751">
        <v>776</v>
      </c>
      <c r="B778" s="427" t="s">
        <v>1536</v>
      </c>
      <c r="C778" s="427" t="s">
        <v>3889</v>
      </c>
      <c r="D778" s="751" t="s">
        <v>529</v>
      </c>
      <c r="E778" s="751" t="s">
        <v>538</v>
      </c>
      <c r="F778" s="751"/>
      <c r="G778" s="427" t="s">
        <v>3884</v>
      </c>
      <c r="H778" s="427" t="s">
        <v>3897</v>
      </c>
      <c r="I778" s="752" t="s">
        <v>1361</v>
      </c>
      <c r="J778" s="753">
        <v>110344.48</v>
      </c>
      <c r="K778" s="751"/>
      <c r="L778" s="427"/>
    </row>
    <row r="779" spans="1:12" ht="114.75" x14ac:dyDescent="0.25">
      <c r="A779" s="751">
        <v>777</v>
      </c>
      <c r="B779" s="427" t="s">
        <v>1536</v>
      </c>
      <c r="C779" s="427" t="s">
        <v>3889</v>
      </c>
      <c r="D779" s="751" t="s">
        <v>529</v>
      </c>
      <c r="E779" s="751" t="s">
        <v>538</v>
      </c>
      <c r="F779" s="751"/>
      <c r="G779" s="427" t="s">
        <v>3891</v>
      </c>
      <c r="H779" s="427" t="s">
        <v>3898</v>
      </c>
      <c r="I779" s="752" t="s">
        <v>3769</v>
      </c>
      <c r="J779" s="753">
        <v>22833.24</v>
      </c>
      <c r="K779" s="751"/>
      <c r="L779" s="427" t="s">
        <v>3893</v>
      </c>
    </row>
    <row r="780" spans="1:12" ht="114.75" x14ac:dyDescent="0.25">
      <c r="A780" s="751">
        <v>778</v>
      </c>
      <c r="B780" s="427" t="s">
        <v>1536</v>
      </c>
      <c r="C780" s="427" t="s">
        <v>3889</v>
      </c>
      <c r="D780" s="751" t="s">
        <v>529</v>
      </c>
      <c r="E780" s="751" t="s">
        <v>538</v>
      </c>
      <c r="F780" s="751"/>
      <c r="G780" s="427" t="s">
        <v>3899</v>
      </c>
      <c r="H780" s="427" t="s">
        <v>3900</v>
      </c>
      <c r="I780" s="752" t="s">
        <v>956</v>
      </c>
      <c r="J780" s="753">
        <v>0</v>
      </c>
      <c r="K780" s="751"/>
      <c r="L780" s="755"/>
    </row>
    <row r="781" spans="1:12" ht="153" x14ac:dyDescent="0.25">
      <c r="A781" s="751">
        <v>779</v>
      </c>
      <c r="B781" s="427" t="s">
        <v>1536</v>
      </c>
      <c r="C781" s="427" t="s">
        <v>3889</v>
      </c>
      <c r="D781" s="751" t="s">
        <v>529</v>
      </c>
      <c r="E781" s="751" t="s">
        <v>538</v>
      </c>
      <c r="F781" s="751"/>
      <c r="G781" s="427" t="s">
        <v>3884</v>
      </c>
      <c r="H781" s="427" t="s">
        <v>3901</v>
      </c>
      <c r="I781" s="752" t="s">
        <v>956</v>
      </c>
      <c r="J781" s="753">
        <v>0</v>
      </c>
      <c r="K781" s="751"/>
      <c r="L781" s="755"/>
    </row>
    <row r="782" spans="1:12" ht="63.75" x14ac:dyDescent="0.25">
      <c r="A782" s="751">
        <v>780</v>
      </c>
      <c r="B782" s="427" t="s">
        <v>1536</v>
      </c>
      <c r="C782" s="427" t="s">
        <v>3889</v>
      </c>
      <c r="D782" s="751" t="s">
        <v>529</v>
      </c>
      <c r="E782" s="751" t="s">
        <v>538</v>
      </c>
      <c r="F782" s="751"/>
      <c r="G782" s="427" t="s">
        <v>3884</v>
      </c>
      <c r="H782" s="427" t="s">
        <v>3902</v>
      </c>
      <c r="I782" s="431" t="s">
        <v>956</v>
      </c>
      <c r="J782" s="753">
        <v>0</v>
      </c>
      <c r="K782" s="751"/>
      <c r="L782" s="755"/>
    </row>
    <row r="783" spans="1:12" ht="102" x14ac:dyDescent="0.25">
      <c r="A783" s="756">
        <v>781</v>
      </c>
      <c r="B783" s="757" t="s">
        <v>3903</v>
      </c>
      <c r="C783" s="758" t="s">
        <v>3904</v>
      </c>
      <c r="D783" s="759" t="s">
        <v>3905</v>
      </c>
      <c r="E783" s="760" t="s">
        <v>297</v>
      </c>
      <c r="F783" s="759" t="s">
        <v>3906</v>
      </c>
      <c r="G783" s="758" t="s">
        <v>3907</v>
      </c>
      <c r="H783" s="758" t="s">
        <v>3908</v>
      </c>
      <c r="I783" s="759" t="s">
        <v>3909</v>
      </c>
      <c r="J783" s="761">
        <v>16587.66</v>
      </c>
      <c r="K783" s="761">
        <v>5873688.2000000002</v>
      </c>
      <c r="L783" s="757"/>
    </row>
    <row r="784" spans="1:12" ht="76.5" x14ac:dyDescent="0.25">
      <c r="A784" s="756">
        <v>782</v>
      </c>
      <c r="B784" s="758" t="s">
        <v>3910</v>
      </c>
      <c r="C784" s="762" t="s">
        <v>963</v>
      </c>
      <c r="D784" s="756" t="s">
        <v>529</v>
      </c>
      <c r="E784" s="756" t="s">
        <v>297</v>
      </c>
      <c r="F784" s="756" t="s">
        <v>2548</v>
      </c>
      <c r="G784" s="762" t="s">
        <v>3911</v>
      </c>
      <c r="H784" s="762" t="s">
        <v>2550</v>
      </c>
      <c r="I784" s="763" t="s">
        <v>2534</v>
      </c>
      <c r="J784" s="761">
        <v>4383</v>
      </c>
      <c r="K784" s="760"/>
      <c r="L784" s="757"/>
    </row>
    <row r="785" spans="1:12" ht="89.25" x14ac:dyDescent="0.25">
      <c r="A785" s="756">
        <v>783</v>
      </c>
      <c r="B785" s="758" t="s">
        <v>3910</v>
      </c>
      <c r="C785" s="762" t="s">
        <v>963</v>
      </c>
      <c r="D785" s="756" t="s">
        <v>529</v>
      </c>
      <c r="E785" s="756" t="s">
        <v>297</v>
      </c>
      <c r="F785" s="756" t="s">
        <v>2290</v>
      </c>
      <c r="G785" s="762" t="s">
        <v>3912</v>
      </c>
      <c r="H785" s="762" t="s">
        <v>3913</v>
      </c>
      <c r="I785" s="763" t="s">
        <v>2281</v>
      </c>
      <c r="J785" s="761">
        <v>28042</v>
      </c>
      <c r="K785" s="756"/>
      <c r="L785" s="764"/>
    </row>
    <row r="786" spans="1:12" ht="114.75" x14ac:dyDescent="0.25">
      <c r="A786" s="756">
        <v>784</v>
      </c>
      <c r="B786" s="758" t="s">
        <v>3910</v>
      </c>
      <c r="C786" s="762" t="s">
        <v>3914</v>
      </c>
      <c r="D786" s="756" t="s">
        <v>529</v>
      </c>
      <c r="E786" s="756" t="s">
        <v>297</v>
      </c>
      <c r="F786" s="756" t="s">
        <v>3915</v>
      </c>
      <c r="G786" s="762" t="s">
        <v>3916</v>
      </c>
      <c r="H786" s="762" t="s">
        <v>3194</v>
      </c>
      <c r="I786" s="763" t="s">
        <v>3917</v>
      </c>
      <c r="J786" s="761">
        <v>100466.46</v>
      </c>
      <c r="K786" s="756"/>
      <c r="L786" s="764"/>
    </row>
    <row r="787" spans="1:12" ht="89.25" x14ac:dyDescent="0.25">
      <c r="A787" s="756">
        <v>785</v>
      </c>
      <c r="B787" s="758" t="s">
        <v>3910</v>
      </c>
      <c r="C787" s="762" t="s">
        <v>3918</v>
      </c>
      <c r="D787" s="756" t="s">
        <v>529</v>
      </c>
      <c r="E787" s="756" t="s">
        <v>297</v>
      </c>
      <c r="F787" s="756" t="s">
        <v>3919</v>
      </c>
      <c r="G787" s="762" t="s">
        <v>3920</v>
      </c>
      <c r="H787" s="762" t="s">
        <v>3921</v>
      </c>
      <c r="I787" s="763" t="s">
        <v>3922</v>
      </c>
      <c r="J787" s="761">
        <v>61772.98</v>
      </c>
      <c r="K787" s="756"/>
      <c r="L787" s="764"/>
    </row>
  </sheetData>
  <mergeCells count="1">
    <mergeCell ref="A1:L1"/>
  </mergeCells>
  <conditionalFormatting sqref="F737:F738">
    <cfRule type="duplicateValues" dxfId="5" priority="6"/>
  </conditionalFormatting>
  <conditionalFormatting sqref="F739">
    <cfRule type="duplicateValues" dxfId="4" priority="5"/>
  </conditionalFormatting>
  <conditionalFormatting sqref="F735:F736">
    <cfRule type="duplicateValues" dxfId="3" priority="4"/>
  </conditionalFormatting>
  <conditionalFormatting sqref="F740:F741">
    <cfRule type="duplicateValues" dxfId="2" priority="3"/>
  </conditionalFormatting>
  <conditionalFormatting sqref="G740">
    <cfRule type="duplicateValues" dxfId="1" priority="2"/>
  </conditionalFormatting>
  <conditionalFormatting sqref="F731:F734">
    <cfRule type="duplicateValues" dxfId="0" priority="1"/>
  </conditionalFormatting>
  <hyperlinks>
    <hyperlink ref="C310" r:id="rId1" tooltip="H2020-Euratom-1.8. - Ensure availability and use of research infrastructures of pan_european relevance" display="https://cordis.europa.eu/programme/rcn/664533/en"/>
  </hyperlinks>
  <pageMargins left="0.70866141732283472" right="0.70866141732283472" top="0.74803149606299213" bottom="0.74803149606299213" header="0.31496062992125984" footer="0.31496062992125984"/>
  <pageSetup paperSize="9" scale="80" orientation="landscape"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8"/>
  <sheetViews>
    <sheetView view="pageBreakPreview" topLeftCell="A424" zoomScaleNormal="100" zoomScaleSheetLayoutView="100" workbookViewId="0">
      <selection sqref="A1:L1"/>
    </sheetView>
  </sheetViews>
  <sheetFormatPr defaultRowHeight="15.75" x14ac:dyDescent="0.25"/>
  <cols>
    <col min="1" max="1" width="6.5" customWidth="1"/>
    <col min="2" max="2" width="6.125" bestFit="1" customWidth="1"/>
    <col min="3" max="3" width="9.875" bestFit="1" customWidth="1"/>
    <col min="4" max="4" width="5.25" customWidth="1"/>
    <col min="5" max="5" width="4.25" customWidth="1"/>
    <col min="6" max="6" width="9.5" bestFit="1" customWidth="1"/>
    <col min="7" max="7" width="13.25" bestFit="1" customWidth="1"/>
    <col min="8" max="8" width="23.875" customWidth="1"/>
    <col min="9" max="9" width="9" customWidth="1"/>
    <col min="10" max="10" width="17.375" customWidth="1"/>
    <col min="11" max="11" width="13.75" customWidth="1"/>
    <col min="12" max="12" width="9.375" bestFit="1" customWidth="1"/>
  </cols>
  <sheetData>
    <row r="1" spans="1:13" ht="20.25" customHeight="1" x14ac:dyDescent="0.3">
      <c r="A1" s="926" t="s">
        <v>253</v>
      </c>
      <c r="B1" s="927"/>
      <c r="C1" s="927"/>
      <c r="D1" s="927"/>
      <c r="E1" s="927"/>
      <c r="F1" s="927"/>
      <c r="G1" s="927"/>
      <c r="H1" s="927"/>
      <c r="I1" s="927"/>
      <c r="J1" s="927"/>
      <c r="K1" s="927"/>
      <c r="L1" s="928"/>
      <c r="M1" s="44"/>
    </row>
    <row r="2" spans="1:13" s="19" customFormat="1" ht="114.75" x14ac:dyDescent="0.2">
      <c r="A2" s="287" t="s">
        <v>242</v>
      </c>
      <c r="B2" s="288" t="s">
        <v>121</v>
      </c>
      <c r="C2" s="287" t="s">
        <v>243</v>
      </c>
      <c r="D2" s="287" t="s">
        <v>244</v>
      </c>
      <c r="E2" s="287" t="s">
        <v>245</v>
      </c>
      <c r="F2" s="287" t="s">
        <v>246</v>
      </c>
      <c r="G2" s="287" t="s">
        <v>247</v>
      </c>
      <c r="H2" s="287" t="s">
        <v>248</v>
      </c>
      <c r="I2" s="287" t="s">
        <v>249</v>
      </c>
      <c r="J2" s="287" t="s">
        <v>250</v>
      </c>
      <c r="K2" s="287" t="s">
        <v>251</v>
      </c>
      <c r="L2" s="289" t="s">
        <v>252</v>
      </c>
      <c r="M2" s="18"/>
    </row>
    <row r="3" spans="1:13" ht="63.75" x14ac:dyDescent="0.25">
      <c r="A3" s="290">
        <v>1</v>
      </c>
      <c r="B3" s="291" t="s">
        <v>279</v>
      </c>
      <c r="C3" s="292" t="s">
        <v>528</v>
      </c>
      <c r="D3" s="290" t="s">
        <v>529</v>
      </c>
      <c r="E3" s="290" t="s">
        <v>297</v>
      </c>
      <c r="F3" s="291" t="s">
        <v>530</v>
      </c>
      <c r="G3" s="293" t="s">
        <v>531</v>
      </c>
      <c r="H3" s="292" t="s">
        <v>532</v>
      </c>
      <c r="I3" s="294">
        <v>2020</v>
      </c>
      <c r="J3" s="295">
        <v>8000</v>
      </c>
      <c r="K3" s="290"/>
      <c r="L3" s="291"/>
      <c r="M3" s="17"/>
    </row>
    <row r="4" spans="1:13" ht="25.5" x14ac:dyDescent="0.25">
      <c r="A4" s="290">
        <v>2</v>
      </c>
      <c r="B4" s="291" t="s">
        <v>279</v>
      </c>
      <c r="C4" s="292" t="s">
        <v>528</v>
      </c>
      <c r="D4" s="290" t="s">
        <v>529</v>
      </c>
      <c r="E4" s="290" t="s">
        <v>297</v>
      </c>
      <c r="F4" s="291" t="s">
        <v>533</v>
      </c>
      <c r="G4" s="293" t="s">
        <v>531</v>
      </c>
      <c r="H4" s="292" t="s">
        <v>534</v>
      </c>
      <c r="I4" s="294">
        <v>2020</v>
      </c>
      <c r="J4" s="295">
        <v>6100</v>
      </c>
      <c r="K4" s="290"/>
      <c r="L4" s="291"/>
      <c r="M4" s="17"/>
    </row>
    <row r="5" spans="1:13" ht="25.5" x14ac:dyDescent="0.25">
      <c r="A5" s="290">
        <v>3</v>
      </c>
      <c r="B5" s="291" t="s">
        <v>279</v>
      </c>
      <c r="C5" s="292" t="s">
        <v>528</v>
      </c>
      <c r="D5" s="290" t="s">
        <v>529</v>
      </c>
      <c r="E5" s="290" t="s">
        <v>297</v>
      </c>
      <c r="F5" s="291" t="s">
        <v>535</v>
      </c>
      <c r="G5" s="293" t="s">
        <v>531</v>
      </c>
      <c r="H5" s="292" t="s">
        <v>536</v>
      </c>
      <c r="I5" s="294">
        <v>2020</v>
      </c>
      <c r="J5" s="295">
        <v>2000</v>
      </c>
      <c r="K5" s="290"/>
      <c r="L5" s="291"/>
      <c r="M5" s="17"/>
    </row>
    <row r="6" spans="1:13" ht="63.75" x14ac:dyDescent="0.25">
      <c r="A6" s="296">
        <v>4</v>
      </c>
      <c r="B6" s="291" t="s">
        <v>279</v>
      </c>
      <c r="C6" s="297" t="s">
        <v>537</v>
      </c>
      <c r="D6" s="296" t="s">
        <v>529</v>
      </c>
      <c r="E6" s="296" t="s">
        <v>538</v>
      </c>
      <c r="F6" s="298" t="s">
        <v>539</v>
      </c>
      <c r="G6" s="299" t="s">
        <v>540</v>
      </c>
      <c r="H6" s="297" t="s">
        <v>541</v>
      </c>
      <c r="I6" s="300" t="s">
        <v>542</v>
      </c>
      <c r="J6" s="301">
        <v>19994</v>
      </c>
      <c r="K6" s="296"/>
      <c r="L6" s="298"/>
      <c r="M6" s="17"/>
    </row>
    <row r="7" spans="1:13" ht="38.25" x14ac:dyDescent="0.25">
      <c r="A7" s="296">
        <v>5</v>
      </c>
      <c r="B7" s="291" t="s">
        <v>279</v>
      </c>
      <c r="C7" s="297" t="s">
        <v>543</v>
      </c>
      <c r="D7" s="300" t="s">
        <v>529</v>
      </c>
      <c r="E7" s="300" t="s">
        <v>538</v>
      </c>
      <c r="F7" s="297">
        <v>21156</v>
      </c>
      <c r="G7" s="299" t="s">
        <v>544</v>
      </c>
      <c r="H7" s="297" t="s">
        <v>545</v>
      </c>
      <c r="I7" s="300">
        <v>2020</v>
      </c>
      <c r="J7" s="302">
        <v>8882.2900000000009</v>
      </c>
      <c r="K7" s="296"/>
      <c r="L7" s="298"/>
      <c r="M7" s="17"/>
    </row>
    <row r="8" spans="1:13" ht="38.25" x14ac:dyDescent="0.25">
      <c r="A8" s="296">
        <v>6</v>
      </c>
      <c r="B8" s="291" t="s">
        <v>279</v>
      </c>
      <c r="C8" s="297" t="s">
        <v>546</v>
      </c>
      <c r="D8" s="300" t="s">
        <v>529</v>
      </c>
      <c r="E8" s="300" t="s">
        <v>538</v>
      </c>
      <c r="F8" s="297" t="s">
        <v>547</v>
      </c>
      <c r="G8" s="299" t="s">
        <v>548</v>
      </c>
      <c r="H8" s="297" t="s">
        <v>549</v>
      </c>
      <c r="I8" s="300" t="s">
        <v>550</v>
      </c>
      <c r="J8" s="302">
        <v>14614</v>
      </c>
      <c r="K8" s="296"/>
      <c r="L8" s="298"/>
      <c r="M8" s="17"/>
    </row>
    <row r="9" spans="1:13" ht="38.25" x14ac:dyDescent="0.25">
      <c r="A9" s="296">
        <v>7</v>
      </c>
      <c r="B9" s="291" t="s">
        <v>279</v>
      </c>
      <c r="C9" s="303" t="s">
        <v>551</v>
      </c>
      <c r="D9" s="304" t="s">
        <v>552</v>
      </c>
      <c r="E9" s="304" t="s">
        <v>297</v>
      </c>
      <c r="F9" s="305" t="s">
        <v>553</v>
      </c>
      <c r="G9" s="306" t="s">
        <v>554</v>
      </c>
      <c r="H9" s="303" t="s">
        <v>555</v>
      </c>
      <c r="I9" s="307">
        <v>43879</v>
      </c>
      <c r="J9" s="308">
        <v>3960</v>
      </c>
      <c r="K9" s="304"/>
      <c r="L9" s="305"/>
      <c r="M9" s="17"/>
    </row>
    <row r="10" spans="1:13" ht="38.25" x14ac:dyDescent="0.25">
      <c r="A10" s="296">
        <v>9</v>
      </c>
      <c r="B10" s="291" t="s">
        <v>279</v>
      </c>
      <c r="C10" s="303" t="s">
        <v>556</v>
      </c>
      <c r="D10" s="304" t="s">
        <v>552</v>
      </c>
      <c r="E10" s="304" t="s">
        <v>297</v>
      </c>
      <c r="F10" s="305" t="s">
        <v>557</v>
      </c>
      <c r="G10" s="306" t="s">
        <v>558</v>
      </c>
      <c r="H10" s="303" t="s">
        <v>559</v>
      </c>
      <c r="I10" s="307">
        <v>44180</v>
      </c>
      <c r="J10" s="308">
        <v>72540</v>
      </c>
      <c r="K10" s="304"/>
      <c r="L10" s="305"/>
      <c r="M10" s="17"/>
    </row>
    <row r="11" spans="1:13" ht="25.5" x14ac:dyDescent="0.25">
      <c r="A11" s="296">
        <v>10</v>
      </c>
      <c r="B11" s="291" t="s">
        <v>279</v>
      </c>
      <c r="C11" s="303" t="s">
        <v>560</v>
      </c>
      <c r="D11" s="304" t="s">
        <v>552</v>
      </c>
      <c r="E11" s="304" t="s">
        <v>297</v>
      </c>
      <c r="F11" s="305" t="s">
        <v>561</v>
      </c>
      <c r="G11" s="306" t="s">
        <v>562</v>
      </c>
      <c r="H11" s="303" t="s">
        <v>563</v>
      </c>
      <c r="I11" s="307">
        <v>43921</v>
      </c>
      <c r="J11" s="308">
        <v>5184</v>
      </c>
      <c r="K11" s="304"/>
      <c r="L11" s="305"/>
      <c r="M11" s="17"/>
    </row>
    <row r="12" spans="1:13" ht="38.25" x14ac:dyDescent="0.25">
      <c r="A12" s="296">
        <v>11</v>
      </c>
      <c r="B12" s="291" t="s">
        <v>279</v>
      </c>
      <c r="C12" s="303" t="s">
        <v>564</v>
      </c>
      <c r="D12" s="304" t="s">
        <v>552</v>
      </c>
      <c r="E12" s="304" t="s">
        <v>297</v>
      </c>
      <c r="F12" s="305" t="s">
        <v>565</v>
      </c>
      <c r="G12" s="306" t="s">
        <v>566</v>
      </c>
      <c r="H12" s="303" t="s">
        <v>567</v>
      </c>
      <c r="I12" s="307">
        <v>43795</v>
      </c>
      <c r="J12" s="308">
        <v>4416</v>
      </c>
      <c r="K12" s="304"/>
      <c r="L12" s="305"/>
      <c r="M12" s="17"/>
    </row>
    <row r="13" spans="1:13" ht="38.25" x14ac:dyDescent="0.25">
      <c r="A13" s="296">
        <v>12</v>
      </c>
      <c r="B13" s="291" t="s">
        <v>279</v>
      </c>
      <c r="C13" s="303" t="s">
        <v>568</v>
      </c>
      <c r="D13" s="304" t="s">
        <v>552</v>
      </c>
      <c r="E13" s="304" t="s">
        <v>297</v>
      </c>
      <c r="F13" s="305" t="s">
        <v>569</v>
      </c>
      <c r="G13" s="306" t="s">
        <v>570</v>
      </c>
      <c r="H13" s="303" t="s">
        <v>571</v>
      </c>
      <c r="I13" s="307">
        <v>44113</v>
      </c>
      <c r="J13" s="308">
        <v>2400</v>
      </c>
      <c r="K13" s="304"/>
      <c r="L13" s="305"/>
      <c r="M13" s="17"/>
    </row>
    <row r="14" spans="1:13" ht="38.25" x14ac:dyDescent="0.25">
      <c r="A14" s="296">
        <v>13</v>
      </c>
      <c r="B14" s="291" t="s">
        <v>279</v>
      </c>
      <c r="C14" s="303" t="s">
        <v>572</v>
      </c>
      <c r="D14" s="304" t="s">
        <v>552</v>
      </c>
      <c r="E14" s="304" t="s">
        <v>297</v>
      </c>
      <c r="F14" s="305" t="s">
        <v>573</v>
      </c>
      <c r="G14" s="306" t="s">
        <v>574</v>
      </c>
      <c r="H14" s="303" t="s">
        <v>575</v>
      </c>
      <c r="I14" s="307">
        <v>43839</v>
      </c>
      <c r="J14" s="308">
        <v>1140</v>
      </c>
      <c r="K14" s="304"/>
      <c r="L14" s="305"/>
    </row>
    <row r="15" spans="1:13" ht="38.25" x14ac:dyDescent="0.25">
      <c r="A15" s="296">
        <v>14</v>
      </c>
      <c r="B15" s="291" t="s">
        <v>279</v>
      </c>
      <c r="C15" s="303" t="s">
        <v>576</v>
      </c>
      <c r="D15" s="304" t="s">
        <v>552</v>
      </c>
      <c r="E15" s="304" t="s">
        <v>297</v>
      </c>
      <c r="F15" s="305" t="s">
        <v>577</v>
      </c>
      <c r="G15" s="306" t="s">
        <v>578</v>
      </c>
      <c r="H15" s="303" t="s">
        <v>579</v>
      </c>
      <c r="I15" s="309">
        <v>44154</v>
      </c>
      <c r="J15" s="308">
        <v>3558</v>
      </c>
      <c r="K15" s="304"/>
      <c r="L15" s="305"/>
    </row>
    <row r="16" spans="1:13" ht="38.25" x14ac:dyDescent="0.25">
      <c r="A16" s="296">
        <v>15</v>
      </c>
      <c r="B16" s="291" t="s">
        <v>279</v>
      </c>
      <c r="C16" s="303" t="s">
        <v>580</v>
      </c>
      <c r="D16" s="304" t="s">
        <v>552</v>
      </c>
      <c r="E16" s="304" t="s">
        <v>297</v>
      </c>
      <c r="F16" s="305" t="s">
        <v>581</v>
      </c>
      <c r="G16" s="306" t="s">
        <v>578</v>
      </c>
      <c r="H16" s="303" t="s">
        <v>582</v>
      </c>
      <c r="I16" s="307">
        <v>44155</v>
      </c>
      <c r="J16" s="308">
        <v>36600</v>
      </c>
      <c r="K16" s="304"/>
      <c r="L16" s="305"/>
    </row>
    <row r="17" spans="1:12" ht="38.25" x14ac:dyDescent="0.25">
      <c r="A17" s="296">
        <v>16</v>
      </c>
      <c r="B17" s="291" t="s">
        <v>279</v>
      </c>
      <c r="C17" s="303" t="s">
        <v>583</v>
      </c>
      <c r="D17" s="304" t="s">
        <v>552</v>
      </c>
      <c r="E17" s="304" t="s">
        <v>297</v>
      </c>
      <c r="F17" s="305" t="s">
        <v>584</v>
      </c>
      <c r="G17" s="306" t="s">
        <v>585</v>
      </c>
      <c r="H17" s="303" t="s">
        <v>586</v>
      </c>
      <c r="I17" s="307">
        <v>43851</v>
      </c>
      <c r="J17" s="308">
        <v>852</v>
      </c>
      <c r="K17" s="304"/>
      <c r="L17" s="305"/>
    </row>
    <row r="18" spans="1:12" ht="25.5" x14ac:dyDescent="0.25">
      <c r="A18" s="296">
        <v>20</v>
      </c>
      <c r="B18" s="291" t="s">
        <v>279</v>
      </c>
      <c r="C18" s="303" t="s">
        <v>587</v>
      </c>
      <c r="D18" s="304" t="s">
        <v>552</v>
      </c>
      <c r="E18" s="304" t="s">
        <v>297</v>
      </c>
      <c r="F18" s="305" t="s">
        <v>588</v>
      </c>
      <c r="G18" s="306" t="s">
        <v>589</v>
      </c>
      <c r="H18" s="303" t="s">
        <v>590</v>
      </c>
      <c r="I18" s="307">
        <v>43901</v>
      </c>
      <c r="J18" s="308">
        <v>240</v>
      </c>
      <c r="K18" s="304"/>
      <c r="L18" s="305"/>
    </row>
    <row r="19" spans="1:12" ht="38.25" x14ac:dyDescent="0.25">
      <c r="A19" s="296">
        <v>21</v>
      </c>
      <c r="B19" s="291" t="s">
        <v>279</v>
      </c>
      <c r="C19" s="303" t="s">
        <v>591</v>
      </c>
      <c r="D19" s="304" t="s">
        <v>552</v>
      </c>
      <c r="E19" s="304" t="s">
        <v>297</v>
      </c>
      <c r="F19" s="305" t="s">
        <v>592</v>
      </c>
      <c r="G19" s="306" t="s">
        <v>593</v>
      </c>
      <c r="H19" s="303" t="s">
        <v>594</v>
      </c>
      <c r="I19" s="307">
        <v>43948</v>
      </c>
      <c r="J19" s="308">
        <v>960</v>
      </c>
      <c r="K19" s="304"/>
      <c r="L19" s="305"/>
    </row>
    <row r="20" spans="1:12" ht="25.5" x14ac:dyDescent="0.25">
      <c r="A20" s="296">
        <v>23</v>
      </c>
      <c r="B20" s="291" t="s">
        <v>279</v>
      </c>
      <c r="C20" s="303" t="s">
        <v>595</v>
      </c>
      <c r="D20" s="304" t="s">
        <v>552</v>
      </c>
      <c r="E20" s="304" t="s">
        <v>297</v>
      </c>
      <c r="F20" s="305" t="s">
        <v>596</v>
      </c>
      <c r="G20" s="306" t="s">
        <v>597</v>
      </c>
      <c r="H20" s="303" t="s">
        <v>598</v>
      </c>
      <c r="I20" s="307">
        <v>43988</v>
      </c>
      <c r="J20" s="308">
        <v>21240</v>
      </c>
      <c r="K20" s="304"/>
      <c r="L20" s="305"/>
    </row>
    <row r="21" spans="1:12" ht="38.25" x14ac:dyDescent="0.25">
      <c r="A21" s="296">
        <v>25</v>
      </c>
      <c r="B21" s="291" t="s">
        <v>279</v>
      </c>
      <c r="C21" s="303" t="s">
        <v>599</v>
      </c>
      <c r="D21" s="304" t="s">
        <v>552</v>
      </c>
      <c r="E21" s="304" t="s">
        <v>297</v>
      </c>
      <c r="F21" s="305" t="s">
        <v>600</v>
      </c>
      <c r="G21" s="306" t="s">
        <v>601</v>
      </c>
      <c r="H21" s="303" t="s">
        <v>602</v>
      </c>
      <c r="I21" s="307">
        <v>43854</v>
      </c>
      <c r="J21" s="308">
        <v>4200</v>
      </c>
      <c r="K21" s="304"/>
      <c r="L21" s="305"/>
    </row>
    <row r="22" spans="1:12" ht="38.25" x14ac:dyDescent="0.25">
      <c r="A22" s="296">
        <v>26</v>
      </c>
      <c r="B22" s="291" t="s">
        <v>279</v>
      </c>
      <c r="C22" s="303" t="s">
        <v>603</v>
      </c>
      <c r="D22" s="304" t="s">
        <v>552</v>
      </c>
      <c r="E22" s="304" t="s">
        <v>297</v>
      </c>
      <c r="F22" s="305" t="s">
        <v>604</v>
      </c>
      <c r="G22" s="306" t="s">
        <v>605</v>
      </c>
      <c r="H22" s="303" t="s">
        <v>606</v>
      </c>
      <c r="I22" s="307">
        <v>43852</v>
      </c>
      <c r="J22" s="308">
        <v>1420</v>
      </c>
      <c r="K22" s="304"/>
      <c r="L22" s="305"/>
    </row>
    <row r="23" spans="1:12" ht="38.25" x14ac:dyDescent="0.25">
      <c r="A23" s="296">
        <v>27</v>
      </c>
      <c r="B23" s="291" t="s">
        <v>279</v>
      </c>
      <c r="C23" s="303" t="s">
        <v>603</v>
      </c>
      <c r="D23" s="304" t="s">
        <v>552</v>
      </c>
      <c r="E23" s="304" t="s">
        <v>297</v>
      </c>
      <c r="F23" s="305" t="s">
        <v>607</v>
      </c>
      <c r="G23" s="306" t="s">
        <v>605</v>
      </c>
      <c r="H23" s="303" t="s">
        <v>606</v>
      </c>
      <c r="I23" s="307">
        <v>43874</v>
      </c>
      <c r="J23" s="308">
        <v>670</v>
      </c>
      <c r="K23" s="304"/>
      <c r="L23" s="305"/>
    </row>
    <row r="24" spans="1:12" ht="38.25" x14ac:dyDescent="0.25">
      <c r="A24" s="296">
        <v>28</v>
      </c>
      <c r="B24" s="291" t="s">
        <v>279</v>
      </c>
      <c r="C24" s="303" t="s">
        <v>608</v>
      </c>
      <c r="D24" s="304" t="s">
        <v>552</v>
      </c>
      <c r="E24" s="304" t="s">
        <v>297</v>
      </c>
      <c r="F24" s="305" t="s">
        <v>609</v>
      </c>
      <c r="G24" s="306" t="s">
        <v>610</v>
      </c>
      <c r="H24" s="303" t="s">
        <v>611</v>
      </c>
      <c r="I24" s="307">
        <v>43906</v>
      </c>
      <c r="J24" s="308">
        <v>2160</v>
      </c>
      <c r="K24" s="304"/>
      <c r="L24" s="305"/>
    </row>
    <row r="25" spans="1:12" ht="38.25" x14ac:dyDescent="0.25">
      <c r="A25" s="296">
        <v>29</v>
      </c>
      <c r="B25" s="291" t="s">
        <v>279</v>
      </c>
      <c r="C25" s="303" t="s">
        <v>612</v>
      </c>
      <c r="D25" s="304" t="s">
        <v>552</v>
      </c>
      <c r="E25" s="304" t="s">
        <v>297</v>
      </c>
      <c r="F25" s="305" t="s">
        <v>613</v>
      </c>
      <c r="G25" s="306" t="s">
        <v>614</v>
      </c>
      <c r="H25" s="303" t="s">
        <v>615</v>
      </c>
      <c r="I25" s="307">
        <v>44085</v>
      </c>
      <c r="J25" s="308">
        <v>1290</v>
      </c>
      <c r="K25" s="304"/>
      <c r="L25" s="305"/>
    </row>
    <row r="26" spans="1:12" ht="38.25" x14ac:dyDescent="0.25">
      <c r="A26" s="296">
        <v>30</v>
      </c>
      <c r="B26" s="291" t="s">
        <v>279</v>
      </c>
      <c r="C26" s="303" t="s">
        <v>616</v>
      </c>
      <c r="D26" s="304" t="s">
        <v>552</v>
      </c>
      <c r="E26" s="304" t="s">
        <v>297</v>
      </c>
      <c r="F26" s="305" t="s">
        <v>617</v>
      </c>
      <c r="G26" s="306" t="s">
        <v>618</v>
      </c>
      <c r="H26" s="303" t="s">
        <v>619</v>
      </c>
      <c r="I26" s="307">
        <v>44196</v>
      </c>
      <c r="J26" s="308">
        <v>18900</v>
      </c>
      <c r="K26" s="304"/>
      <c r="L26" s="305"/>
    </row>
    <row r="27" spans="1:12" ht="38.25" x14ac:dyDescent="0.25">
      <c r="A27" s="296">
        <v>31</v>
      </c>
      <c r="B27" s="291" t="s">
        <v>279</v>
      </c>
      <c r="C27" s="303" t="s">
        <v>620</v>
      </c>
      <c r="D27" s="304" t="s">
        <v>552</v>
      </c>
      <c r="E27" s="304" t="s">
        <v>297</v>
      </c>
      <c r="F27" s="305" t="s">
        <v>621</v>
      </c>
      <c r="G27" s="306" t="s">
        <v>622</v>
      </c>
      <c r="H27" s="303" t="s">
        <v>623</v>
      </c>
      <c r="I27" s="307">
        <v>43906</v>
      </c>
      <c r="J27" s="308">
        <v>4800</v>
      </c>
      <c r="K27" s="304"/>
      <c r="L27" s="305"/>
    </row>
    <row r="28" spans="1:12" ht="38.25" x14ac:dyDescent="0.25">
      <c r="A28" s="296">
        <v>32</v>
      </c>
      <c r="B28" s="291" t="s">
        <v>279</v>
      </c>
      <c r="C28" s="303" t="s">
        <v>624</v>
      </c>
      <c r="D28" s="304" t="s">
        <v>552</v>
      </c>
      <c r="E28" s="304" t="s">
        <v>297</v>
      </c>
      <c r="F28" s="305" t="s">
        <v>625</v>
      </c>
      <c r="G28" s="306" t="s">
        <v>626</v>
      </c>
      <c r="H28" s="303" t="s">
        <v>627</v>
      </c>
      <c r="I28" s="307">
        <v>43846</v>
      </c>
      <c r="J28" s="308">
        <v>660</v>
      </c>
      <c r="K28" s="304"/>
      <c r="L28" s="305"/>
    </row>
    <row r="29" spans="1:12" x14ac:dyDescent="0.25">
      <c r="A29" s="296">
        <v>33</v>
      </c>
      <c r="B29" s="291" t="s">
        <v>279</v>
      </c>
      <c r="C29" s="303" t="s">
        <v>628</v>
      </c>
      <c r="D29" s="304" t="s">
        <v>552</v>
      </c>
      <c r="E29" s="304" t="s">
        <v>297</v>
      </c>
      <c r="F29" s="305" t="s">
        <v>629</v>
      </c>
      <c r="G29" s="306" t="s">
        <v>630</v>
      </c>
      <c r="H29" s="303" t="s">
        <v>631</v>
      </c>
      <c r="I29" s="307">
        <v>43868</v>
      </c>
      <c r="J29" s="308">
        <v>360</v>
      </c>
      <c r="K29" s="304"/>
      <c r="L29" s="305"/>
    </row>
    <row r="30" spans="1:12" ht="25.5" x14ac:dyDescent="0.25">
      <c r="A30" s="296">
        <v>34</v>
      </c>
      <c r="B30" s="291" t="s">
        <v>279</v>
      </c>
      <c r="C30" s="303" t="s">
        <v>632</v>
      </c>
      <c r="D30" s="304" t="s">
        <v>552</v>
      </c>
      <c r="E30" s="304" t="s">
        <v>297</v>
      </c>
      <c r="F30" s="305" t="s">
        <v>633</v>
      </c>
      <c r="G30" s="306" t="s">
        <v>634</v>
      </c>
      <c r="H30" s="303" t="s">
        <v>635</v>
      </c>
      <c r="I30" s="307">
        <v>43811</v>
      </c>
      <c r="J30" s="308">
        <v>380</v>
      </c>
      <c r="K30" s="304"/>
      <c r="L30" s="305"/>
    </row>
    <row r="31" spans="1:12" ht="25.5" x14ac:dyDescent="0.25">
      <c r="A31" s="296">
        <v>35</v>
      </c>
      <c r="B31" s="291" t="s">
        <v>279</v>
      </c>
      <c r="C31" s="303" t="s">
        <v>636</v>
      </c>
      <c r="D31" s="304" t="s">
        <v>552</v>
      </c>
      <c r="E31" s="304" t="s">
        <v>297</v>
      </c>
      <c r="F31" s="305" t="s">
        <v>637</v>
      </c>
      <c r="G31" s="306" t="s">
        <v>634</v>
      </c>
      <c r="H31" s="303" t="s">
        <v>638</v>
      </c>
      <c r="I31" s="307">
        <v>43500</v>
      </c>
      <c r="J31" s="308">
        <v>200</v>
      </c>
      <c r="K31" s="304"/>
      <c r="L31" s="305"/>
    </row>
    <row r="32" spans="1:12" ht="25.5" x14ac:dyDescent="0.25">
      <c r="A32" s="296">
        <v>36</v>
      </c>
      <c r="B32" s="291" t="s">
        <v>279</v>
      </c>
      <c r="C32" s="303" t="s">
        <v>639</v>
      </c>
      <c r="D32" s="304" t="s">
        <v>552</v>
      </c>
      <c r="E32" s="304" t="s">
        <v>297</v>
      </c>
      <c r="F32" s="305" t="s">
        <v>640</v>
      </c>
      <c r="G32" s="306" t="s">
        <v>634</v>
      </c>
      <c r="H32" s="303" t="s">
        <v>641</v>
      </c>
      <c r="I32" s="307">
        <v>43852</v>
      </c>
      <c r="J32" s="308">
        <v>2520</v>
      </c>
      <c r="K32" s="304"/>
      <c r="L32" s="305"/>
    </row>
    <row r="33" spans="1:12" ht="25.5" x14ac:dyDescent="0.25">
      <c r="A33" s="296">
        <v>37</v>
      </c>
      <c r="B33" s="291" t="s">
        <v>279</v>
      </c>
      <c r="C33" s="303" t="s">
        <v>632</v>
      </c>
      <c r="D33" s="304" t="s">
        <v>552</v>
      </c>
      <c r="E33" s="304" t="s">
        <v>297</v>
      </c>
      <c r="F33" s="305" t="s">
        <v>642</v>
      </c>
      <c r="G33" s="306" t="s">
        <v>634</v>
      </c>
      <c r="H33" s="303" t="s">
        <v>635</v>
      </c>
      <c r="I33" s="307">
        <v>43844</v>
      </c>
      <c r="J33" s="308">
        <v>500</v>
      </c>
      <c r="K33" s="304"/>
      <c r="L33" s="305"/>
    </row>
    <row r="34" spans="1:12" ht="25.5" x14ac:dyDescent="0.25">
      <c r="A34" s="296">
        <v>38</v>
      </c>
      <c r="B34" s="291" t="s">
        <v>279</v>
      </c>
      <c r="C34" s="303" t="s">
        <v>632</v>
      </c>
      <c r="D34" s="304" t="s">
        <v>552</v>
      </c>
      <c r="E34" s="304" t="s">
        <v>297</v>
      </c>
      <c r="F34" s="305" t="s">
        <v>643</v>
      </c>
      <c r="G34" s="306" t="s">
        <v>634</v>
      </c>
      <c r="H34" s="303" t="s">
        <v>635</v>
      </c>
      <c r="I34" s="307">
        <v>43844</v>
      </c>
      <c r="J34" s="308">
        <v>370</v>
      </c>
      <c r="K34" s="304"/>
      <c r="L34" s="305"/>
    </row>
    <row r="35" spans="1:12" ht="25.5" x14ac:dyDescent="0.25">
      <c r="A35" s="296">
        <v>39</v>
      </c>
      <c r="B35" s="291" t="s">
        <v>279</v>
      </c>
      <c r="C35" s="303" t="s">
        <v>644</v>
      </c>
      <c r="D35" s="304" t="s">
        <v>552</v>
      </c>
      <c r="E35" s="304" t="s">
        <v>297</v>
      </c>
      <c r="F35" s="305" t="s">
        <v>645</v>
      </c>
      <c r="G35" s="306" t="s">
        <v>634</v>
      </c>
      <c r="H35" s="303" t="s">
        <v>646</v>
      </c>
      <c r="I35" s="307">
        <v>43864</v>
      </c>
      <c r="J35" s="308">
        <v>10510</v>
      </c>
      <c r="K35" s="304"/>
      <c r="L35" s="305"/>
    </row>
    <row r="36" spans="1:12" ht="25.5" x14ac:dyDescent="0.25">
      <c r="A36" s="296">
        <v>40</v>
      </c>
      <c r="B36" s="291" t="s">
        <v>279</v>
      </c>
      <c r="C36" s="303" t="s">
        <v>636</v>
      </c>
      <c r="D36" s="304" t="s">
        <v>552</v>
      </c>
      <c r="E36" s="304" t="s">
        <v>297</v>
      </c>
      <c r="F36" s="305" t="s">
        <v>647</v>
      </c>
      <c r="G36" s="306" t="s">
        <v>634</v>
      </c>
      <c r="H36" s="303" t="s">
        <v>648</v>
      </c>
      <c r="I36" s="307">
        <v>43839</v>
      </c>
      <c r="J36" s="308">
        <v>1420</v>
      </c>
      <c r="K36" s="304"/>
      <c r="L36" s="305"/>
    </row>
    <row r="37" spans="1:12" ht="25.5" x14ac:dyDescent="0.25">
      <c r="A37" s="296">
        <v>41</v>
      </c>
      <c r="B37" s="291" t="s">
        <v>279</v>
      </c>
      <c r="C37" s="303" t="s">
        <v>649</v>
      </c>
      <c r="D37" s="304" t="s">
        <v>552</v>
      </c>
      <c r="E37" s="304" t="s">
        <v>297</v>
      </c>
      <c r="F37" s="305" t="s">
        <v>650</v>
      </c>
      <c r="G37" s="306" t="s">
        <v>634</v>
      </c>
      <c r="H37" s="303" t="s">
        <v>651</v>
      </c>
      <c r="I37" s="307">
        <v>43819</v>
      </c>
      <c r="J37" s="308">
        <v>9100</v>
      </c>
      <c r="K37" s="304"/>
      <c r="L37" s="305"/>
    </row>
    <row r="38" spans="1:12" ht="25.5" x14ac:dyDescent="0.25">
      <c r="A38" s="296">
        <v>42</v>
      </c>
      <c r="B38" s="291" t="s">
        <v>279</v>
      </c>
      <c r="C38" s="303" t="s">
        <v>652</v>
      </c>
      <c r="D38" s="304" t="s">
        <v>552</v>
      </c>
      <c r="E38" s="304" t="s">
        <v>297</v>
      </c>
      <c r="F38" s="305" t="s">
        <v>653</v>
      </c>
      <c r="G38" s="306" t="s">
        <v>634</v>
      </c>
      <c r="H38" s="303" t="s">
        <v>654</v>
      </c>
      <c r="I38" s="307">
        <v>43899</v>
      </c>
      <c r="J38" s="308">
        <v>1200</v>
      </c>
      <c r="K38" s="304"/>
      <c r="L38" s="305"/>
    </row>
    <row r="39" spans="1:12" ht="25.5" x14ac:dyDescent="0.25">
      <c r="A39" s="296">
        <v>43</v>
      </c>
      <c r="B39" s="291" t="s">
        <v>279</v>
      </c>
      <c r="C39" s="303" t="s">
        <v>632</v>
      </c>
      <c r="D39" s="304" t="s">
        <v>552</v>
      </c>
      <c r="E39" s="304" t="s">
        <v>297</v>
      </c>
      <c r="F39" s="305" t="s">
        <v>655</v>
      </c>
      <c r="G39" s="306" t="s">
        <v>634</v>
      </c>
      <c r="H39" s="303" t="s">
        <v>635</v>
      </c>
      <c r="I39" s="307">
        <v>43943</v>
      </c>
      <c r="J39" s="308">
        <v>500</v>
      </c>
      <c r="K39" s="304"/>
      <c r="L39" s="305"/>
    </row>
    <row r="40" spans="1:12" ht="25.5" x14ac:dyDescent="0.25">
      <c r="A40" s="296">
        <v>44</v>
      </c>
      <c r="B40" s="291" t="s">
        <v>279</v>
      </c>
      <c r="C40" s="303" t="s">
        <v>656</v>
      </c>
      <c r="D40" s="304" t="s">
        <v>552</v>
      </c>
      <c r="E40" s="304" t="s">
        <v>297</v>
      </c>
      <c r="F40" s="305" t="s">
        <v>657</v>
      </c>
      <c r="G40" s="306" t="s">
        <v>634</v>
      </c>
      <c r="H40" s="303" t="s">
        <v>658</v>
      </c>
      <c r="I40" s="307">
        <v>43738</v>
      </c>
      <c r="J40" s="308">
        <v>1700</v>
      </c>
      <c r="K40" s="304"/>
      <c r="L40" s="305"/>
    </row>
    <row r="41" spans="1:12" ht="25.5" x14ac:dyDescent="0.25">
      <c r="A41" s="296">
        <v>45</v>
      </c>
      <c r="B41" s="291" t="s">
        <v>279</v>
      </c>
      <c r="C41" s="303" t="s">
        <v>656</v>
      </c>
      <c r="D41" s="304" t="s">
        <v>552</v>
      </c>
      <c r="E41" s="304" t="s">
        <v>297</v>
      </c>
      <c r="F41" s="305" t="s">
        <v>659</v>
      </c>
      <c r="G41" s="306" t="s">
        <v>634</v>
      </c>
      <c r="H41" s="303" t="s">
        <v>660</v>
      </c>
      <c r="I41" s="307">
        <v>43818</v>
      </c>
      <c r="J41" s="308">
        <v>750</v>
      </c>
      <c r="K41" s="304"/>
      <c r="L41" s="305"/>
    </row>
    <row r="42" spans="1:12" ht="38.25" x14ac:dyDescent="0.25">
      <c r="A42" s="296">
        <v>46</v>
      </c>
      <c r="B42" s="291" t="s">
        <v>279</v>
      </c>
      <c r="C42" s="303" t="s">
        <v>661</v>
      </c>
      <c r="D42" s="304" t="s">
        <v>552</v>
      </c>
      <c r="E42" s="304" t="s">
        <v>297</v>
      </c>
      <c r="F42" s="305" t="s">
        <v>662</v>
      </c>
      <c r="G42" s="306" t="s">
        <v>634</v>
      </c>
      <c r="H42" s="303" t="s">
        <v>663</v>
      </c>
      <c r="I42" s="307">
        <v>44011</v>
      </c>
      <c r="J42" s="308">
        <v>1360</v>
      </c>
      <c r="K42" s="304"/>
      <c r="L42" s="305"/>
    </row>
    <row r="43" spans="1:12" ht="25.5" x14ac:dyDescent="0.25">
      <c r="A43" s="296">
        <v>47</v>
      </c>
      <c r="B43" s="291" t="s">
        <v>279</v>
      </c>
      <c r="C43" s="303" t="s">
        <v>632</v>
      </c>
      <c r="D43" s="304" t="s">
        <v>552</v>
      </c>
      <c r="E43" s="304" t="s">
        <v>297</v>
      </c>
      <c r="F43" s="305" t="s">
        <v>664</v>
      </c>
      <c r="G43" s="306" t="s">
        <v>634</v>
      </c>
      <c r="H43" s="303" t="s">
        <v>665</v>
      </c>
      <c r="I43" s="307">
        <v>44018</v>
      </c>
      <c r="J43" s="308">
        <v>370</v>
      </c>
      <c r="K43" s="304"/>
      <c r="L43" s="305"/>
    </row>
    <row r="44" spans="1:12" ht="25.5" x14ac:dyDescent="0.25">
      <c r="A44" s="296">
        <v>48</v>
      </c>
      <c r="B44" s="291" t="s">
        <v>279</v>
      </c>
      <c r="C44" s="303" t="s">
        <v>632</v>
      </c>
      <c r="D44" s="304" t="s">
        <v>552</v>
      </c>
      <c r="E44" s="304" t="s">
        <v>297</v>
      </c>
      <c r="F44" s="305" t="s">
        <v>666</v>
      </c>
      <c r="G44" s="306" t="s">
        <v>634</v>
      </c>
      <c r="H44" s="303" t="s">
        <v>665</v>
      </c>
      <c r="I44" s="307">
        <v>44028</v>
      </c>
      <c r="J44" s="308">
        <v>370</v>
      </c>
      <c r="K44" s="304"/>
      <c r="L44" s="305"/>
    </row>
    <row r="45" spans="1:12" ht="25.5" x14ac:dyDescent="0.25">
      <c r="A45" s="296">
        <v>49</v>
      </c>
      <c r="B45" s="291" t="s">
        <v>279</v>
      </c>
      <c r="C45" s="303" t="s">
        <v>632</v>
      </c>
      <c r="D45" s="304" t="s">
        <v>552</v>
      </c>
      <c r="E45" s="304" t="s">
        <v>297</v>
      </c>
      <c r="F45" s="305" t="s">
        <v>667</v>
      </c>
      <c r="G45" s="306" t="s">
        <v>634</v>
      </c>
      <c r="H45" s="303" t="s">
        <v>665</v>
      </c>
      <c r="I45" s="307">
        <v>44033</v>
      </c>
      <c r="J45" s="308">
        <v>500</v>
      </c>
      <c r="K45" s="304"/>
      <c r="L45" s="305"/>
    </row>
    <row r="46" spans="1:12" ht="25.5" x14ac:dyDescent="0.25">
      <c r="A46" s="296">
        <v>50</v>
      </c>
      <c r="B46" s="291" t="s">
        <v>279</v>
      </c>
      <c r="C46" s="303" t="s">
        <v>632</v>
      </c>
      <c r="D46" s="304" t="s">
        <v>552</v>
      </c>
      <c r="E46" s="304" t="s">
        <v>297</v>
      </c>
      <c r="F46" s="305" t="s">
        <v>668</v>
      </c>
      <c r="G46" s="306" t="s">
        <v>634</v>
      </c>
      <c r="H46" s="303" t="s">
        <v>665</v>
      </c>
      <c r="I46" s="307">
        <v>44049</v>
      </c>
      <c r="J46" s="308">
        <v>370</v>
      </c>
      <c r="K46" s="304"/>
      <c r="L46" s="305"/>
    </row>
    <row r="47" spans="1:12" ht="25.5" x14ac:dyDescent="0.25">
      <c r="A47" s="296">
        <v>51</v>
      </c>
      <c r="B47" s="291" t="s">
        <v>279</v>
      </c>
      <c r="C47" s="303" t="s">
        <v>652</v>
      </c>
      <c r="D47" s="304" t="s">
        <v>552</v>
      </c>
      <c r="E47" s="304" t="s">
        <v>297</v>
      </c>
      <c r="F47" s="305" t="s">
        <v>669</v>
      </c>
      <c r="G47" s="306" t="s">
        <v>634</v>
      </c>
      <c r="H47" s="303" t="s">
        <v>670</v>
      </c>
      <c r="I47" s="307">
        <v>43915</v>
      </c>
      <c r="J47" s="308">
        <v>4230</v>
      </c>
      <c r="K47" s="304"/>
      <c r="L47" s="305"/>
    </row>
    <row r="48" spans="1:12" ht="25.5" x14ac:dyDescent="0.25">
      <c r="A48" s="296">
        <v>52</v>
      </c>
      <c r="B48" s="291" t="s">
        <v>279</v>
      </c>
      <c r="C48" s="303" t="s">
        <v>632</v>
      </c>
      <c r="D48" s="304" t="s">
        <v>552</v>
      </c>
      <c r="E48" s="304" t="s">
        <v>297</v>
      </c>
      <c r="F48" s="305" t="s">
        <v>671</v>
      </c>
      <c r="G48" s="306" t="s">
        <v>634</v>
      </c>
      <c r="H48" s="303" t="s">
        <v>665</v>
      </c>
      <c r="I48" s="307">
        <v>44064</v>
      </c>
      <c r="J48" s="308">
        <v>370</v>
      </c>
      <c r="K48" s="304"/>
      <c r="L48" s="305"/>
    </row>
    <row r="49" spans="1:12" ht="25.5" x14ac:dyDescent="0.25">
      <c r="A49" s="296">
        <v>53</v>
      </c>
      <c r="B49" s="291" t="s">
        <v>279</v>
      </c>
      <c r="C49" s="303" t="s">
        <v>672</v>
      </c>
      <c r="D49" s="304" t="s">
        <v>552</v>
      </c>
      <c r="E49" s="304" t="s">
        <v>297</v>
      </c>
      <c r="F49" s="305" t="s">
        <v>673</v>
      </c>
      <c r="G49" s="306" t="s">
        <v>634</v>
      </c>
      <c r="H49" s="303" t="s">
        <v>665</v>
      </c>
      <c r="I49" s="307">
        <v>44090</v>
      </c>
      <c r="J49" s="308">
        <v>100</v>
      </c>
      <c r="K49" s="304"/>
      <c r="L49" s="305"/>
    </row>
    <row r="50" spans="1:12" ht="25.5" x14ac:dyDescent="0.25">
      <c r="A50" s="296">
        <v>54</v>
      </c>
      <c r="B50" s="291" t="s">
        <v>279</v>
      </c>
      <c r="C50" s="303" t="s">
        <v>652</v>
      </c>
      <c r="D50" s="304" t="s">
        <v>552</v>
      </c>
      <c r="E50" s="304" t="s">
        <v>297</v>
      </c>
      <c r="F50" s="305" t="s">
        <v>674</v>
      </c>
      <c r="G50" s="306" t="s">
        <v>634</v>
      </c>
      <c r="H50" s="303" t="s">
        <v>675</v>
      </c>
      <c r="I50" s="307">
        <v>44102</v>
      </c>
      <c r="J50" s="308">
        <v>3190</v>
      </c>
      <c r="K50" s="304"/>
      <c r="L50" s="305"/>
    </row>
    <row r="51" spans="1:12" ht="38.25" x14ac:dyDescent="0.25">
      <c r="A51" s="296">
        <v>55</v>
      </c>
      <c r="B51" s="291" t="s">
        <v>279</v>
      </c>
      <c r="C51" s="303" t="s">
        <v>676</v>
      </c>
      <c r="D51" s="304" t="s">
        <v>552</v>
      </c>
      <c r="E51" s="304" t="s">
        <v>297</v>
      </c>
      <c r="F51" s="305" t="s">
        <v>677</v>
      </c>
      <c r="G51" s="306" t="s">
        <v>678</v>
      </c>
      <c r="H51" s="303" t="s">
        <v>679</v>
      </c>
      <c r="I51" s="307">
        <v>43691</v>
      </c>
      <c r="J51" s="308">
        <v>1800</v>
      </c>
      <c r="K51" s="304"/>
      <c r="L51" s="305"/>
    </row>
    <row r="52" spans="1:12" ht="38.25" x14ac:dyDescent="0.25">
      <c r="A52" s="296">
        <v>56</v>
      </c>
      <c r="B52" s="291" t="s">
        <v>279</v>
      </c>
      <c r="C52" s="303" t="s">
        <v>680</v>
      </c>
      <c r="D52" s="304" t="s">
        <v>552</v>
      </c>
      <c r="E52" s="304" t="s">
        <v>297</v>
      </c>
      <c r="F52" s="305" t="s">
        <v>681</v>
      </c>
      <c r="G52" s="306" t="s">
        <v>678</v>
      </c>
      <c r="H52" s="303" t="s">
        <v>679</v>
      </c>
      <c r="I52" s="307">
        <v>43838</v>
      </c>
      <c r="J52" s="308">
        <v>2520</v>
      </c>
      <c r="K52" s="304"/>
      <c r="L52" s="305"/>
    </row>
    <row r="53" spans="1:12" ht="25.5" x14ac:dyDescent="0.25">
      <c r="A53" s="296">
        <v>57</v>
      </c>
      <c r="B53" s="291" t="s">
        <v>279</v>
      </c>
      <c r="C53" s="303" t="s">
        <v>680</v>
      </c>
      <c r="D53" s="304" t="s">
        <v>552</v>
      </c>
      <c r="E53" s="304" t="s">
        <v>297</v>
      </c>
      <c r="F53" s="305" t="s">
        <v>682</v>
      </c>
      <c r="G53" s="306" t="s">
        <v>678</v>
      </c>
      <c r="H53" s="303" t="s">
        <v>683</v>
      </c>
      <c r="I53" s="307">
        <v>43838</v>
      </c>
      <c r="J53" s="308">
        <v>2160</v>
      </c>
      <c r="K53" s="304"/>
      <c r="L53" s="305"/>
    </row>
    <row r="54" spans="1:12" ht="25.5" x14ac:dyDescent="0.25">
      <c r="A54" s="296">
        <v>58</v>
      </c>
      <c r="B54" s="291" t="s">
        <v>279</v>
      </c>
      <c r="C54" s="303" t="s">
        <v>684</v>
      </c>
      <c r="D54" s="304" t="s">
        <v>552</v>
      </c>
      <c r="E54" s="304" t="s">
        <v>297</v>
      </c>
      <c r="F54" s="305" t="s">
        <v>685</v>
      </c>
      <c r="G54" s="306" t="s">
        <v>678</v>
      </c>
      <c r="H54" s="303" t="s">
        <v>686</v>
      </c>
      <c r="I54" s="307">
        <v>43896</v>
      </c>
      <c r="J54" s="308">
        <v>4320</v>
      </c>
      <c r="K54" s="304"/>
      <c r="L54" s="305"/>
    </row>
    <row r="55" spans="1:12" ht="25.5" x14ac:dyDescent="0.25">
      <c r="A55" s="296">
        <v>59</v>
      </c>
      <c r="B55" s="291" t="s">
        <v>279</v>
      </c>
      <c r="C55" s="303" t="s">
        <v>687</v>
      </c>
      <c r="D55" s="304" t="s">
        <v>552</v>
      </c>
      <c r="E55" s="304" t="s">
        <v>297</v>
      </c>
      <c r="F55" s="305" t="s">
        <v>688</v>
      </c>
      <c r="G55" s="306" t="s">
        <v>678</v>
      </c>
      <c r="H55" s="303" t="s">
        <v>689</v>
      </c>
      <c r="I55" s="307">
        <v>43860</v>
      </c>
      <c r="J55" s="308">
        <v>15840</v>
      </c>
      <c r="K55" s="304"/>
      <c r="L55" s="305"/>
    </row>
    <row r="56" spans="1:12" ht="25.5" x14ac:dyDescent="0.25">
      <c r="A56" s="296">
        <v>60</v>
      </c>
      <c r="B56" s="291" t="s">
        <v>279</v>
      </c>
      <c r="C56" s="303" t="s">
        <v>690</v>
      </c>
      <c r="D56" s="304" t="s">
        <v>552</v>
      </c>
      <c r="E56" s="304" t="s">
        <v>297</v>
      </c>
      <c r="F56" s="305" t="s">
        <v>691</v>
      </c>
      <c r="G56" s="306" t="s">
        <v>678</v>
      </c>
      <c r="H56" s="303" t="s">
        <v>692</v>
      </c>
      <c r="I56" s="307">
        <v>43903</v>
      </c>
      <c r="J56" s="308">
        <v>4200</v>
      </c>
      <c r="K56" s="304"/>
      <c r="L56" s="305"/>
    </row>
    <row r="57" spans="1:12" ht="25.5" x14ac:dyDescent="0.25">
      <c r="A57" s="296">
        <v>61</v>
      </c>
      <c r="B57" s="291" t="s">
        <v>279</v>
      </c>
      <c r="C57" s="303" t="s">
        <v>693</v>
      </c>
      <c r="D57" s="304" t="s">
        <v>552</v>
      </c>
      <c r="E57" s="304" t="s">
        <v>297</v>
      </c>
      <c r="F57" s="305" t="s">
        <v>694</v>
      </c>
      <c r="G57" s="306" t="s">
        <v>678</v>
      </c>
      <c r="H57" s="303" t="s">
        <v>695</v>
      </c>
      <c r="I57" s="307">
        <v>43761</v>
      </c>
      <c r="J57" s="308">
        <v>4080</v>
      </c>
      <c r="K57" s="304"/>
      <c r="L57" s="305"/>
    </row>
    <row r="58" spans="1:12" ht="25.5" x14ac:dyDescent="0.25">
      <c r="A58" s="296">
        <v>62</v>
      </c>
      <c r="B58" s="291" t="s">
        <v>279</v>
      </c>
      <c r="C58" s="303" t="s">
        <v>696</v>
      </c>
      <c r="D58" s="304" t="s">
        <v>552</v>
      </c>
      <c r="E58" s="304" t="s">
        <v>297</v>
      </c>
      <c r="F58" s="305" t="s">
        <v>697</v>
      </c>
      <c r="G58" s="306" t="s">
        <v>678</v>
      </c>
      <c r="H58" s="303" t="s">
        <v>698</v>
      </c>
      <c r="I58" s="307">
        <v>43936</v>
      </c>
      <c r="J58" s="308">
        <v>1500</v>
      </c>
      <c r="K58" s="304"/>
      <c r="L58" s="305"/>
    </row>
    <row r="59" spans="1:12" ht="25.5" x14ac:dyDescent="0.25">
      <c r="A59" s="296">
        <v>63</v>
      </c>
      <c r="B59" s="291" t="s">
        <v>279</v>
      </c>
      <c r="C59" s="303" t="s">
        <v>699</v>
      </c>
      <c r="D59" s="304" t="s">
        <v>552</v>
      </c>
      <c r="E59" s="304" t="s">
        <v>297</v>
      </c>
      <c r="F59" s="305" t="s">
        <v>700</v>
      </c>
      <c r="G59" s="306" t="s">
        <v>678</v>
      </c>
      <c r="H59" s="303" t="s">
        <v>701</v>
      </c>
      <c r="I59" s="307">
        <v>43936</v>
      </c>
      <c r="J59" s="308">
        <v>1790</v>
      </c>
      <c r="K59" s="304"/>
      <c r="L59" s="305"/>
    </row>
    <row r="60" spans="1:12" ht="51" x14ac:dyDescent="0.25">
      <c r="A60" s="296">
        <v>64</v>
      </c>
      <c r="B60" s="291" t="s">
        <v>279</v>
      </c>
      <c r="C60" s="303" t="s">
        <v>702</v>
      </c>
      <c r="D60" s="304" t="s">
        <v>552</v>
      </c>
      <c r="E60" s="304" t="s">
        <v>297</v>
      </c>
      <c r="F60" s="305" t="s">
        <v>703</v>
      </c>
      <c r="G60" s="306" t="s">
        <v>678</v>
      </c>
      <c r="H60" s="303" t="s">
        <v>704</v>
      </c>
      <c r="I60" s="307">
        <v>43936</v>
      </c>
      <c r="J60" s="308">
        <v>1080</v>
      </c>
      <c r="K60" s="304"/>
      <c r="L60" s="305"/>
    </row>
    <row r="61" spans="1:12" ht="25.5" x14ac:dyDescent="0.25">
      <c r="A61" s="296">
        <v>65</v>
      </c>
      <c r="B61" s="291" t="s">
        <v>279</v>
      </c>
      <c r="C61" s="303" t="s">
        <v>705</v>
      </c>
      <c r="D61" s="304" t="s">
        <v>552</v>
      </c>
      <c r="E61" s="304" t="s">
        <v>297</v>
      </c>
      <c r="F61" s="305" t="s">
        <v>706</v>
      </c>
      <c r="G61" s="306" t="s">
        <v>678</v>
      </c>
      <c r="H61" s="303" t="s">
        <v>707</v>
      </c>
      <c r="I61" s="307">
        <v>43509</v>
      </c>
      <c r="J61" s="308">
        <v>2880</v>
      </c>
      <c r="K61" s="304"/>
      <c r="L61" s="305"/>
    </row>
    <row r="62" spans="1:12" ht="25.5" x14ac:dyDescent="0.25">
      <c r="A62" s="296">
        <v>66</v>
      </c>
      <c r="B62" s="291" t="s">
        <v>279</v>
      </c>
      <c r="C62" s="303" t="s">
        <v>708</v>
      </c>
      <c r="D62" s="304" t="s">
        <v>552</v>
      </c>
      <c r="E62" s="304" t="s">
        <v>297</v>
      </c>
      <c r="F62" s="305" t="s">
        <v>709</v>
      </c>
      <c r="G62" s="306" t="s">
        <v>678</v>
      </c>
      <c r="H62" s="303" t="s">
        <v>710</v>
      </c>
      <c r="I62" s="307">
        <v>43936</v>
      </c>
      <c r="J62" s="308">
        <v>2880</v>
      </c>
      <c r="K62" s="304"/>
      <c r="L62" s="305"/>
    </row>
    <row r="63" spans="1:12" ht="38.25" x14ac:dyDescent="0.25">
      <c r="A63" s="296">
        <v>67</v>
      </c>
      <c r="B63" s="291" t="s">
        <v>279</v>
      </c>
      <c r="C63" s="303" t="s">
        <v>711</v>
      </c>
      <c r="D63" s="304" t="s">
        <v>552</v>
      </c>
      <c r="E63" s="304" t="s">
        <v>297</v>
      </c>
      <c r="F63" s="305" t="s">
        <v>712</v>
      </c>
      <c r="G63" s="306" t="s">
        <v>678</v>
      </c>
      <c r="H63" s="303" t="s">
        <v>713</v>
      </c>
      <c r="I63" s="307">
        <v>43859</v>
      </c>
      <c r="J63" s="308">
        <v>87120</v>
      </c>
      <c r="K63" s="304"/>
      <c r="L63" s="305"/>
    </row>
    <row r="64" spans="1:12" ht="25.5" x14ac:dyDescent="0.25">
      <c r="A64" s="296">
        <v>68</v>
      </c>
      <c r="B64" s="291" t="s">
        <v>279</v>
      </c>
      <c r="C64" s="303" t="s">
        <v>714</v>
      </c>
      <c r="D64" s="304" t="s">
        <v>552</v>
      </c>
      <c r="E64" s="304" t="s">
        <v>297</v>
      </c>
      <c r="F64" s="305" t="s">
        <v>715</v>
      </c>
      <c r="G64" s="306" t="s">
        <v>678</v>
      </c>
      <c r="H64" s="303" t="s">
        <v>716</v>
      </c>
      <c r="I64" s="307">
        <v>43865</v>
      </c>
      <c r="J64" s="308">
        <v>1320</v>
      </c>
      <c r="K64" s="304"/>
      <c r="L64" s="305"/>
    </row>
    <row r="65" spans="1:12" ht="38.25" x14ac:dyDescent="0.25">
      <c r="A65" s="296">
        <v>69</v>
      </c>
      <c r="B65" s="291" t="s">
        <v>279</v>
      </c>
      <c r="C65" s="303" t="s">
        <v>717</v>
      </c>
      <c r="D65" s="304" t="s">
        <v>552</v>
      </c>
      <c r="E65" s="304" t="s">
        <v>297</v>
      </c>
      <c r="F65" s="305" t="s">
        <v>718</v>
      </c>
      <c r="G65" s="306" t="s">
        <v>678</v>
      </c>
      <c r="H65" s="303" t="s">
        <v>719</v>
      </c>
      <c r="I65" s="307">
        <v>43958</v>
      </c>
      <c r="J65" s="308">
        <v>23880</v>
      </c>
      <c r="K65" s="304"/>
      <c r="L65" s="305"/>
    </row>
    <row r="66" spans="1:12" ht="25.5" x14ac:dyDescent="0.25">
      <c r="A66" s="296">
        <v>70</v>
      </c>
      <c r="B66" s="291" t="s">
        <v>279</v>
      </c>
      <c r="C66" s="303" t="s">
        <v>720</v>
      </c>
      <c r="D66" s="304" t="s">
        <v>552</v>
      </c>
      <c r="E66" s="304" t="s">
        <v>297</v>
      </c>
      <c r="F66" s="305" t="s">
        <v>721</v>
      </c>
      <c r="G66" s="306" t="s">
        <v>678</v>
      </c>
      <c r="H66" s="303" t="s">
        <v>722</v>
      </c>
      <c r="I66" s="307">
        <v>43988</v>
      </c>
      <c r="J66" s="308">
        <v>1950</v>
      </c>
      <c r="K66" s="304"/>
      <c r="L66" s="305"/>
    </row>
    <row r="67" spans="1:12" ht="25.5" x14ac:dyDescent="0.25">
      <c r="A67" s="296">
        <v>71</v>
      </c>
      <c r="B67" s="291" t="s">
        <v>279</v>
      </c>
      <c r="C67" s="303" t="s">
        <v>723</v>
      </c>
      <c r="D67" s="304" t="s">
        <v>552</v>
      </c>
      <c r="E67" s="304" t="s">
        <v>297</v>
      </c>
      <c r="F67" s="305" t="s">
        <v>724</v>
      </c>
      <c r="G67" s="306" t="s">
        <v>678</v>
      </c>
      <c r="H67" s="303" t="s">
        <v>725</v>
      </c>
      <c r="I67" s="307">
        <v>43999</v>
      </c>
      <c r="J67" s="308">
        <v>1800</v>
      </c>
      <c r="K67" s="304"/>
      <c r="L67" s="305"/>
    </row>
    <row r="68" spans="1:12" ht="25.5" x14ac:dyDescent="0.25">
      <c r="A68" s="296">
        <v>72</v>
      </c>
      <c r="B68" s="291" t="s">
        <v>279</v>
      </c>
      <c r="C68" s="303" t="s">
        <v>726</v>
      </c>
      <c r="D68" s="304" t="s">
        <v>552</v>
      </c>
      <c r="E68" s="304" t="s">
        <v>297</v>
      </c>
      <c r="F68" s="305" t="s">
        <v>727</v>
      </c>
      <c r="G68" s="306" t="s">
        <v>678</v>
      </c>
      <c r="H68" s="303" t="s">
        <v>728</v>
      </c>
      <c r="I68" s="307">
        <v>43999</v>
      </c>
      <c r="J68" s="308">
        <v>1200</v>
      </c>
      <c r="K68" s="304"/>
      <c r="L68" s="305"/>
    </row>
    <row r="69" spans="1:12" ht="38.25" x14ac:dyDescent="0.25">
      <c r="A69" s="296">
        <v>73</v>
      </c>
      <c r="B69" s="291" t="s">
        <v>279</v>
      </c>
      <c r="C69" s="303" t="s">
        <v>729</v>
      </c>
      <c r="D69" s="304" t="s">
        <v>552</v>
      </c>
      <c r="E69" s="304" t="s">
        <v>297</v>
      </c>
      <c r="F69" s="305" t="s">
        <v>730</v>
      </c>
      <c r="G69" s="306" t="s">
        <v>678</v>
      </c>
      <c r="H69" s="303" t="s">
        <v>731</v>
      </c>
      <c r="I69" s="307">
        <v>44020</v>
      </c>
      <c r="J69" s="308">
        <v>140</v>
      </c>
      <c r="K69" s="304"/>
      <c r="L69" s="305"/>
    </row>
    <row r="70" spans="1:12" ht="25.5" x14ac:dyDescent="0.25">
      <c r="A70" s="296">
        <v>74</v>
      </c>
      <c r="B70" s="291" t="s">
        <v>279</v>
      </c>
      <c r="C70" s="303" t="s">
        <v>732</v>
      </c>
      <c r="D70" s="304" t="s">
        <v>552</v>
      </c>
      <c r="E70" s="304" t="s">
        <v>297</v>
      </c>
      <c r="F70" s="305" t="s">
        <v>733</v>
      </c>
      <c r="G70" s="306" t="s">
        <v>678</v>
      </c>
      <c r="H70" s="303" t="s">
        <v>734</v>
      </c>
      <c r="I70" s="307">
        <v>44026</v>
      </c>
      <c r="J70" s="308">
        <v>3120</v>
      </c>
      <c r="K70" s="304"/>
      <c r="L70" s="305"/>
    </row>
    <row r="71" spans="1:12" ht="38.25" x14ac:dyDescent="0.25">
      <c r="A71" s="296">
        <v>75</v>
      </c>
      <c r="B71" s="291" t="s">
        <v>279</v>
      </c>
      <c r="C71" s="303" t="s">
        <v>735</v>
      </c>
      <c r="D71" s="304" t="s">
        <v>552</v>
      </c>
      <c r="E71" s="304" t="s">
        <v>297</v>
      </c>
      <c r="F71" s="305" t="s">
        <v>736</v>
      </c>
      <c r="G71" s="306" t="s">
        <v>678</v>
      </c>
      <c r="H71" s="303" t="s">
        <v>737</v>
      </c>
      <c r="I71" s="307">
        <v>44013</v>
      </c>
      <c r="J71" s="308">
        <v>3720</v>
      </c>
      <c r="K71" s="304"/>
      <c r="L71" s="305"/>
    </row>
    <row r="72" spans="1:12" ht="38.25" x14ac:dyDescent="0.25">
      <c r="A72" s="296">
        <v>76</v>
      </c>
      <c r="B72" s="291" t="s">
        <v>279</v>
      </c>
      <c r="C72" s="303" t="s">
        <v>738</v>
      </c>
      <c r="D72" s="304" t="s">
        <v>552</v>
      </c>
      <c r="E72" s="304" t="s">
        <v>297</v>
      </c>
      <c r="F72" s="305" t="s">
        <v>739</v>
      </c>
      <c r="G72" s="306" t="s">
        <v>678</v>
      </c>
      <c r="H72" s="303" t="s">
        <v>740</v>
      </c>
      <c r="I72" s="307">
        <v>43973</v>
      </c>
      <c r="J72" s="308">
        <v>2640</v>
      </c>
      <c r="K72" s="304"/>
      <c r="L72" s="305"/>
    </row>
    <row r="73" spans="1:12" ht="25.5" x14ac:dyDescent="0.25">
      <c r="A73" s="296">
        <v>77</v>
      </c>
      <c r="B73" s="291" t="s">
        <v>279</v>
      </c>
      <c r="C73" s="303" t="s">
        <v>735</v>
      </c>
      <c r="D73" s="304" t="s">
        <v>552</v>
      </c>
      <c r="E73" s="304" t="s">
        <v>297</v>
      </c>
      <c r="F73" s="305" t="s">
        <v>741</v>
      </c>
      <c r="G73" s="306" t="s">
        <v>678</v>
      </c>
      <c r="H73" s="303" t="s">
        <v>742</v>
      </c>
      <c r="I73" s="307">
        <v>44104</v>
      </c>
      <c r="J73" s="308">
        <v>1200</v>
      </c>
      <c r="K73" s="304"/>
      <c r="L73" s="305"/>
    </row>
    <row r="74" spans="1:12" ht="25.5" x14ac:dyDescent="0.25">
      <c r="A74" s="296">
        <v>78</v>
      </c>
      <c r="B74" s="291" t="s">
        <v>279</v>
      </c>
      <c r="C74" s="303" t="s">
        <v>735</v>
      </c>
      <c r="D74" s="304" t="s">
        <v>552</v>
      </c>
      <c r="E74" s="304" t="s">
        <v>297</v>
      </c>
      <c r="F74" s="305" t="s">
        <v>743</v>
      </c>
      <c r="G74" s="306" t="s">
        <v>678</v>
      </c>
      <c r="H74" s="303" t="s">
        <v>744</v>
      </c>
      <c r="I74" s="307">
        <v>44104</v>
      </c>
      <c r="J74" s="308">
        <v>3120</v>
      </c>
      <c r="K74" s="304"/>
      <c r="L74" s="305"/>
    </row>
    <row r="75" spans="1:12" ht="25.5" x14ac:dyDescent="0.25">
      <c r="A75" s="296">
        <v>79</v>
      </c>
      <c r="B75" s="291" t="s">
        <v>279</v>
      </c>
      <c r="C75" s="303" t="s">
        <v>745</v>
      </c>
      <c r="D75" s="304" t="s">
        <v>552</v>
      </c>
      <c r="E75" s="304" t="s">
        <v>297</v>
      </c>
      <c r="F75" s="305" t="s">
        <v>746</v>
      </c>
      <c r="G75" s="306" t="s">
        <v>678</v>
      </c>
      <c r="H75" s="303" t="s">
        <v>747</v>
      </c>
      <c r="I75" s="307">
        <v>44110</v>
      </c>
      <c r="J75" s="308">
        <v>1450</v>
      </c>
      <c r="K75" s="304"/>
      <c r="L75" s="305"/>
    </row>
    <row r="76" spans="1:12" ht="25.5" x14ac:dyDescent="0.25">
      <c r="A76" s="296">
        <v>80</v>
      </c>
      <c r="B76" s="291" t="s">
        <v>279</v>
      </c>
      <c r="C76" s="303" t="s">
        <v>748</v>
      </c>
      <c r="D76" s="304" t="s">
        <v>552</v>
      </c>
      <c r="E76" s="304" t="s">
        <v>297</v>
      </c>
      <c r="F76" s="305" t="s">
        <v>749</v>
      </c>
      <c r="G76" s="306" t="s">
        <v>678</v>
      </c>
      <c r="H76" s="303" t="s">
        <v>750</v>
      </c>
      <c r="I76" s="307">
        <v>44130</v>
      </c>
      <c r="J76" s="308">
        <v>2160</v>
      </c>
      <c r="K76" s="304"/>
      <c r="L76" s="305"/>
    </row>
    <row r="77" spans="1:12" ht="25.5" x14ac:dyDescent="0.25">
      <c r="A77" s="296">
        <v>81</v>
      </c>
      <c r="B77" s="291" t="s">
        <v>279</v>
      </c>
      <c r="C77" s="303" t="s">
        <v>751</v>
      </c>
      <c r="D77" s="304" t="s">
        <v>552</v>
      </c>
      <c r="E77" s="304" t="s">
        <v>297</v>
      </c>
      <c r="F77" s="305" t="s">
        <v>752</v>
      </c>
      <c r="G77" s="306" t="s">
        <v>678</v>
      </c>
      <c r="H77" s="303" t="s">
        <v>753</v>
      </c>
      <c r="I77" s="307">
        <v>44146</v>
      </c>
      <c r="J77" s="308">
        <v>360</v>
      </c>
      <c r="K77" s="304"/>
      <c r="L77" s="305"/>
    </row>
    <row r="78" spans="1:12" ht="38.25" x14ac:dyDescent="0.25">
      <c r="A78" s="296">
        <v>82</v>
      </c>
      <c r="B78" s="291" t="s">
        <v>279</v>
      </c>
      <c r="C78" s="303" t="s">
        <v>754</v>
      </c>
      <c r="D78" s="304" t="s">
        <v>552</v>
      </c>
      <c r="E78" s="304" t="s">
        <v>297</v>
      </c>
      <c r="F78" s="305" t="s">
        <v>755</v>
      </c>
      <c r="G78" s="306" t="s">
        <v>678</v>
      </c>
      <c r="H78" s="303" t="s">
        <v>756</v>
      </c>
      <c r="I78" s="307">
        <v>44097</v>
      </c>
      <c r="J78" s="308">
        <v>4800</v>
      </c>
      <c r="K78" s="304"/>
      <c r="L78" s="305"/>
    </row>
    <row r="79" spans="1:12" ht="25.5" x14ac:dyDescent="0.25">
      <c r="A79" s="296">
        <v>84</v>
      </c>
      <c r="B79" s="291" t="s">
        <v>279</v>
      </c>
      <c r="C79" s="303" t="s">
        <v>757</v>
      </c>
      <c r="D79" s="304" t="s">
        <v>552</v>
      </c>
      <c r="E79" s="304" t="s">
        <v>297</v>
      </c>
      <c r="F79" s="305" t="s">
        <v>758</v>
      </c>
      <c r="G79" s="306" t="s">
        <v>678</v>
      </c>
      <c r="H79" s="303" t="s">
        <v>759</v>
      </c>
      <c r="I79" s="309">
        <v>44097</v>
      </c>
      <c r="J79" s="308">
        <v>9370</v>
      </c>
      <c r="K79" s="304"/>
      <c r="L79" s="305"/>
    </row>
    <row r="80" spans="1:12" ht="25.5" x14ac:dyDescent="0.25">
      <c r="A80" s="296">
        <v>85</v>
      </c>
      <c r="B80" s="291" t="s">
        <v>279</v>
      </c>
      <c r="C80" s="303" t="s">
        <v>760</v>
      </c>
      <c r="D80" s="304" t="s">
        <v>552</v>
      </c>
      <c r="E80" s="304" t="s">
        <v>297</v>
      </c>
      <c r="F80" s="305" t="s">
        <v>761</v>
      </c>
      <c r="G80" s="306" t="s">
        <v>678</v>
      </c>
      <c r="H80" s="303" t="s">
        <v>762</v>
      </c>
      <c r="I80" s="309">
        <v>44130</v>
      </c>
      <c r="J80" s="308">
        <v>6300</v>
      </c>
      <c r="K80" s="304"/>
      <c r="L80" s="305"/>
    </row>
    <row r="81" spans="1:12" ht="38.25" x14ac:dyDescent="0.25">
      <c r="A81" s="296">
        <v>86</v>
      </c>
      <c r="B81" s="291" t="s">
        <v>279</v>
      </c>
      <c r="C81" s="303" t="s">
        <v>763</v>
      </c>
      <c r="D81" s="304" t="s">
        <v>552</v>
      </c>
      <c r="E81" s="304" t="s">
        <v>297</v>
      </c>
      <c r="F81" s="305" t="s">
        <v>764</v>
      </c>
      <c r="G81" s="306" t="s">
        <v>765</v>
      </c>
      <c r="H81" s="303" t="s">
        <v>766</v>
      </c>
      <c r="I81" s="307">
        <v>43804</v>
      </c>
      <c r="J81" s="308">
        <v>2100</v>
      </c>
      <c r="K81" s="304"/>
      <c r="L81" s="305"/>
    </row>
    <row r="82" spans="1:12" ht="38.25" x14ac:dyDescent="0.25">
      <c r="A82" s="296">
        <v>87</v>
      </c>
      <c r="B82" s="291" t="s">
        <v>279</v>
      </c>
      <c r="C82" s="303" t="s">
        <v>767</v>
      </c>
      <c r="D82" s="304" t="s">
        <v>552</v>
      </c>
      <c r="E82" s="304" t="s">
        <v>297</v>
      </c>
      <c r="F82" s="305" t="s">
        <v>768</v>
      </c>
      <c r="G82" s="306" t="s">
        <v>765</v>
      </c>
      <c r="H82" s="303" t="s">
        <v>766</v>
      </c>
      <c r="I82" s="307">
        <v>43802</v>
      </c>
      <c r="J82" s="308">
        <v>5160</v>
      </c>
      <c r="K82" s="304"/>
      <c r="L82" s="305"/>
    </row>
    <row r="83" spans="1:12" ht="38.25" x14ac:dyDescent="0.25">
      <c r="A83" s="296">
        <v>88</v>
      </c>
      <c r="B83" s="291" t="s">
        <v>279</v>
      </c>
      <c r="C83" s="303" t="s">
        <v>769</v>
      </c>
      <c r="D83" s="304" t="s">
        <v>552</v>
      </c>
      <c r="E83" s="304" t="s">
        <v>297</v>
      </c>
      <c r="F83" s="305" t="s">
        <v>770</v>
      </c>
      <c r="G83" s="306" t="s">
        <v>771</v>
      </c>
      <c r="H83" s="303" t="s">
        <v>772</v>
      </c>
      <c r="I83" s="307">
        <v>43853</v>
      </c>
      <c r="J83" s="308">
        <v>1650</v>
      </c>
      <c r="K83" s="304"/>
      <c r="L83" s="305"/>
    </row>
    <row r="84" spans="1:12" ht="38.25" x14ac:dyDescent="0.25">
      <c r="A84" s="296">
        <v>89</v>
      </c>
      <c r="B84" s="291" t="s">
        <v>279</v>
      </c>
      <c r="C84" s="303" t="s">
        <v>773</v>
      </c>
      <c r="D84" s="304" t="s">
        <v>552</v>
      </c>
      <c r="E84" s="304" t="s">
        <v>297</v>
      </c>
      <c r="F84" s="305" t="s">
        <v>774</v>
      </c>
      <c r="G84" s="306" t="s">
        <v>771</v>
      </c>
      <c r="H84" s="303" t="s">
        <v>775</v>
      </c>
      <c r="I84" s="307">
        <v>43891</v>
      </c>
      <c r="J84" s="308">
        <v>780</v>
      </c>
      <c r="K84" s="304"/>
      <c r="L84" s="305"/>
    </row>
    <row r="85" spans="1:12" ht="25.5" x14ac:dyDescent="0.25">
      <c r="A85" s="296">
        <v>90</v>
      </c>
      <c r="B85" s="291" t="s">
        <v>279</v>
      </c>
      <c r="C85" s="310" t="s">
        <v>560</v>
      </c>
      <c r="D85" s="311" t="s">
        <v>552</v>
      </c>
      <c r="E85" s="311" t="s">
        <v>297</v>
      </c>
      <c r="F85" s="312" t="s">
        <v>776</v>
      </c>
      <c r="G85" s="313" t="s">
        <v>777</v>
      </c>
      <c r="H85" s="310" t="s">
        <v>778</v>
      </c>
      <c r="I85" s="314">
        <v>43949</v>
      </c>
      <c r="J85" s="315">
        <v>11760</v>
      </c>
      <c r="K85" s="304"/>
      <c r="L85" s="305"/>
    </row>
    <row r="86" spans="1:12" ht="38.25" x14ac:dyDescent="0.25">
      <c r="A86" s="316">
        <v>91</v>
      </c>
      <c r="B86" s="291" t="s">
        <v>279</v>
      </c>
      <c r="C86" s="317" t="s">
        <v>779</v>
      </c>
      <c r="D86" s="318" t="s">
        <v>552</v>
      </c>
      <c r="E86" s="318" t="s">
        <v>297</v>
      </c>
      <c r="F86" s="319" t="s">
        <v>780</v>
      </c>
      <c r="G86" s="320" t="s">
        <v>781</v>
      </c>
      <c r="H86" s="317" t="s">
        <v>782</v>
      </c>
      <c r="I86" s="321">
        <v>43664</v>
      </c>
      <c r="J86" s="322">
        <v>100600</v>
      </c>
      <c r="K86" s="318"/>
      <c r="L86" s="323"/>
    </row>
    <row r="87" spans="1:12" ht="38.25" x14ac:dyDescent="0.25">
      <c r="A87" s="324">
        <v>92</v>
      </c>
      <c r="B87" s="325" t="s">
        <v>281</v>
      </c>
      <c r="C87" s="325" t="s">
        <v>783</v>
      </c>
      <c r="D87" s="326" t="s">
        <v>529</v>
      </c>
      <c r="E87" s="326" t="s">
        <v>784</v>
      </c>
      <c r="F87" s="325" t="s">
        <v>785</v>
      </c>
      <c r="G87" s="327" t="s">
        <v>786</v>
      </c>
      <c r="H87" s="325" t="s">
        <v>787</v>
      </c>
      <c r="I87" s="328" t="s">
        <v>788</v>
      </c>
      <c r="J87" s="329">
        <v>7618</v>
      </c>
      <c r="K87" s="329"/>
      <c r="L87" s="330"/>
    </row>
    <row r="88" spans="1:12" ht="38.25" x14ac:dyDescent="0.25">
      <c r="A88" s="331">
        <v>93</v>
      </c>
      <c r="B88" s="325" t="s">
        <v>281</v>
      </c>
      <c r="C88" s="325" t="s">
        <v>783</v>
      </c>
      <c r="D88" s="326" t="s">
        <v>529</v>
      </c>
      <c r="E88" s="326" t="s">
        <v>784</v>
      </c>
      <c r="F88" s="325" t="s">
        <v>789</v>
      </c>
      <c r="G88" s="327" t="s">
        <v>790</v>
      </c>
      <c r="H88" s="325" t="s">
        <v>791</v>
      </c>
      <c r="I88" s="326" t="s">
        <v>792</v>
      </c>
      <c r="J88" s="329">
        <v>7592</v>
      </c>
      <c r="K88" s="329"/>
      <c r="L88" s="330"/>
    </row>
    <row r="89" spans="1:12" ht="38.25" x14ac:dyDescent="0.25">
      <c r="A89" s="324">
        <v>94</v>
      </c>
      <c r="B89" s="325" t="s">
        <v>281</v>
      </c>
      <c r="C89" s="325" t="s">
        <v>793</v>
      </c>
      <c r="D89" s="326" t="s">
        <v>529</v>
      </c>
      <c r="E89" s="326" t="s">
        <v>362</v>
      </c>
      <c r="F89" s="325" t="s">
        <v>794</v>
      </c>
      <c r="G89" s="327" t="s">
        <v>795</v>
      </c>
      <c r="H89" s="325" t="s">
        <v>796</v>
      </c>
      <c r="I89" s="326" t="s">
        <v>797</v>
      </c>
      <c r="J89" s="329">
        <v>2016</v>
      </c>
      <c r="K89" s="329"/>
      <c r="L89" s="330"/>
    </row>
    <row r="90" spans="1:12" ht="63.75" x14ac:dyDescent="0.25">
      <c r="A90" s="331">
        <v>95</v>
      </c>
      <c r="B90" s="325" t="s">
        <v>281</v>
      </c>
      <c r="C90" s="325" t="s">
        <v>798</v>
      </c>
      <c r="D90" s="326" t="s">
        <v>552</v>
      </c>
      <c r="E90" s="326" t="s">
        <v>362</v>
      </c>
      <c r="F90" s="325" t="s">
        <v>799</v>
      </c>
      <c r="G90" s="327" t="s">
        <v>800</v>
      </c>
      <c r="H90" s="325" t="s">
        <v>801</v>
      </c>
      <c r="I90" s="326" t="s">
        <v>802</v>
      </c>
      <c r="J90" s="329">
        <v>170.92</v>
      </c>
      <c r="K90" s="329"/>
      <c r="L90" s="330"/>
    </row>
    <row r="91" spans="1:12" ht="63.75" x14ac:dyDescent="0.25">
      <c r="A91" s="324">
        <v>96</v>
      </c>
      <c r="B91" s="325" t="s">
        <v>281</v>
      </c>
      <c r="C91" s="325" t="s">
        <v>798</v>
      </c>
      <c r="D91" s="326" t="s">
        <v>552</v>
      </c>
      <c r="E91" s="326" t="s">
        <v>362</v>
      </c>
      <c r="F91" s="325" t="s">
        <v>803</v>
      </c>
      <c r="G91" s="327" t="s">
        <v>800</v>
      </c>
      <c r="H91" s="325" t="s">
        <v>804</v>
      </c>
      <c r="I91" s="326" t="s">
        <v>805</v>
      </c>
      <c r="J91" s="329">
        <v>1371.54</v>
      </c>
      <c r="K91" s="329"/>
      <c r="L91" s="330"/>
    </row>
    <row r="92" spans="1:12" ht="38.25" x14ac:dyDescent="0.25">
      <c r="A92" s="331">
        <v>97</v>
      </c>
      <c r="B92" s="325" t="s">
        <v>281</v>
      </c>
      <c r="C92" s="325" t="s">
        <v>806</v>
      </c>
      <c r="D92" s="326" t="s">
        <v>552</v>
      </c>
      <c r="E92" s="326" t="s">
        <v>362</v>
      </c>
      <c r="F92" s="325" t="s">
        <v>807</v>
      </c>
      <c r="G92" s="327" t="s">
        <v>808</v>
      </c>
      <c r="H92" s="325" t="s">
        <v>809</v>
      </c>
      <c r="I92" s="326" t="s">
        <v>810</v>
      </c>
      <c r="J92" s="329">
        <v>2229.5</v>
      </c>
      <c r="K92" s="329"/>
      <c r="L92" s="330"/>
    </row>
    <row r="93" spans="1:12" ht="89.25" x14ac:dyDescent="0.25">
      <c r="A93" s="324">
        <v>98</v>
      </c>
      <c r="B93" s="325" t="s">
        <v>281</v>
      </c>
      <c r="C93" s="325" t="s">
        <v>811</v>
      </c>
      <c r="D93" s="326" t="s">
        <v>552</v>
      </c>
      <c r="E93" s="326" t="s">
        <v>362</v>
      </c>
      <c r="F93" s="325" t="s">
        <v>812</v>
      </c>
      <c r="G93" s="327" t="s">
        <v>813</v>
      </c>
      <c r="H93" s="325" t="s">
        <v>814</v>
      </c>
      <c r="I93" s="326" t="s">
        <v>815</v>
      </c>
      <c r="J93" s="329">
        <v>26400</v>
      </c>
      <c r="K93" s="329"/>
      <c r="L93" s="330"/>
    </row>
    <row r="94" spans="1:12" ht="38.25" x14ac:dyDescent="0.25">
      <c r="A94" s="331">
        <v>99</v>
      </c>
      <c r="B94" s="325" t="s">
        <v>281</v>
      </c>
      <c r="C94" s="325" t="s">
        <v>816</v>
      </c>
      <c r="D94" s="326" t="s">
        <v>552</v>
      </c>
      <c r="E94" s="326" t="s">
        <v>362</v>
      </c>
      <c r="F94" s="325" t="s">
        <v>817</v>
      </c>
      <c r="G94" s="327" t="s">
        <v>808</v>
      </c>
      <c r="H94" s="325" t="s">
        <v>818</v>
      </c>
      <c r="I94" s="326" t="s">
        <v>819</v>
      </c>
      <c r="J94" s="329">
        <v>840</v>
      </c>
      <c r="K94" s="329"/>
      <c r="L94" s="330"/>
    </row>
    <row r="95" spans="1:12" ht="38.25" x14ac:dyDescent="0.25">
      <c r="A95" s="324">
        <v>100</v>
      </c>
      <c r="B95" s="325" t="s">
        <v>281</v>
      </c>
      <c r="C95" s="325" t="s">
        <v>820</v>
      </c>
      <c r="D95" s="326" t="s">
        <v>552</v>
      </c>
      <c r="E95" s="326" t="s">
        <v>362</v>
      </c>
      <c r="F95" s="325" t="s">
        <v>821</v>
      </c>
      <c r="G95" s="327" t="s">
        <v>822</v>
      </c>
      <c r="H95" s="325" t="s">
        <v>823</v>
      </c>
      <c r="I95" s="326">
        <v>2020</v>
      </c>
      <c r="J95" s="329">
        <v>1404</v>
      </c>
      <c r="K95" s="329"/>
      <c r="L95" s="330"/>
    </row>
    <row r="96" spans="1:12" ht="38.25" x14ac:dyDescent="0.25">
      <c r="A96" s="331">
        <v>101</v>
      </c>
      <c r="B96" s="325" t="s">
        <v>281</v>
      </c>
      <c r="C96" s="325" t="s">
        <v>824</v>
      </c>
      <c r="D96" s="326" t="s">
        <v>552</v>
      </c>
      <c r="E96" s="326" t="s">
        <v>362</v>
      </c>
      <c r="F96" s="325" t="s">
        <v>825</v>
      </c>
      <c r="G96" s="327" t="s">
        <v>826</v>
      </c>
      <c r="H96" s="325" t="s">
        <v>827</v>
      </c>
      <c r="I96" s="326" t="s">
        <v>828</v>
      </c>
      <c r="J96" s="329">
        <v>600</v>
      </c>
      <c r="K96" s="329"/>
      <c r="L96" s="330"/>
    </row>
    <row r="97" spans="1:12" ht="38.25" x14ac:dyDescent="0.25">
      <c r="A97" s="324">
        <v>102</v>
      </c>
      <c r="B97" s="325" t="s">
        <v>281</v>
      </c>
      <c r="C97" s="325" t="s">
        <v>793</v>
      </c>
      <c r="D97" s="326" t="s">
        <v>552</v>
      </c>
      <c r="E97" s="326" t="s">
        <v>362</v>
      </c>
      <c r="F97" s="325" t="s">
        <v>829</v>
      </c>
      <c r="G97" s="327" t="s">
        <v>795</v>
      </c>
      <c r="H97" s="325" t="s">
        <v>796</v>
      </c>
      <c r="I97" s="326" t="s">
        <v>830</v>
      </c>
      <c r="J97" s="329">
        <v>864</v>
      </c>
      <c r="K97" s="329"/>
      <c r="L97" s="330"/>
    </row>
    <row r="98" spans="1:12" ht="63.75" x14ac:dyDescent="0.25">
      <c r="A98" s="331">
        <v>103</v>
      </c>
      <c r="B98" s="325" t="s">
        <v>281</v>
      </c>
      <c r="C98" s="325" t="s">
        <v>831</v>
      </c>
      <c r="D98" s="326" t="s">
        <v>552</v>
      </c>
      <c r="E98" s="326" t="s">
        <v>362</v>
      </c>
      <c r="F98" s="325" t="s">
        <v>832</v>
      </c>
      <c r="G98" s="327" t="s">
        <v>800</v>
      </c>
      <c r="H98" s="325" t="s">
        <v>833</v>
      </c>
      <c r="I98" s="326" t="s">
        <v>834</v>
      </c>
      <c r="J98" s="329">
        <v>324.83999999999997</v>
      </c>
      <c r="K98" s="329"/>
      <c r="L98" s="330"/>
    </row>
    <row r="99" spans="1:12" ht="38.25" x14ac:dyDescent="0.25">
      <c r="A99" s="324">
        <v>104</v>
      </c>
      <c r="B99" s="325" t="s">
        <v>281</v>
      </c>
      <c r="C99" s="325" t="s">
        <v>835</v>
      </c>
      <c r="D99" s="326" t="s">
        <v>552</v>
      </c>
      <c r="E99" s="326" t="s">
        <v>362</v>
      </c>
      <c r="F99" s="325" t="s">
        <v>836</v>
      </c>
      <c r="G99" s="327" t="s">
        <v>837</v>
      </c>
      <c r="H99" s="325" t="s">
        <v>838</v>
      </c>
      <c r="I99" s="326" t="s">
        <v>839</v>
      </c>
      <c r="J99" s="329">
        <v>1152</v>
      </c>
      <c r="K99" s="329"/>
      <c r="L99" s="330"/>
    </row>
    <row r="100" spans="1:12" ht="51" x14ac:dyDescent="0.25">
      <c r="A100" s="331">
        <v>105</v>
      </c>
      <c r="B100" s="325" t="s">
        <v>281</v>
      </c>
      <c r="C100" s="325" t="s">
        <v>840</v>
      </c>
      <c r="D100" s="326" t="s">
        <v>552</v>
      </c>
      <c r="E100" s="326" t="s">
        <v>362</v>
      </c>
      <c r="F100" s="325" t="s">
        <v>841</v>
      </c>
      <c r="G100" s="327" t="s">
        <v>826</v>
      </c>
      <c r="H100" s="325" t="s">
        <v>842</v>
      </c>
      <c r="I100" s="326" t="s">
        <v>828</v>
      </c>
      <c r="J100" s="329">
        <v>300</v>
      </c>
      <c r="K100" s="329"/>
      <c r="L100" s="330"/>
    </row>
    <row r="101" spans="1:12" ht="25.5" x14ac:dyDescent="0.25">
      <c r="A101" s="324">
        <v>106</v>
      </c>
      <c r="B101" s="325" t="s">
        <v>281</v>
      </c>
      <c r="C101" s="325" t="s">
        <v>843</v>
      </c>
      <c r="D101" s="326" t="s">
        <v>552</v>
      </c>
      <c r="E101" s="326" t="s">
        <v>362</v>
      </c>
      <c r="F101" s="325" t="s">
        <v>844</v>
      </c>
      <c r="G101" s="327" t="s">
        <v>800</v>
      </c>
      <c r="H101" s="325" t="s">
        <v>845</v>
      </c>
      <c r="I101" s="326" t="s">
        <v>846</v>
      </c>
      <c r="J101" s="329">
        <v>612</v>
      </c>
      <c r="K101" s="329"/>
      <c r="L101" s="330"/>
    </row>
    <row r="102" spans="1:12" ht="25.5" x14ac:dyDescent="0.25">
      <c r="A102" s="331">
        <v>107</v>
      </c>
      <c r="B102" s="325" t="s">
        <v>281</v>
      </c>
      <c r="C102" s="325" t="s">
        <v>843</v>
      </c>
      <c r="D102" s="326" t="s">
        <v>552</v>
      </c>
      <c r="E102" s="326" t="s">
        <v>362</v>
      </c>
      <c r="F102" s="325" t="s">
        <v>847</v>
      </c>
      <c r="G102" s="327" t="s">
        <v>800</v>
      </c>
      <c r="H102" s="325" t="s">
        <v>845</v>
      </c>
      <c r="I102" s="326" t="s">
        <v>848</v>
      </c>
      <c r="J102" s="329">
        <v>3028.72</v>
      </c>
      <c r="K102" s="329"/>
      <c r="L102" s="330"/>
    </row>
    <row r="103" spans="1:12" ht="25.5" x14ac:dyDescent="0.25">
      <c r="A103" s="324">
        <v>108</v>
      </c>
      <c r="B103" s="325" t="s">
        <v>281</v>
      </c>
      <c r="C103" s="325" t="s">
        <v>843</v>
      </c>
      <c r="D103" s="326" t="s">
        <v>552</v>
      </c>
      <c r="E103" s="326" t="s">
        <v>362</v>
      </c>
      <c r="F103" s="325" t="s">
        <v>849</v>
      </c>
      <c r="G103" s="327" t="s">
        <v>800</v>
      </c>
      <c r="H103" s="325" t="s">
        <v>850</v>
      </c>
      <c r="I103" s="326" t="s">
        <v>851</v>
      </c>
      <c r="J103" s="329">
        <v>1932.58</v>
      </c>
      <c r="K103" s="329"/>
      <c r="L103" s="330"/>
    </row>
    <row r="104" spans="1:12" ht="25.5" x14ac:dyDescent="0.25">
      <c r="A104" s="331">
        <v>109</v>
      </c>
      <c r="B104" s="325" t="s">
        <v>281</v>
      </c>
      <c r="C104" s="325" t="s">
        <v>852</v>
      </c>
      <c r="D104" s="326" t="s">
        <v>552</v>
      </c>
      <c r="E104" s="326" t="s">
        <v>362</v>
      </c>
      <c r="F104" s="325" t="s">
        <v>853</v>
      </c>
      <c r="G104" s="327" t="s">
        <v>800</v>
      </c>
      <c r="H104" s="325" t="s">
        <v>854</v>
      </c>
      <c r="I104" s="326" t="s">
        <v>855</v>
      </c>
      <c r="J104" s="329">
        <v>510</v>
      </c>
      <c r="K104" s="329"/>
      <c r="L104" s="330"/>
    </row>
    <row r="105" spans="1:12" ht="38.25" x14ac:dyDescent="0.25">
      <c r="A105" s="324">
        <v>110</v>
      </c>
      <c r="B105" s="325" t="s">
        <v>281</v>
      </c>
      <c r="C105" s="325" t="s">
        <v>793</v>
      </c>
      <c r="D105" s="326" t="s">
        <v>552</v>
      </c>
      <c r="E105" s="326" t="s">
        <v>362</v>
      </c>
      <c r="F105" s="325" t="s">
        <v>856</v>
      </c>
      <c r="G105" s="327" t="s">
        <v>795</v>
      </c>
      <c r="H105" s="325" t="s">
        <v>796</v>
      </c>
      <c r="I105" s="326" t="s">
        <v>857</v>
      </c>
      <c r="J105" s="329">
        <v>1152</v>
      </c>
      <c r="K105" s="329"/>
      <c r="L105" s="330"/>
    </row>
    <row r="106" spans="1:12" ht="25.5" x14ac:dyDescent="0.25">
      <c r="A106" s="331">
        <v>111</v>
      </c>
      <c r="B106" s="325" t="s">
        <v>281</v>
      </c>
      <c r="C106" s="325" t="s">
        <v>852</v>
      </c>
      <c r="D106" s="326" t="s">
        <v>552</v>
      </c>
      <c r="E106" s="326" t="s">
        <v>362</v>
      </c>
      <c r="F106" s="325" t="s">
        <v>858</v>
      </c>
      <c r="G106" s="327" t="s">
        <v>800</v>
      </c>
      <c r="H106" s="325" t="s">
        <v>854</v>
      </c>
      <c r="I106" s="326" t="s">
        <v>859</v>
      </c>
      <c r="J106" s="329">
        <v>69.900000000000006</v>
      </c>
      <c r="K106" s="329"/>
      <c r="L106" s="330"/>
    </row>
    <row r="107" spans="1:12" ht="38.25" x14ac:dyDescent="0.25">
      <c r="A107" s="324">
        <v>112</v>
      </c>
      <c r="B107" s="325" t="s">
        <v>281</v>
      </c>
      <c r="C107" s="325" t="s">
        <v>860</v>
      </c>
      <c r="D107" s="326" t="s">
        <v>552</v>
      </c>
      <c r="E107" s="326" t="s">
        <v>362</v>
      </c>
      <c r="F107" s="325" t="s">
        <v>861</v>
      </c>
      <c r="G107" s="327" t="s">
        <v>790</v>
      </c>
      <c r="H107" s="325" t="s">
        <v>862</v>
      </c>
      <c r="I107" s="326" t="s">
        <v>863</v>
      </c>
      <c r="J107" s="329">
        <v>500</v>
      </c>
      <c r="K107" s="329"/>
      <c r="L107" s="330"/>
    </row>
    <row r="108" spans="1:12" ht="38.25" x14ac:dyDescent="0.25">
      <c r="A108" s="331">
        <v>113</v>
      </c>
      <c r="B108" s="325" t="s">
        <v>281</v>
      </c>
      <c r="C108" s="325" t="s">
        <v>860</v>
      </c>
      <c r="D108" s="326" t="s">
        <v>552</v>
      </c>
      <c r="E108" s="326" t="s">
        <v>362</v>
      </c>
      <c r="F108" s="325" t="s">
        <v>861</v>
      </c>
      <c r="G108" s="327" t="s">
        <v>790</v>
      </c>
      <c r="H108" s="325" t="s">
        <v>864</v>
      </c>
      <c r="I108" s="326" t="s">
        <v>865</v>
      </c>
      <c r="J108" s="329">
        <v>1200</v>
      </c>
      <c r="K108" s="329"/>
      <c r="L108" s="330"/>
    </row>
    <row r="109" spans="1:12" ht="25.5" x14ac:dyDescent="0.25">
      <c r="A109" s="324">
        <v>114</v>
      </c>
      <c r="B109" s="325" t="s">
        <v>281</v>
      </c>
      <c r="C109" s="325" t="s">
        <v>843</v>
      </c>
      <c r="D109" s="326" t="s">
        <v>552</v>
      </c>
      <c r="E109" s="326" t="s">
        <v>362</v>
      </c>
      <c r="F109" s="325" t="s">
        <v>866</v>
      </c>
      <c r="G109" s="327" t="s">
        <v>800</v>
      </c>
      <c r="H109" s="325" t="s">
        <v>867</v>
      </c>
      <c r="I109" s="326" t="s">
        <v>868</v>
      </c>
      <c r="J109" s="329">
        <v>206.56</v>
      </c>
      <c r="K109" s="329"/>
      <c r="L109" s="330"/>
    </row>
    <row r="110" spans="1:12" ht="38.25" x14ac:dyDescent="0.25">
      <c r="A110" s="331">
        <v>115</v>
      </c>
      <c r="B110" s="325" t="s">
        <v>281</v>
      </c>
      <c r="C110" s="325" t="s">
        <v>869</v>
      </c>
      <c r="D110" s="326" t="s">
        <v>552</v>
      </c>
      <c r="E110" s="326" t="s">
        <v>362</v>
      </c>
      <c r="F110" s="325" t="s">
        <v>870</v>
      </c>
      <c r="G110" s="327" t="s">
        <v>871</v>
      </c>
      <c r="H110" s="325" t="s">
        <v>872</v>
      </c>
      <c r="I110" s="326" t="s">
        <v>873</v>
      </c>
      <c r="J110" s="329">
        <v>240</v>
      </c>
      <c r="K110" s="329"/>
      <c r="L110" s="330"/>
    </row>
    <row r="111" spans="1:12" ht="38.25" x14ac:dyDescent="0.25">
      <c r="A111" s="324">
        <v>116</v>
      </c>
      <c r="B111" s="325" t="s">
        <v>281</v>
      </c>
      <c r="C111" s="325" t="s">
        <v>793</v>
      </c>
      <c r="D111" s="326" t="s">
        <v>552</v>
      </c>
      <c r="E111" s="326" t="s">
        <v>362</v>
      </c>
      <c r="F111" s="325" t="s">
        <v>874</v>
      </c>
      <c r="G111" s="327" t="s">
        <v>795</v>
      </c>
      <c r="H111" s="325" t="s">
        <v>796</v>
      </c>
      <c r="I111" s="326" t="s">
        <v>875</v>
      </c>
      <c r="J111" s="329">
        <v>1152</v>
      </c>
      <c r="K111" s="329"/>
      <c r="L111" s="330"/>
    </row>
    <row r="112" spans="1:12" ht="63.75" x14ac:dyDescent="0.25">
      <c r="A112" s="331">
        <v>117</v>
      </c>
      <c r="B112" s="325" t="s">
        <v>281</v>
      </c>
      <c r="C112" s="325" t="s">
        <v>831</v>
      </c>
      <c r="D112" s="326" t="s">
        <v>552</v>
      </c>
      <c r="E112" s="326" t="s">
        <v>362</v>
      </c>
      <c r="F112" s="325" t="s">
        <v>876</v>
      </c>
      <c r="G112" s="327" t="s">
        <v>800</v>
      </c>
      <c r="H112" s="325" t="s">
        <v>877</v>
      </c>
      <c r="I112" s="326" t="s">
        <v>878</v>
      </c>
      <c r="J112" s="329">
        <v>774.6</v>
      </c>
      <c r="K112" s="329"/>
      <c r="L112" s="330"/>
    </row>
    <row r="113" spans="1:12" ht="25.5" x14ac:dyDescent="0.25">
      <c r="A113" s="324">
        <v>118</v>
      </c>
      <c r="B113" s="325" t="s">
        <v>281</v>
      </c>
      <c r="C113" s="325" t="s">
        <v>879</v>
      </c>
      <c r="D113" s="326" t="s">
        <v>552</v>
      </c>
      <c r="E113" s="326" t="s">
        <v>362</v>
      </c>
      <c r="F113" s="325" t="s">
        <v>880</v>
      </c>
      <c r="G113" s="327" t="s">
        <v>800</v>
      </c>
      <c r="H113" s="325" t="s">
        <v>881</v>
      </c>
      <c r="I113" s="326" t="s">
        <v>882</v>
      </c>
      <c r="J113" s="329">
        <v>372.6</v>
      </c>
      <c r="K113" s="329"/>
      <c r="L113" s="330"/>
    </row>
    <row r="114" spans="1:12" ht="38.25" x14ac:dyDescent="0.25">
      <c r="A114" s="331">
        <v>119</v>
      </c>
      <c r="B114" s="325" t="s">
        <v>281</v>
      </c>
      <c r="C114" s="325" t="s">
        <v>883</v>
      </c>
      <c r="D114" s="326" t="s">
        <v>552</v>
      </c>
      <c r="E114" s="326" t="s">
        <v>362</v>
      </c>
      <c r="F114" s="325" t="s">
        <v>884</v>
      </c>
      <c r="G114" s="327" t="s">
        <v>837</v>
      </c>
      <c r="H114" s="325" t="s">
        <v>838</v>
      </c>
      <c r="I114" s="326" t="s">
        <v>885</v>
      </c>
      <c r="J114" s="329">
        <v>1163.52</v>
      </c>
      <c r="K114" s="329"/>
      <c r="L114" s="330"/>
    </row>
    <row r="115" spans="1:12" ht="38.25" x14ac:dyDescent="0.25">
      <c r="A115" s="324">
        <v>120</v>
      </c>
      <c r="B115" s="325" t="s">
        <v>281</v>
      </c>
      <c r="C115" s="325" t="s">
        <v>886</v>
      </c>
      <c r="D115" s="326" t="s">
        <v>552</v>
      </c>
      <c r="E115" s="326" t="s">
        <v>362</v>
      </c>
      <c r="F115" s="325" t="s">
        <v>887</v>
      </c>
      <c r="G115" s="327" t="s">
        <v>888</v>
      </c>
      <c r="H115" s="325" t="s">
        <v>889</v>
      </c>
      <c r="I115" s="326" t="s">
        <v>890</v>
      </c>
      <c r="J115" s="329">
        <v>600</v>
      </c>
      <c r="K115" s="329"/>
      <c r="L115" s="330"/>
    </row>
    <row r="116" spans="1:12" ht="63.75" x14ac:dyDescent="0.25">
      <c r="A116" s="331">
        <v>121</v>
      </c>
      <c r="B116" s="325" t="s">
        <v>281</v>
      </c>
      <c r="C116" s="325" t="s">
        <v>798</v>
      </c>
      <c r="D116" s="326" t="s">
        <v>552</v>
      </c>
      <c r="E116" s="326" t="s">
        <v>362</v>
      </c>
      <c r="F116" s="325" t="s">
        <v>891</v>
      </c>
      <c r="G116" s="327" t="s">
        <v>800</v>
      </c>
      <c r="H116" s="325" t="s">
        <v>804</v>
      </c>
      <c r="I116" s="326" t="s">
        <v>892</v>
      </c>
      <c r="J116" s="329">
        <v>120.94</v>
      </c>
      <c r="K116" s="329"/>
      <c r="L116" s="330"/>
    </row>
    <row r="117" spans="1:12" ht="38.25" x14ac:dyDescent="0.25">
      <c r="A117" s="324">
        <v>122</v>
      </c>
      <c r="B117" s="325" t="s">
        <v>281</v>
      </c>
      <c r="C117" s="325" t="s">
        <v>893</v>
      </c>
      <c r="D117" s="326" t="s">
        <v>552</v>
      </c>
      <c r="E117" s="326" t="s">
        <v>362</v>
      </c>
      <c r="F117" s="325" t="s">
        <v>894</v>
      </c>
      <c r="G117" s="327" t="s">
        <v>888</v>
      </c>
      <c r="H117" s="325" t="s">
        <v>895</v>
      </c>
      <c r="I117" s="326" t="s">
        <v>896</v>
      </c>
      <c r="J117" s="329">
        <v>420</v>
      </c>
      <c r="K117" s="329"/>
      <c r="L117" s="330"/>
    </row>
    <row r="118" spans="1:12" ht="38.25" x14ac:dyDescent="0.25">
      <c r="A118" s="331">
        <v>123</v>
      </c>
      <c r="B118" s="325" t="s">
        <v>281</v>
      </c>
      <c r="C118" s="325" t="s">
        <v>897</v>
      </c>
      <c r="D118" s="326" t="s">
        <v>552</v>
      </c>
      <c r="E118" s="326" t="s">
        <v>362</v>
      </c>
      <c r="F118" s="325" t="s">
        <v>898</v>
      </c>
      <c r="G118" s="327" t="s">
        <v>808</v>
      </c>
      <c r="H118" s="325" t="s">
        <v>899</v>
      </c>
      <c r="I118" s="326" t="s">
        <v>900</v>
      </c>
      <c r="J118" s="329">
        <v>405</v>
      </c>
      <c r="K118" s="329"/>
      <c r="L118" s="330"/>
    </row>
    <row r="119" spans="1:12" ht="63.75" x14ac:dyDescent="0.25">
      <c r="A119" s="324">
        <v>124</v>
      </c>
      <c r="B119" s="325" t="s">
        <v>281</v>
      </c>
      <c r="C119" s="325" t="s">
        <v>798</v>
      </c>
      <c r="D119" s="326" t="s">
        <v>552</v>
      </c>
      <c r="E119" s="326" t="s">
        <v>362</v>
      </c>
      <c r="F119" s="325" t="s">
        <v>901</v>
      </c>
      <c r="G119" s="327" t="s">
        <v>902</v>
      </c>
      <c r="H119" s="325" t="s">
        <v>903</v>
      </c>
      <c r="I119" s="326" t="s">
        <v>904</v>
      </c>
      <c r="J119" s="329">
        <v>52.36</v>
      </c>
      <c r="K119" s="329"/>
      <c r="L119" s="330"/>
    </row>
    <row r="120" spans="1:12" ht="38.25" x14ac:dyDescent="0.25">
      <c r="A120" s="331">
        <v>125</v>
      </c>
      <c r="B120" s="325" t="s">
        <v>281</v>
      </c>
      <c r="C120" s="325" t="s">
        <v>905</v>
      </c>
      <c r="D120" s="326" t="s">
        <v>552</v>
      </c>
      <c r="E120" s="326" t="s">
        <v>362</v>
      </c>
      <c r="F120" s="325" t="s">
        <v>901</v>
      </c>
      <c r="G120" s="327" t="s">
        <v>871</v>
      </c>
      <c r="H120" s="325" t="s">
        <v>906</v>
      </c>
      <c r="I120" s="326" t="s">
        <v>907</v>
      </c>
      <c r="J120" s="329">
        <v>1044</v>
      </c>
      <c r="K120" s="329"/>
      <c r="L120" s="330"/>
    </row>
    <row r="121" spans="1:12" ht="25.5" x14ac:dyDescent="0.25">
      <c r="A121" s="324">
        <v>126</v>
      </c>
      <c r="B121" s="325" t="s">
        <v>281</v>
      </c>
      <c r="C121" s="325" t="s">
        <v>908</v>
      </c>
      <c r="D121" s="326" t="s">
        <v>552</v>
      </c>
      <c r="E121" s="326" t="s">
        <v>362</v>
      </c>
      <c r="F121" s="325" t="s">
        <v>909</v>
      </c>
      <c r="G121" s="327" t="s">
        <v>910</v>
      </c>
      <c r="H121" s="325" t="s">
        <v>911</v>
      </c>
      <c r="I121" s="326" t="s">
        <v>912</v>
      </c>
      <c r="J121" s="329">
        <v>480</v>
      </c>
      <c r="K121" s="329"/>
      <c r="L121" s="330"/>
    </row>
    <row r="122" spans="1:12" ht="38.25" x14ac:dyDescent="0.25">
      <c r="A122" s="331">
        <v>127</v>
      </c>
      <c r="B122" s="325" t="s">
        <v>281</v>
      </c>
      <c r="C122" s="325" t="s">
        <v>835</v>
      </c>
      <c r="D122" s="326" t="s">
        <v>552</v>
      </c>
      <c r="E122" s="326" t="s">
        <v>362</v>
      </c>
      <c r="F122" s="325" t="s">
        <v>913</v>
      </c>
      <c r="G122" s="327" t="s">
        <v>837</v>
      </c>
      <c r="H122" s="325" t="s">
        <v>914</v>
      </c>
      <c r="I122" s="326" t="s">
        <v>915</v>
      </c>
      <c r="J122" s="329">
        <v>1175.04</v>
      </c>
      <c r="K122" s="329"/>
      <c r="L122" s="330"/>
    </row>
    <row r="123" spans="1:12" ht="25.5" x14ac:dyDescent="0.25">
      <c r="A123" s="324">
        <v>128</v>
      </c>
      <c r="B123" s="325" t="s">
        <v>281</v>
      </c>
      <c r="C123" s="325" t="s">
        <v>916</v>
      </c>
      <c r="D123" s="326" t="s">
        <v>552</v>
      </c>
      <c r="E123" s="326" t="s">
        <v>362</v>
      </c>
      <c r="F123" s="325" t="s">
        <v>917</v>
      </c>
      <c r="G123" s="327" t="s">
        <v>808</v>
      </c>
      <c r="H123" s="325" t="s">
        <v>918</v>
      </c>
      <c r="I123" s="326" t="s">
        <v>919</v>
      </c>
      <c r="J123" s="329">
        <v>180</v>
      </c>
      <c r="K123" s="329"/>
      <c r="L123" s="330"/>
    </row>
    <row r="124" spans="1:12" ht="51" x14ac:dyDescent="0.25">
      <c r="A124" s="331">
        <v>129</v>
      </c>
      <c r="B124" s="325" t="s">
        <v>281</v>
      </c>
      <c r="C124" s="325" t="s">
        <v>920</v>
      </c>
      <c r="D124" s="326" t="s">
        <v>552</v>
      </c>
      <c r="E124" s="326" t="s">
        <v>362</v>
      </c>
      <c r="F124" s="325" t="s">
        <v>921</v>
      </c>
      <c r="G124" s="327" t="s">
        <v>922</v>
      </c>
      <c r="H124" s="325" t="s">
        <v>923</v>
      </c>
      <c r="I124" s="326" t="s">
        <v>924</v>
      </c>
      <c r="J124" s="329">
        <v>180</v>
      </c>
      <c r="K124" s="329"/>
      <c r="L124" s="330"/>
    </row>
    <row r="125" spans="1:12" ht="25.5" x14ac:dyDescent="0.25">
      <c r="A125" s="324">
        <v>130</v>
      </c>
      <c r="B125" s="325" t="s">
        <v>281</v>
      </c>
      <c r="C125" s="325" t="s">
        <v>925</v>
      </c>
      <c r="D125" s="326" t="s">
        <v>552</v>
      </c>
      <c r="E125" s="326" t="s">
        <v>362</v>
      </c>
      <c r="F125" s="325" t="s">
        <v>926</v>
      </c>
      <c r="G125" s="327" t="s">
        <v>927</v>
      </c>
      <c r="H125" s="325" t="s">
        <v>928</v>
      </c>
      <c r="I125" s="326" t="s">
        <v>929</v>
      </c>
      <c r="J125" s="329">
        <v>3337.2</v>
      </c>
      <c r="K125" s="329"/>
      <c r="L125" s="330"/>
    </row>
    <row r="126" spans="1:12" ht="38.25" x14ac:dyDescent="0.25">
      <c r="A126" s="331">
        <v>131</v>
      </c>
      <c r="B126" s="325" t="s">
        <v>281</v>
      </c>
      <c r="C126" s="325" t="s">
        <v>930</v>
      </c>
      <c r="D126" s="326" t="s">
        <v>552</v>
      </c>
      <c r="E126" s="326" t="s">
        <v>362</v>
      </c>
      <c r="F126" s="330" t="s">
        <v>931</v>
      </c>
      <c r="G126" s="327" t="s">
        <v>808</v>
      </c>
      <c r="H126" s="325" t="s">
        <v>932</v>
      </c>
      <c r="I126" s="326" t="s">
        <v>933</v>
      </c>
      <c r="J126" s="329">
        <v>3096</v>
      </c>
      <c r="K126" s="329"/>
      <c r="L126" s="330"/>
    </row>
    <row r="127" spans="1:12" ht="25.5" x14ac:dyDescent="0.25">
      <c r="A127" s="324">
        <v>132</v>
      </c>
      <c r="B127" s="325" t="s">
        <v>281</v>
      </c>
      <c r="C127" s="325" t="s">
        <v>934</v>
      </c>
      <c r="D127" s="326" t="s">
        <v>552</v>
      </c>
      <c r="E127" s="326" t="s">
        <v>362</v>
      </c>
      <c r="F127" s="330" t="s">
        <v>935</v>
      </c>
      <c r="G127" s="327" t="s">
        <v>837</v>
      </c>
      <c r="H127" s="325" t="s">
        <v>936</v>
      </c>
      <c r="I127" s="326" t="s">
        <v>937</v>
      </c>
      <c r="J127" s="329">
        <v>950.68</v>
      </c>
      <c r="K127" s="329"/>
      <c r="L127" s="330"/>
    </row>
    <row r="128" spans="1:12" ht="25.5" x14ac:dyDescent="0.25">
      <c r="A128" s="332">
        <v>133</v>
      </c>
      <c r="B128" s="333" t="s">
        <v>283</v>
      </c>
      <c r="C128" s="334" t="s">
        <v>938</v>
      </c>
      <c r="D128" s="335" t="s">
        <v>529</v>
      </c>
      <c r="E128" s="335" t="s">
        <v>297</v>
      </c>
      <c r="F128" s="336" t="s">
        <v>939</v>
      </c>
      <c r="G128" s="337" t="s">
        <v>940</v>
      </c>
      <c r="H128" s="336" t="s">
        <v>941</v>
      </c>
      <c r="I128" s="338" t="s">
        <v>942</v>
      </c>
      <c r="J128" s="339">
        <v>17823</v>
      </c>
      <c r="K128" s="340"/>
      <c r="L128" s="341"/>
    </row>
    <row r="129" spans="1:12" ht="25.5" x14ac:dyDescent="0.25">
      <c r="A129" s="342">
        <v>134</v>
      </c>
      <c r="B129" s="333" t="s">
        <v>283</v>
      </c>
      <c r="C129" s="334" t="s">
        <v>938</v>
      </c>
      <c r="D129" s="335" t="s">
        <v>529</v>
      </c>
      <c r="E129" s="335" t="s">
        <v>297</v>
      </c>
      <c r="F129" s="343" t="s">
        <v>943</v>
      </c>
      <c r="G129" s="344" t="s">
        <v>944</v>
      </c>
      <c r="H129" s="343" t="s">
        <v>945</v>
      </c>
      <c r="I129" s="338" t="s">
        <v>946</v>
      </c>
      <c r="J129" s="345">
        <v>2771</v>
      </c>
      <c r="K129" s="346"/>
      <c r="L129" s="347"/>
    </row>
    <row r="130" spans="1:12" ht="38.25" x14ac:dyDescent="0.25">
      <c r="A130" s="332">
        <v>135</v>
      </c>
      <c r="B130" s="333" t="s">
        <v>283</v>
      </c>
      <c r="C130" s="334" t="s">
        <v>938</v>
      </c>
      <c r="D130" s="335" t="s">
        <v>529</v>
      </c>
      <c r="E130" s="335" t="s">
        <v>297</v>
      </c>
      <c r="F130" s="343" t="s">
        <v>947</v>
      </c>
      <c r="G130" s="344" t="s">
        <v>948</v>
      </c>
      <c r="H130" s="343" t="s">
        <v>949</v>
      </c>
      <c r="I130" s="338" t="s">
        <v>946</v>
      </c>
      <c r="J130" s="345">
        <v>14956</v>
      </c>
      <c r="K130" s="346"/>
      <c r="L130" s="347"/>
    </row>
    <row r="131" spans="1:12" ht="38.25" x14ac:dyDescent="0.25">
      <c r="A131" s="342">
        <v>136</v>
      </c>
      <c r="B131" s="333" t="s">
        <v>283</v>
      </c>
      <c r="C131" s="334" t="s">
        <v>938</v>
      </c>
      <c r="D131" s="335" t="s">
        <v>529</v>
      </c>
      <c r="E131" s="335" t="s">
        <v>297</v>
      </c>
      <c r="F131" s="343" t="s">
        <v>950</v>
      </c>
      <c r="G131" s="344" t="s">
        <v>951</v>
      </c>
      <c r="H131" s="343" t="s">
        <v>952</v>
      </c>
      <c r="I131" s="338" t="s">
        <v>946</v>
      </c>
      <c r="J131" s="345">
        <v>9394</v>
      </c>
      <c r="K131" s="346"/>
      <c r="L131" s="347"/>
    </row>
    <row r="132" spans="1:12" ht="25.5" x14ac:dyDescent="0.25">
      <c r="A132" s="332">
        <v>137</v>
      </c>
      <c r="B132" s="333" t="s">
        <v>283</v>
      </c>
      <c r="C132" s="334" t="s">
        <v>938</v>
      </c>
      <c r="D132" s="335" t="s">
        <v>529</v>
      </c>
      <c r="E132" s="335" t="s">
        <v>297</v>
      </c>
      <c r="F132" s="334" t="s">
        <v>953</v>
      </c>
      <c r="G132" s="348" t="s">
        <v>954</v>
      </c>
      <c r="H132" s="334" t="s">
        <v>955</v>
      </c>
      <c r="I132" s="338" t="s">
        <v>956</v>
      </c>
      <c r="J132" s="345">
        <v>13400</v>
      </c>
      <c r="K132" s="346"/>
      <c r="L132" s="347"/>
    </row>
    <row r="133" spans="1:12" ht="38.25" x14ac:dyDescent="0.25">
      <c r="A133" s="342">
        <v>138</v>
      </c>
      <c r="B133" s="333" t="s">
        <v>283</v>
      </c>
      <c r="C133" s="334" t="s">
        <v>938</v>
      </c>
      <c r="D133" s="335" t="s">
        <v>529</v>
      </c>
      <c r="E133" s="335" t="s">
        <v>297</v>
      </c>
      <c r="F133" s="334" t="s">
        <v>957</v>
      </c>
      <c r="G133" s="348" t="s">
        <v>958</v>
      </c>
      <c r="H133" s="334" t="s">
        <v>959</v>
      </c>
      <c r="I133" s="338" t="s">
        <v>956</v>
      </c>
      <c r="J133" s="345">
        <v>15644</v>
      </c>
      <c r="K133" s="346"/>
      <c r="L133" s="347"/>
    </row>
    <row r="134" spans="1:12" ht="38.25" x14ac:dyDescent="0.25">
      <c r="A134" s="332">
        <v>139</v>
      </c>
      <c r="B134" s="333" t="s">
        <v>283</v>
      </c>
      <c r="C134" s="334" t="s">
        <v>938</v>
      </c>
      <c r="D134" s="335" t="s">
        <v>529</v>
      </c>
      <c r="E134" s="335" t="s">
        <v>297</v>
      </c>
      <c r="F134" s="334" t="s">
        <v>960</v>
      </c>
      <c r="G134" s="348" t="s">
        <v>961</v>
      </c>
      <c r="H134" s="334" t="s">
        <v>962</v>
      </c>
      <c r="I134" s="338" t="s">
        <v>956</v>
      </c>
      <c r="J134" s="345">
        <v>7853</v>
      </c>
      <c r="K134" s="346"/>
      <c r="L134" s="347"/>
    </row>
    <row r="135" spans="1:12" ht="38.25" x14ac:dyDescent="0.25">
      <c r="A135" s="342">
        <v>140</v>
      </c>
      <c r="B135" s="333" t="s">
        <v>283</v>
      </c>
      <c r="C135" s="334" t="s">
        <v>963</v>
      </c>
      <c r="D135" s="335" t="s">
        <v>529</v>
      </c>
      <c r="E135" s="335" t="s">
        <v>297</v>
      </c>
      <c r="F135" s="336" t="s">
        <v>964</v>
      </c>
      <c r="G135" s="337" t="s">
        <v>948</v>
      </c>
      <c r="H135" s="336" t="s">
        <v>965</v>
      </c>
      <c r="I135" s="338" t="s">
        <v>966</v>
      </c>
      <c r="J135" s="345">
        <v>2000</v>
      </c>
      <c r="K135" s="346"/>
      <c r="L135" s="347"/>
    </row>
    <row r="136" spans="1:12" ht="25.5" x14ac:dyDescent="0.25">
      <c r="A136" s="332">
        <v>141</v>
      </c>
      <c r="B136" s="333" t="s">
        <v>283</v>
      </c>
      <c r="C136" s="349" t="s">
        <v>967</v>
      </c>
      <c r="D136" s="335" t="s">
        <v>552</v>
      </c>
      <c r="E136" s="335" t="s">
        <v>297</v>
      </c>
      <c r="F136" s="350" t="s">
        <v>968</v>
      </c>
      <c r="G136" s="351" t="s">
        <v>969</v>
      </c>
      <c r="H136" s="349" t="s">
        <v>970</v>
      </c>
      <c r="I136" s="352">
        <v>43833</v>
      </c>
      <c r="J136" s="353">
        <v>180</v>
      </c>
      <c r="K136" s="346"/>
      <c r="L136" s="347"/>
    </row>
    <row r="137" spans="1:12" ht="51" x14ac:dyDescent="0.25">
      <c r="A137" s="342">
        <v>142</v>
      </c>
      <c r="B137" s="333" t="s">
        <v>283</v>
      </c>
      <c r="C137" s="349" t="s">
        <v>971</v>
      </c>
      <c r="D137" s="335" t="s">
        <v>552</v>
      </c>
      <c r="E137" s="335" t="s">
        <v>297</v>
      </c>
      <c r="F137" s="350">
        <v>4520083818</v>
      </c>
      <c r="G137" s="351" t="s">
        <v>972</v>
      </c>
      <c r="H137" s="354" t="s">
        <v>973</v>
      </c>
      <c r="I137" s="352">
        <v>43847</v>
      </c>
      <c r="J137" s="353">
        <v>78</v>
      </c>
      <c r="K137" s="346"/>
      <c r="L137" s="347"/>
    </row>
    <row r="138" spans="1:12" ht="25.5" x14ac:dyDescent="0.25">
      <c r="A138" s="332">
        <v>143</v>
      </c>
      <c r="B138" s="333" t="s">
        <v>283</v>
      </c>
      <c r="C138" s="349" t="s">
        <v>974</v>
      </c>
      <c r="D138" s="335" t="s">
        <v>552</v>
      </c>
      <c r="E138" s="335" t="s">
        <v>297</v>
      </c>
      <c r="F138" s="350">
        <v>2020007</v>
      </c>
      <c r="G138" s="351" t="s">
        <v>972</v>
      </c>
      <c r="H138" s="354" t="s">
        <v>973</v>
      </c>
      <c r="I138" s="352">
        <v>43847</v>
      </c>
      <c r="J138" s="353">
        <v>48</v>
      </c>
      <c r="K138" s="346"/>
      <c r="L138" s="347"/>
    </row>
    <row r="139" spans="1:12" ht="38.25" x14ac:dyDescent="0.25">
      <c r="A139" s="342">
        <v>144</v>
      </c>
      <c r="B139" s="333" t="s">
        <v>283</v>
      </c>
      <c r="C139" s="349" t="s">
        <v>975</v>
      </c>
      <c r="D139" s="335" t="s">
        <v>552</v>
      </c>
      <c r="E139" s="335" t="s">
        <v>297</v>
      </c>
      <c r="F139" s="350" t="s">
        <v>976</v>
      </c>
      <c r="G139" s="351" t="s">
        <v>969</v>
      </c>
      <c r="H139" s="349" t="s">
        <v>977</v>
      </c>
      <c r="I139" s="352">
        <v>43845</v>
      </c>
      <c r="J139" s="353">
        <v>2010</v>
      </c>
      <c r="K139" s="346"/>
      <c r="L139" s="347"/>
    </row>
    <row r="140" spans="1:12" ht="25.5" x14ac:dyDescent="0.25">
      <c r="A140" s="332">
        <v>145</v>
      </c>
      <c r="B140" s="333" t="s">
        <v>283</v>
      </c>
      <c r="C140" s="349" t="s">
        <v>978</v>
      </c>
      <c r="D140" s="335" t="s">
        <v>552</v>
      </c>
      <c r="E140" s="335" t="s">
        <v>297</v>
      </c>
      <c r="F140" s="350" t="s">
        <v>968</v>
      </c>
      <c r="G140" s="351" t="s">
        <v>969</v>
      </c>
      <c r="H140" s="349" t="s">
        <v>977</v>
      </c>
      <c r="I140" s="352">
        <v>43846</v>
      </c>
      <c r="J140" s="353">
        <v>276</v>
      </c>
      <c r="K140" s="346"/>
      <c r="L140" s="347"/>
    </row>
    <row r="141" spans="1:12" ht="38.25" x14ac:dyDescent="0.25">
      <c r="A141" s="342">
        <v>146</v>
      </c>
      <c r="B141" s="333" t="s">
        <v>283</v>
      </c>
      <c r="C141" s="349" t="s">
        <v>979</v>
      </c>
      <c r="D141" s="335" t="s">
        <v>552</v>
      </c>
      <c r="E141" s="335" t="s">
        <v>297</v>
      </c>
      <c r="F141" s="350">
        <v>20001</v>
      </c>
      <c r="G141" s="337" t="s">
        <v>980</v>
      </c>
      <c r="H141" s="349" t="s">
        <v>981</v>
      </c>
      <c r="I141" s="352">
        <v>43844</v>
      </c>
      <c r="J141" s="353">
        <v>3600</v>
      </c>
      <c r="K141" s="346"/>
      <c r="L141" s="347"/>
    </row>
    <row r="142" spans="1:12" ht="51" x14ac:dyDescent="0.25">
      <c r="A142" s="332">
        <v>147</v>
      </c>
      <c r="B142" s="333" t="s">
        <v>283</v>
      </c>
      <c r="C142" s="349" t="s">
        <v>982</v>
      </c>
      <c r="D142" s="335" t="s">
        <v>552</v>
      </c>
      <c r="E142" s="335" t="s">
        <v>297</v>
      </c>
      <c r="F142" s="350" t="s">
        <v>983</v>
      </c>
      <c r="G142" s="337" t="s">
        <v>980</v>
      </c>
      <c r="H142" s="349" t="s">
        <v>981</v>
      </c>
      <c r="I142" s="352">
        <v>43847</v>
      </c>
      <c r="J142" s="353">
        <v>22097</v>
      </c>
      <c r="K142" s="346"/>
      <c r="L142" s="347"/>
    </row>
    <row r="143" spans="1:12" ht="51" x14ac:dyDescent="0.25">
      <c r="A143" s="342">
        <v>148</v>
      </c>
      <c r="B143" s="333" t="s">
        <v>283</v>
      </c>
      <c r="C143" s="349" t="s">
        <v>984</v>
      </c>
      <c r="D143" s="335" t="s">
        <v>552</v>
      </c>
      <c r="E143" s="335" t="s">
        <v>297</v>
      </c>
      <c r="F143" s="350" t="s">
        <v>985</v>
      </c>
      <c r="G143" s="351" t="s">
        <v>986</v>
      </c>
      <c r="H143" s="349" t="s">
        <v>987</v>
      </c>
      <c r="I143" s="352">
        <v>43857</v>
      </c>
      <c r="J143" s="353">
        <v>462</v>
      </c>
      <c r="K143" s="346"/>
      <c r="L143" s="347"/>
    </row>
    <row r="144" spans="1:12" ht="51" x14ac:dyDescent="0.25">
      <c r="A144" s="332">
        <v>149</v>
      </c>
      <c r="B144" s="333" t="s">
        <v>283</v>
      </c>
      <c r="C144" s="349" t="s">
        <v>982</v>
      </c>
      <c r="D144" s="335" t="s">
        <v>552</v>
      </c>
      <c r="E144" s="335" t="s">
        <v>297</v>
      </c>
      <c r="F144" s="350" t="s">
        <v>988</v>
      </c>
      <c r="G144" s="337" t="s">
        <v>980</v>
      </c>
      <c r="H144" s="349" t="s">
        <v>981</v>
      </c>
      <c r="I144" s="352">
        <v>43857</v>
      </c>
      <c r="J144" s="353">
        <v>2263.42</v>
      </c>
      <c r="K144" s="346"/>
      <c r="L144" s="347"/>
    </row>
    <row r="145" spans="1:12" ht="51" x14ac:dyDescent="0.25">
      <c r="A145" s="342">
        <v>150</v>
      </c>
      <c r="B145" s="333" t="s">
        <v>283</v>
      </c>
      <c r="C145" s="349" t="s">
        <v>920</v>
      </c>
      <c r="D145" s="335" t="s">
        <v>552</v>
      </c>
      <c r="E145" s="335" t="s">
        <v>297</v>
      </c>
      <c r="F145" s="350" t="s">
        <v>989</v>
      </c>
      <c r="G145" s="337" t="s">
        <v>980</v>
      </c>
      <c r="H145" s="349" t="s">
        <v>981</v>
      </c>
      <c r="I145" s="352">
        <v>43852</v>
      </c>
      <c r="J145" s="353">
        <v>22927.3</v>
      </c>
      <c r="K145" s="346"/>
      <c r="L145" s="347"/>
    </row>
    <row r="146" spans="1:12" ht="51" x14ac:dyDescent="0.25">
      <c r="A146" s="332">
        <v>151</v>
      </c>
      <c r="B146" s="333" t="s">
        <v>283</v>
      </c>
      <c r="C146" s="349" t="s">
        <v>971</v>
      </c>
      <c r="D146" s="335" t="s">
        <v>552</v>
      </c>
      <c r="E146" s="335" t="s">
        <v>297</v>
      </c>
      <c r="F146" s="350">
        <v>4520083815</v>
      </c>
      <c r="G146" s="351" t="s">
        <v>972</v>
      </c>
      <c r="H146" s="354" t="s">
        <v>973</v>
      </c>
      <c r="I146" s="352">
        <v>43864</v>
      </c>
      <c r="J146" s="353">
        <v>80.400000000000006</v>
      </c>
      <c r="K146" s="346"/>
      <c r="L146" s="347"/>
    </row>
    <row r="147" spans="1:12" ht="25.5" x14ac:dyDescent="0.25">
      <c r="A147" s="342">
        <v>152</v>
      </c>
      <c r="B147" s="333" t="s">
        <v>283</v>
      </c>
      <c r="C147" s="349" t="s">
        <v>990</v>
      </c>
      <c r="D147" s="335" t="s">
        <v>552</v>
      </c>
      <c r="E147" s="335" t="s">
        <v>297</v>
      </c>
      <c r="F147" s="347" t="s">
        <v>968</v>
      </c>
      <c r="G147" s="351" t="s">
        <v>972</v>
      </c>
      <c r="H147" s="354" t="s">
        <v>973</v>
      </c>
      <c r="I147" s="352">
        <v>43864</v>
      </c>
      <c r="J147" s="353">
        <v>31.2</v>
      </c>
      <c r="K147" s="346"/>
      <c r="L147" s="347"/>
    </row>
    <row r="148" spans="1:12" ht="25.5" x14ac:dyDescent="0.25">
      <c r="A148" s="332">
        <v>153</v>
      </c>
      <c r="B148" s="333" t="s">
        <v>283</v>
      </c>
      <c r="C148" s="349" t="s">
        <v>991</v>
      </c>
      <c r="D148" s="335" t="s">
        <v>552</v>
      </c>
      <c r="E148" s="335" t="s">
        <v>297</v>
      </c>
      <c r="F148" s="347" t="s">
        <v>992</v>
      </c>
      <c r="G148" s="351" t="s">
        <v>969</v>
      </c>
      <c r="H148" s="349" t="s">
        <v>977</v>
      </c>
      <c r="I148" s="352">
        <v>43866</v>
      </c>
      <c r="J148" s="353">
        <v>576</v>
      </c>
      <c r="K148" s="346"/>
      <c r="L148" s="347"/>
    </row>
    <row r="149" spans="1:12" ht="63.75" x14ac:dyDescent="0.25">
      <c r="A149" s="342">
        <v>154</v>
      </c>
      <c r="B149" s="333" t="s">
        <v>283</v>
      </c>
      <c r="C149" s="349" t="s">
        <v>993</v>
      </c>
      <c r="D149" s="335" t="s">
        <v>552</v>
      </c>
      <c r="E149" s="335" t="s">
        <v>297</v>
      </c>
      <c r="F149" s="347">
        <v>91174</v>
      </c>
      <c r="G149" s="337" t="s">
        <v>994</v>
      </c>
      <c r="H149" s="349" t="s">
        <v>995</v>
      </c>
      <c r="I149" s="352">
        <v>43864</v>
      </c>
      <c r="J149" s="353">
        <v>7500</v>
      </c>
      <c r="K149" s="346"/>
      <c r="L149" s="347"/>
    </row>
    <row r="150" spans="1:12" ht="51" x14ac:dyDescent="0.25">
      <c r="A150" s="332">
        <v>155</v>
      </c>
      <c r="B150" s="333" t="s">
        <v>283</v>
      </c>
      <c r="C150" s="349" t="s">
        <v>996</v>
      </c>
      <c r="D150" s="335" t="s">
        <v>552</v>
      </c>
      <c r="E150" s="335" t="s">
        <v>297</v>
      </c>
      <c r="F150" s="347">
        <v>3900950917</v>
      </c>
      <c r="G150" s="351" t="s">
        <v>969</v>
      </c>
      <c r="H150" s="349" t="s">
        <v>977</v>
      </c>
      <c r="I150" s="352">
        <v>43874</v>
      </c>
      <c r="J150" s="353">
        <v>3600</v>
      </c>
      <c r="K150" s="346"/>
      <c r="L150" s="347"/>
    </row>
    <row r="151" spans="1:12" ht="38.25" x14ac:dyDescent="0.25">
      <c r="A151" s="342">
        <v>156</v>
      </c>
      <c r="B151" s="333" t="s">
        <v>283</v>
      </c>
      <c r="C151" s="349" t="s">
        <v>997</v>
      </c>
      <c r="D151" s="335" t="s">
        <v>552</v>
      </c>
      <c r="E151" s="335" t="s">
        <v>297</v>
      </c>
      <c r="F151" s="347" t="s">
        <v>998</v>
      </c>
      <c r="G151" s="351" t="s">
        <v>969</v>
      </c>
      <c r="H151" s="349" t="s">
        <v>977</v>
      </c>
      <c r="I151" s="352">
        <v>43874</v>
      </c>
      <c r="J151" s="353">
        <v>192</v>
      </c>
      <c r="K151" s="346"/>
      <c r="L151" s="347"/>
    </row>
    <row r="152" spans="1:12" ht="25.5" x14ac:dyDescent="0.25">
      <c r="A152" s="332">
        <v>157</v>
      </c>
      <c r="B152" s="333" t="s">
        <v>283</v>
      </c>
      <c r="C152" s="349" t="s">
        <v>999</v>
      </c>
      <c r="D152" s="335" t="s">
        <v>552</v>
      </c>
      <c r="E152" s="335" t="s">
        <v>297</v>
      </c>
      <c r="F152" s="347">
        <v>621190719</v>
      </c>
      <c r="G152" s="351" t="s">
        <v>969</v>
      </c>
      <c r="H152" s="349" t="s">
        <v>977</v>
      </c>
      <c r="I152" s="352">
        <v>43874</v>
      </c>
      <c r="J152" s="353">
        <v>1173.5999999999999</v>
      </c>
      <c r="K152" s="346"/>
      <c r="L152" s="347"/>
    </row>
    <row r="153" spans="1:12" ht="38.25" x14ac:dyDescent="0.25">
      <c r="A153" s="342">
        <v>158</v>
      </c>
      <c r="B153" s="333" t="s">
        <v>283</v>
      </c>
      <c r="C153" s="349" t="s">
        <v>979</v>
      </c>
      <c r="D153" s="335" t="s">
        <v>552</v>
      </c>
      <c r="E153" s="335" t="s">
        <v>297</v>
      </c>
      <c r="F153" s="347">
        <v>20018</v>
      </c>
      <c r="G153" s="337" t="s">
        <v>980</v>
      </c>
      <c r="H153" s="349" t="s">
        <v>981</v>
      </c>
      <c r="I153" s="352">
        <v>43872</v>
      </c>
      <c r="J153" s="353">
        <v>4800</v>
      </c>
      <c r="K153" s="346"/>
      <c r="L153" s="347"/>
    </row>
    <row r="154" spans="1:12" ht="51" x14ac:dyDescent="0.25">
      <c r="A154" s="332">
        <v>159</v>
      </c>
      <c r="B154" s="333" t="s">
        <v>283</v>
      </c>
      <c r="C154" s="349" t="s">
        <v>920</v>
      </c>
      <c r="D154" s="335" t="s">
        <v>552</v>
      </c>
      <c r="E154" s="335" t="s">
        <v>297</v>
      </c>
      <c r="F154" s="350" t="s">
        <v>1000</v>
      </c>
      <c r="G154" s="337" t="s">
        <v>980</v>
      </c>
      <c r="H154" s="349" t="s">
        <v>981</v>
      </c>
      <c r="I154" s="352">
        <v>43871</v>
      </c>
      <c r="J154" s="353">
        <v>29988.82</v>
      </c>
      <c r="K154" s="346"/>
      <c r="L154" s="347"/>
    </row>
    <row r="155" spans="1:12" ht="51" x14ac:dyDescent="0.25">
      <c r="A155" s="342">
        <v>160</v>
      </c>
      <c r="B155" s="333" t="s">
        <v>283</v>
      </c>
      <c r="C155" s="349" t="s">
        <v>920</v>
      </c>
      <c r="D155" s="335" t="s">
        <v>552</v>
      </c>
      <c r="E155" s="335" t="s">
        <v>297</v>
      </c>
      <c r="F155" s="350" t="s">
        <v>1001</v>
      </c>
      <c r="G155" s="337" t="s">
        <v>980</v>
      </c>
      <c r="H155" s="349" t="s">
        <v>981</v>
      </c>
      <c r="I155" s="352">
        <v>43864</v>
      </c>
      <c r="J155" s="353">
        <v>22789.15</v>
      </c>
      <c r="K155" s="346"/>
      <c r="L155" s="347"/>
    </row>
    <row r="156" spans="1:12" ht="25.5" x14ac:dyDescent="0.25">
      <c r="A156" s="332">
        <v>161</v>
      </c>
      <c r="B156" s="333" t="s">
        <v>283</v>
      </c>
      <c r="C156" s="349" t="s">
        <v>1002</v>
      </c>
      <c r="D156" s="335" t="s">
        <v>552</v>
      </c>
      <c r="E156" s="335" t="s">
        <v>297</v>
      </c>
      <c r="F156" s="347" t="s">
        <v>1003</v>
      </c>
      <c r="G156" s="337" t="s">
        <v>1004</v>
      </c>
      <c r="H156" s="349" t="s">
        <v>1005</v>
      </c>
      <c r="I156" s="352">
        <v>43868</v>
      </c>
      <c r="J156" s="353">
        <v>13200</v>
      </c>
      <c r="K156" s="346"/>
      <c r="L156" s="347"/>
    </row>
    <row r="157" spans="1:12" ht="38.25" x14ac:dyDescent="0.25">
      <c r="A157" s="342">
        <v>162</v>
      </c>
      <c r="B157" s="333" t="s">
        <v>283</v>
      </c>
      <c r="C157" s="349" t="s">
        <v>979</v>
      </c>
      <c r="D157" s="335" t="s">
        <v>552</v>
      </c>
      <c r="E157" s="335" t="s">
        <v>297</v>
      </c>
      <c r="F157" s="347">
        <v>20026</v>
      </c>
      <c r="G157" s="337" t="s">
        <v>980</v>
      </c>
      <c r="H157" s="349" t="s">
        <v>981</v>
      </c>
      <c r="I157" s="352">
        <v>43881</v>
      </c>
      <c r="J157" s="353">
        <v>3600</v>
      </c>
      <c r="K157" s="346"/>
      <c r="L157" s="347"/>
    </row>
    <row r="158" spans="1:12" ht="63.75" x14ac:dyDescent="0.25">
      <c r="A158" s="332">
        <v>163</v>
      </c>
      <c r="B158" s="333" t="s">
        <v>283</v>
      </c>
      <c r="C158" s="349" t="s">
        <v>1006</v>
      </c>
      <c r="D158" s="335" t="s">
        <v>552</v>
      </c>
      <c r="E158" s="335" t="s">
        <v>297</v>
      </c>
      <c r="F158" s="347">
        <v>44308772</v>
      </c>
      <c r="G158" s="337" t="s">
        <v>1007</v>
      </c>
      <c r="H158" s="349" t="s">
        <v>1008</v>
      </c>
      <c r="I158" s="352">
        <v>43882</v>
      </c>
      <c r="J158" s="353">
        <v>2400</v>
      </c>
      <c r="K158" s="346"/>
      <c r="L158" s="347"/>
    </row>
    <row r="159" spans="1:12" ht="25.5" x14ac:dyDescent="0.25">
      <c r="A159" s="342">
        <v>164</v>
      </c>
      <c r="B159" s="333" t="s">
        <v>283</v>
      </c>
      <c r="C159" s="349" t="s">
        <v>1009</v>
      </c>
      <c r="D159" s="335" t="s">
        <v>552</v>
      </c>
      <c r="E159" s="335" t="s">
        <v>297</v>
      </c>
      <c r="F159" s="347">
        <v>20200001</v>
      </c>
      <c r="G159" s="351" t="s">
        <v>972</v>
      </c>
      <c r="H159" s="354" t="s">
        <v>973</v>
      </c>
      <c r="I159" s="352">
        <v>43885</v>
      </c>
      <c r="J159" s="353">
        <v>48</v>
      </c>
      <c r="K159" s="346"/>
      <c r="L159" s="347"/>
    </row>
    <row r="160" spans="1:12" ht="25.5" x14ac:dyDescent="0.25">
      <c r="A160" s="332">
        <v>165</v>
      </c>
      <c r="B160" s="333" t="s">
        <v>283</v>
      </c>
      <c r="C160" s="349" t="s">
        <v>1010</v>
      </c>
      <c r="D160" s="335" t="s">
        <v>552</v>
      </c>
      <c r="E160" s="335" t="s">
        <v>297</v>
      </c>
      <c r="F160" s="347" t="s">
        <v>1011</v>
      </c>
      <c r="G160" s="351" t="s">
        <v>972</v>
      </c>
      <c r="H160" s="354" t="s">
        <v>973</v>
      </c>
      <c r="I160" s="352">
        <v>43885</v>
      </c>
      <c r="J160" s="353">
        <v>92.4</v>
      </c>
      <c r="K160" s="346"/>
      <c r="L160" s="347"/>
    </row>
    <row r="161" spans="1:12" ht="25.5" x14ac:dyDescent="0.25">
      <c r="A161" s="342">
        <v>166</v>
      </c>
      <c r="B161" s="333" t="s">
        <v>283</v>
      </c>
      <c r="C161" s="349" t="s">
        <v>1012</v>
      </c>
      <c r="D161" s="335" t="s">
        <v>552</v>
      </c>
      <c r="E161" s="335" t="s">
        <v>297</v>
      </c>
      <c r="F161" s="347" t="s">
        <v>1011</v>
      </c>
      <c r="G161" s="351" t="s">
        <v>972</v>
      </c>
      <c r="H161" s="354" t="s">
        <v>973</v>
      </c>
      <c r="I161" s="352">
        <v>43885</v>
      </c>
      <c r="J161" s="353">
        <v>123.6</v>
      </c>
      <c r="K161" s="346"/>
      <c r="L161" s="347"/>
    </row>
    <row r="162" spans="1:12" ht="25.5" x14ac:dyDescent="0.25">
      <c r="A162" s="332">
        <v>167</v>
      </c>
      <c r="B162" s="333" t="s">
        <v>283</v>
      </c>
      <c r="C162" s="349" t="s">
        <v>1013</v>
      </c>
      <c r="D162" s="335" t="s">
        <v>552</v>
      </c>
      <c r="E162" s="335" t="s">
        <v>297</v>
      </c>
      <c r="F162" s="347" t="s">
        <v>1011</v>
      </c>
      <c r="G162" s="351" t="s">
        <v>972</v>
      </c>
      <c r="H162" s="354" t="s">
        <v>973</v>
      </c>
      <c r="I162" s="352">
        <v>43885</v>
      </c>
      <c r="J162" s="353">
        <v>123.6</v>
      </c>
      <c r="K162" s="346"/>
      <c r="L162" s="347"/>
    </row>
    <row r="163" spans="1:12" ht="25.5" x14ac:dyDescent="0.25">
      <c r="A163" s="342">
        <v>168</v>
      </c>
      <c r="B163" s="333" t="s">
        <v>283</v>
      </c>
      <c r="C163" s="349" t="s">
        <v>1014</v>
      </c>
      <c r="D163" s="335" t="s">
        <v>552</v>
      </c>
      <c r="E163" s="335" t="s">
        <v>297</v>
      </c>
      <c r="F163" s="347" t="s">
        <v>1011</v>
      </c>
      <c r="G163" s="351" t="s">
        <v>972</v>
      </c>
      <c r="H163" s="354" t="s">
        <v>973</v>
      </c>
      <c r="I163" s="352">
        <v>43885</v>
      </c>
      <c r="J163" s="353">
        <v>123.6</v>
      </c>
      <c r="K163" s="346"/>
      <c r="L163" s="347"/>
    </row>
    <row r="164" spans="1:12" ht="25.5" x14ac:dyDescent="0.25">
      <c r="A164" s="332">
        <v>169</v>
      </c>
      <c r="B164" s="333" t="s">
        <v>283</v>
      </c>
      <c r="C164" s="349" t="s">
        <v>1015</v>
      </c>
      <c r="D164" s="335" t="s">
        <v>552</v>
      </c>
      <c r="E164" s="335" t="s">
        <v>297</v>
      </c>
      <c r="F164" s="347" t="s">
        <v>1016</v>
      </c>
      <c r="G164" s="351" t="s">
        <v>969</v>
      </c>
      <c r="H164" s="349" t="s">
        <v>977</v>
      </c>
      <c r="I164" s="352">
        <v>43886</v>
      </c>
      <c r="J164" s="353">
        <v>1500</v>
      </c>
      <c r="K164" s="346"/>
      <c r="L164" s="347"/>
    </row>
    <row r="165" spans="1:12" ht="51" x14ac:dyDescent="0.25">
      <c r="A165" s="342">
        <v>170</v>
      </c>
      <c r="B165" s="333" t="s">
        <v>283</v>
      </c>
      <c r="C165" s="349" t="s">
        <v>920</v>
      </c>
      <c r="D165" s="335" t="s">
        <v>552</v>
      </c>
      <c r="E165" s="335" t="s">
        <v>297</v>
      </c>
      <c r="F165" s="350" t="s">
        <v>1017</v>
      </c>
      <c r="G165" s="337" t="s">
        <v>980</v>
      </c>
      <c r="H165" s="349" t="s">
        <v>981</v>
      </c>
      <c r="I165" s="352">
        <v>43879</v>
      </c>
      <c r="J165" s="353">
        <v>25283.21</v>
      </c>
      <c r="K165" s="346"/>
      <c r="L165" s="347"/>
    </row>
    <row r="166" spans="1:12" ht="38.25" x14ac:dyDescent="0.25">
      <c r="A166" s="332">
        <v>171</v>
      </c>
      <c r="B166" s="333" t="s">
        <v>283</v>
      </c>
      <c r="C166" s="349" t="s">
        <v>1018</v>
      </c>
      <c r="D166" s="335" t="s">
        <v>552</v>
      </c>
      <c r="E166" s="335" t="s">
        <v>297</v>
      </c>
      <c r="F166" s="347">
        <v>4600013747</v>
      </c>
      <c r="G166" s="337" t="s">
        <v>994</v>
      </c>
      <c r="H166" s="349" t="s">
        <v>995</v>
      </c>
      <c r="I166" s="352">
        <v>43885</v>
      </c>
      <c r="J166" s="353">
        <v>34440</v>
      </c>
      <c r="K166" s="346"/>
      <c r="L166" s="347"/>
    </row>
    <row r="167" spans="1:12" ht="51" x14ac:dyDescent="0.25">
      <c r="A167" s="342">
        <v>172</v>
      </c>
      <c r="B167" s="333" t="s">
        <v>283</v>
      </c>
      <c r="C167" s="349" t="s">
        <v>1019</v>
      </c>
      <c r="D167" s="335" t="s">
        <v>552</v>
      </c>
      <c r="E167" s="335" t="s">
        <v>297</v>
      </c>
      <c r="F167" s="347">
        <v>4600012190</v>
      </c>
      <c r="G167" s="337" t="s">
        <v>1020</v>
      </c>
      <c r="H167" s="349" t="s">
        <v>823</v>
      </c>
      <c r="I167" s="352">
        <v>43875</v>
      </c>
      <c r="J167" s="353">
        <v>403.2</v>
      </c>
      <c r="K167" s="346"/>
      <c r="L167" s="347"/>
    </row>
    <row r="168" spans="1:12" ht="38.25" x14ac:dyDescent="0.25">
      <c r="A168" s="332">
        <v>173</v>
      </c>
      <c r="B168" s="333" t="s">
        <v>283</v>
      </c>
      <c r="C168" s="349" t="s">
        <v>1018</v>
      </c>
      <c r="D168" s="335" t="s">
        <v>552</v>
      </c>
      <c r="E168" s="335" t="s">
        <v>297</v>
      </c>
      <c r="F168" s="347">
        <v>4600012190</v>
      </c>
      <c r="G168" s="337" t="s">
        <v>1020</v>
      </c>
      <c r="H168" s="349" t="s">
        <v>823</v>
      </c>
      <c r="I168" s="352">
        <v>43874</v>
      </c>
      <c r="J168" s="353">
        <v>324</v>
      </c>
      <c r="K168" s="346"/>
      <c r="L168" s="347"/>
    </row>
    <row r="169" spans="1:12" ht="51" x14ac:dyDescent="0.25">
      <c r="A169" s="342">
        <v>174</v>
      </c>
      <c r="B169" s="333" t="s">
        <v>283</v>
      </c>
      <c r="C169" s="349" t="s">
        <v>920</v>
      </c>
      <c r="D169" s="335" t="s">
        <v>552</v>
      </c>
      <c r="E169" s="335" t="s">
        <v>297</v>
      </c>
      <c r="F169" s="347" t="s">
        <v>1021</v>
      </c>
      <c r="G169" s="337" t="s">
        <v>980</v>
      </c>
      <c r="H169" s="349" t="s">
        <v>981</v>
      </c>
      <c r="I169" s="352">
        <v>43886</v>
      </c>
      <c r="J169" s="353">
        <v>30128.52</v>
      </c>
      <c r="K169" s="346"/>
      <c r="L169" s="347"/>
    </row>
    <row r="170" spans="1:12" ht="25.5" x14ac:dyDescent="0.25">
      <c r="A170" s="332">
        <v>175</v>
      </c>
      <c r="B170" s="333" t="s">
        <v>283</v>
      </c>
      <c r="C170" s="349" t="s">
        <v>1022</v>
      </c>
      <c r="D170" s="335" t="s">
        <v>552</v>
      </c>
      <c r="E170" s="335" t="s">
        <v>297</v>
      </c>
      <c r="F170" s="347" t="s">
        <v>1023</v>
      </c>
      <c r="G170" s="351" t="s">
        <v>969</v>
      </c>
      <c r="H170" s="349" t="s">
        <v>977</v>
      </c>
      <c r="I170" s="352">
        <v>43893</v>
      </c>
      <c r="J170" s="353">
        <v>744</v>
      </c>
      <c r="K170" s="346"/>
      <c r="L170" s="347"/>
    </row>
    <row r="171" spans="1:12" ht="51" x14ac:dyDescent="0.25">
      <c r="A171" s="342">
        <v>176</v>
      </c>
      <c r="B171" s="333" t="s">
        <v>283</v>
      </c>
      <c r="C171" s="349" t="s">
        <v>971</v>
      </c>
      <c r="D171" s="335" t="s">
        <v>552</v>
      </c>
      <c r="E171" s="335" t="s">
        <v>297</v>
      </c>
      <c r="F171" s="350">
        <v>4520084926</v>
      </c>
      <c r="G171" s="351" t="s">
        <v>972</v>
      </c>
      <c r="H171" s="354" t="s">
        <v>973</v>
      </c>
      <c r="I171" s="352">
        <v>43901</v>
      </c>
      <c r="J171" s="353">
        <v>124.8</v>
      </c>
      <c r="K171" s="346"/>
      <c r="L171" s="347"/>
    </row>
    <row r="172" spans="1:12" ht="51" x14ac:dyDescent="0.25">
      <c r="A172" s="332">
        <v>177</v>
      </c>
      <c r="B172" s="333" t="s">
        <v>283</v>
      </c>
      <c r="C172" s="349" t="s">
        <v>971</v>
      </c>
      <c r="D172" s="335" t="s">
        <v>552</v>
      </c>
      <c r="E172" s="335" t="s">
        <v>297</v>
      </c>
      <c r="F172" s="350">
        <v>4520084986</v>
      </c>
      <c r="G172" s="351" t="s">
        <v>972</v>
      </c>
      <c r="H172" s="354" t="s">
        <v>973</v>
      </c>
      <c r="I172" s="352">
        <v>43895</v>
      </c>
      <c r="J172" s="353">
        <v>374.4</v>
      </c>
      <c r="K172" s="346"/>
      <c r="L172" s="347"/>
    </row>
    <row r="173" spans="1:12" ht="38.25" x14ac:dyDescent="0.25">
      <c r="A173" s="342">
        <v>178</v>
      </c>
      <c r="B173" s="333" t="s">
        <v>283</v>
      </c>
      <c r="C173" s="349" t="s">
        <v>1018</v>
      </c>
      <c r="D173" s="335" t="s">
        <v>552</v>
      </c>
      <c r="E173" s="335" t="s">
        <v>297</v>
      </c>
      <c r="F173" s="347">
        <v>4500273089</v>
      </c>
      <c r="G173" s="351" t="s">
        <v>972</v>
      </c>
      <c r="H173" s="354" t="s">
        <v>973</v>
      </c>
      <c r="I173" s="352">
        <v>43901</v>
      </c>
      <c r="J173" s="353">
        <v>496.8</v>
      </c>
      <c r="K173" s="355"/>
      <c r="L173" s="356"/>
    </row>
    <row r="174" spans="1:12" ht="38.25" x14ac:dyDescent="0.25">
      <c r="A174" s="332">
        <v>179</v>
      </c>
      <c r="B174" s="333" t="s">
        <v>283</v>
      </c>
      <c r="C174" s="349" t="s">
        <v>1024</v>
      </c>
      <c r="D174" s="335" t="s">
        <v>552</v>
      </c>
      <c r="E174" s="335" t="s">
        <v>297</v>
      </c>
      <c r="F174" s="347" t="s">
        <v>1025</v>
      </c>
      <c r="G174" s="351" t="s">
        <v>969</v>
      </c>
      <c r="H174" s="349" t="s">
        <v>977</v>
      </c>
      <c r="I174" s="352">
        <v>43900</v>
      </c>
      <c r="J174" s="353">
        <v>300</v>
      </c>
      <c r="K174" s="355"/>
      <c r="L174" s="356"/>
    </row>
    <row r="175" spans="1:12" ht="25.5" x14ac:dyDescent="0.25">
      <c r="A175" s="342">
        <v>180</v>
      </c>
      <c r="B175" s="333" t="s">
        <v>283</v>
      </c>
      <c r="C175" s="349" t="s">
        <v>1015</v>
      </c>
      <c r="D175" s="335" t="s">
        <v>552</v>
      </c>
      <c r="E175" s="335" t="s">
        <v>297</v>
      </c>
      <c r="F175" s="347" t="s">
        <v>1026</v>
      </c>
      <c r="G175" s="351" t="s">
        <v>969</v>
      </c>
      <c r="H175" s="349" t="s">
        <v>977</v>
      </c>
      <c r="I175" s="352">
        <v>43907</v>
      </c>
      <c r="J175" s="353">
        <v>1344</v>
      </c>
      <c r="K175" s="355"/>
      <c r="L175" s="356"/>
    </row>
    <row r="176" spans="1:12" ht="25.5" x14ac:dyDescent="0.25">
      <c r="A176" s="332">
        <v>181</v>
      </c>
      <c r="B176" s="333" t="s">
        <v>283</v>
      </c>
      <c r="C176" s="349" t="s">
        <v>1015</v>
      </c>
      <c r="D176" s="335" t="s">
        <v>552</v>
      </c>
      <c r="E176" s="335" t="s">
        <v>297</v>
      </c>
      <c r="F176" s="347" t="s">
        <v>1027</v>
      </c>
      <c r="G176" s="351" t="s">
        <v>969</v>
      </c>
      <c r="H176" s="349" t="s">
        <v>977</v>
      </c>
      <c r="I176" s="352">
        <v>43917</v>
      </c>
      <c r="J176" s="353">
        <v>900</v>
      </c>
      <c r="K176" s="355"/>
      <c r="L176" s="356"/>
    </row>
    <row r="177" spans="1:12" ht="25.5" x14ac:dyDescent="0.25">
      <c r="A177" s="342">
        <v>182</v>
      </c>
      <c r="B177" s="333" t="s">
        <v>283</v>
      </c>
      <c r="C177" s="349" t="s">
        <v>1015</v>
      </c>
      <c r="D177" s="335" t="s">
        <v>552</v>
      </c>
      <c r="E177" s="335" t="s">
        <v>297</v>
      </c>
      <c r="F177" s="347" t="s">
        <v>1028</v>
      </c>
      <c r="G177" s="351" t="s">
        <v>969</v>
      </c>
      <c r="H177" s="349" t="s">
        <v>977</v>
      </c>
      <c r="I177" s="352">
        <v>43917</v>
      </c>
      <c r="J177" s="353">
        <v>900</v>
      </c>
      <c r="K177" s="355"/>
      <c r="L177" s="356"/>
    </row>
    <row r="178" spans="1:12" ht="25.5" x14ac:dyDescent="0.25">
      <c r="A178" s="332">
        <v>183</v>
      </c>
      <c r="B178" s="333" t="s">
        <v>283</v>
      </c>
      <c r="C178" s="349" t="s">
        <v>1029</v>
      </c>
      <c r="D178" s="335" t="s">
        <v>552</v>
      </c>
      <c r="E178" s="335" t="s">
        <v>297</v>
      </c>
      <c r="F178" s="347" t="s">
        <v>1011</v>
      </c>
      <c r="G178" s="351" t="s">
        <v>969</v>
      </c>
      <c r="H178" s="349" t="s">
        <v>977</v>
      </c>
      <c r="I178" s="352">
        <v>43928</v>
      </c>
      <c r="J178" s="353">
        <v>2040</v>
      </c>
      <c r="K178" s="355"/>
      <c r="L178" s="356"/>
    </row>
    <row r="179" spans="1:12" ht="25.5" x14ac:dyDescent="0.25">
      <c r="A179" s="342">
        <v>184</v>
      </c>
      <c r="B179" s="333" t="s">
        <v>283</v>
      </c>
      <c r="C179" s="349" t="s">
        <v>1030</v>
      </c>
      <c r="D179" s="335" t="s">
        <v>552</v>
      </c>
      <c r="E179" s="335" t="s">
        <v>297</v>
      </c>
      <c r="F179" s="347" t="s">
        <v>1031</v>
      </c>
      <c r="G179" s="351" t="s">
        <v>969</v>
      </c>
      <c r="H179" s="349" t="s">
        <v>977</v>
      </c>
      <c r="I179" s="352">
        <v>43936</v>
      </c>
      <c r="J179" s="353">
        <v>1632</v>
      </c>
      <c r="K179" s="355"/>
      <c r="L179" s="356"/>
    </row>
    <row r="180" spans="1:12" ht="51" x14ac:dyDescent="0.25">
      <c r="A180" s="332">
        <v>185</v>
      </c>
      <c r="B180" s="333" t="s">
        <v>283</v>
      </c>
      <c r="C180" s="349" t="s">
        <v>920</v>
      </c>
      <c r="D180" s="335" t="s">
        <v>552</v>
      </c>
      <c r="E180" s="335" t="s">
        <v>297</v>
      </c>
      <c r="F180" s="350" t="s">
        <v>1017</v>
      </c>
      <c r="G180" s="337" t="s">
        <v>980</v>
      </c>
      <c r="H180" s="349" t="s">
        <v>981</v>
      </c>
      <c r="I180" s="352">
        <v>43937</v>
      </c>
      <c r="J180" s="353">
        <v>19174.37</v>
      </c>
      <c r="K180" s="355"/>
      <c r="L180" s="356"/>
    </row>
    <row r="181" spans="1:12" ht="25.5" x14ac:dyDescent="0.25">
      <c r="A181" s="342">
        <v>186</v>
      </c>
      <c r="B181" s="333" t="s">
        <v>283</v>
      </c>
      <c r="C181" s="349" t="s">
        <v>1015</v>
      </c>
      <c r="D181" s="335" t="s">
        <v>552</v>
      </c>
      <c r="E181" s="335" t="s">
        <v>297</v>
      </c>
      <c r="F181" s="347" t="s">
        <v>1032</v>
      </c>
      <c r="G181" s="351" t="s">
        <v>969</v>
      </c>
      <c r="H181" s="349" t="s">
        <v>977</v>
      </c>
      <c r="I181" s="352">
        <v>43943</v>
      </c>
      <c r="J181" s="353">
        <v>900</v>
      </c>
      <c r="K181" s="355"/>
      <c r="L181" s="356"/>
    </row>
    <row r="182" spans="1:12" ht="25.5" x14ac:dyDescent="0.25">
      <c r="A182" s="332">
        <v>187</v>
      </c>
      <c r="B182" s="333" t="s">
        <v>283</v>
      </c>
      <c r="C182" s="349" t="s">
        <v>1015</v>
      </c>
      <c r="D182" s="335" t="s">
        <v>552</v>
      </c>
      <c r="E182" s="335" t="s">
        <v>297</v>
      </c>
      <c r="F182" s="347" t="s">
        <v>1033</v>
      </c>
      <c r="G182" s="351" t="s">
        <v>969</v>
      </c>
      <c r="H182" s="349" t="s">
        <v>977</v>
      </c>
      <c r="I182" s="352">
        <v>43943</v>
      </c>
      <c r="J182" s="353">
        <v>900</v>
      </c>
      <c r="K182" s="355"/>
      <c r="L182" s="356"/>
    </row>
    <row r="183" spans="1:12" ht="38.25" x14ac:dyDescent="0.25">
      <c r="A183" s="342">
        <v>188</v>
      </c>
      <c r="B183" s="333" t="s">
        <v>283</v>
      </c>
      <c r="C183" s="349" t="s">
        <v>1034</v>
      </c>
      <c r="D183" s="335" t="s">
        <v>552</v>
      </c>
      <c r="E183" s="335" t="s">
        <v>297</v>
      </c>
      <c r="F183" s="347">
        <v>4530005696</v>
      </c>
      <c r="G183" s="351" t="s">
        <v>972</v>
      </c>
      <c r="H183" s="354" t="s">
        <v>973</v>
      </c>
      <c r="I183" s="352">
        <v>43944</v>
      </c>
      <c r="J183" s="353">
        <v>759.6</v>
      </c>
      <c r="K183" s="355"/>
      <c r="L183" s="356"/>
    </row>
    <row r="184" spans="1:12" ht="38.25" x14ac:dyDescent="0.25">
      <c r="A184" s="332">
        <v>189</v>
      </c>
      <c r="B184" s="333" t="s">
        <v>283</v>
      </c>
      <c r="C184" s="349" t="s">
        <v>1035</v>
      </c>
      <c r="D184" s="335" t="s">
        <v>552</v>
      </c>
      <c r="E184" s="335" t="s">
        <v>297</v>
      </c>
      <c r="F184" s="347">
        <v>203185</v>
      </c>
      <c r="G184" s="351" t="s">
        <v>972</v>
      </c>
      <c r="H184" s="354" t="s">
        <v>973</v>
      </c>
      <c r="I184" s="352">
        <v>43949</v>
      </c>
      <c r="J184" s="353">
        <v>1731.6</v>
      </c>
      <c r="K184" s="355"/>
      <c r="L184" s="356"/>
    </row>
    <row r="185" spans="1:12" ht="25.5" x14ac:dyDescent="0.25">
      <c r="A185" s="342">
        <v>190</v>
      </c>
      <c r="B185" s="333" t="s">
        <v>283</v>
      </c>
      <c r="C185" s="349" t="s">
        <v>1036</v>
      </c>
      <c r="D185" s="335" t="s">
        <v>552</v>
      </c>
      <c r="E185" s="335" t="s">
        <v>297</v>
      </c>
      <c r="F185" s="347">
        <v>450071155</v>
      </c>
      <c r="G185" s="351" t="s">
        <v>969</v>
      </c>
      <c r="H185" s="349" t="s">
        <v>977</v>
      </c>
      <c r="I185" s="352">
        <v>43949</v>
      </c>
      <c r="J185" s="353">
        <v>1680</v>
      </c>
      <c r="K185" s="355"/>
      <c r="L185" s="356"/>
    </row>
    <row r="186" spans="1:12" ht="25.5" x14ac:dyDescent="0.25">
      <c r="A186" s="332">
        <v>191</v>
      </c>
      <c r="B186" s="333" t="s">
        <v>283</v>
      </c>
      <c r="C186" s="349" t="s">
        <v>1037</v>
      </c>
      <c r="D186" s="335" t="s">
        <v>552</v>
      </c>
      <c r="E186" s="335" t="s">
        <v>297</v>
      </c>
      <c r="F186" s="347" t="s">
        <v>1011</v>
      </c>
      <c r="G186" s="351" t="s">
        <v>969</v>
      </c>
      <c r="H186" s="349" t="s">
        <v>977</v>
      </c>
      <c r="I186" s="352">
        <v>43950</v>
      </c>
      <c r="J186" s="353">
        <v>1080</v>
      </c>
      <c r="K186" s="355"/>
      <c r="L186" s="356"/>
    </row>
    <row r="187" spans="1:12" ht="38.25" x14ac:dyDescent="0.25">
      <c r="A187" s="342">
        <v>192</v>
      </c>
      <c r="B187" s="333" t="s">
        <v>283</v>
      </c>
      <c r="C187" s="349" t="s">
        <v>1024</v>
      </c>
      <c r="D187" s="335" t="s">
        <v>552</v>
      </c>
      <c r="E187" s="335" t="s">
        <v>297</v>
      </c>
      <c r="F187" s="347" t="s">
        <v>1038</v>
      </c>
      <c r="G187" s="351" t="s">
        <v>969</v>
      </c>
      <c r="H187" s="349" t="s">
        <v>977</v>
      </c>
      <c r="I187" s="352">
        <v>43950</v>
      </c>
      <c r="J187" s="353">
        <v>2658</v>
      </c>
      <c r="K187" s="355"/>
      <c r="L187" s="356"/>
    </row>
    <row r="188" spans="1:12" ht="38.25" x14ac:dyDescent="0.25">
      <c r="A188" s="332">
        <v>193</v>
      </c>
      <c r="B188" s="333" t="s">
        <v>283</v>
      </c>
      <c r="C188" s="349" t="s">
        <v>1039</v>
      </c>
      <c r="D188" s="335" t="s">
        <v>552</v>
      </c>
      <c r="E188" s="335" t="s">
        <v>297</v>
      </c>
      <c r="F188" s="357">
        <v>37366</v>
      </c>
      <c r="G188" s="337" t="s">
        <v>980</v>
      </c>
      <c r="H188" s="349" t="s">
        <v>981</v>
      </c>
      <c r="I188" s="352">
        <v>43955</v>
      </c>
      <c r="J188" s="353">
        <v>18000</v>
      </c>
      <c r="K188" s="355"/>
      <c r="L188" s="356"/>
    </row>
    <row r="189" spans="1:12" ht="38.25" x14ac:dyDescent="0.25">
      <c r="A189" s="342">
        <v>194</v>
      </c>
      <c r="B189" s="333" t="s">
        <v>283</v>
      </c>
      <c r="C189" s="349" t="s">
        <v>1018</v>
      </c>
      <c r="D189" s="335" t="s">
        <v>552</v>
      </c>
      <c r="E189" s="335" t="s">
        <v>297</v>
      </c>
      <c r="F189" s="347">
        <v>4600015082</v>
      </c>
      <c r="G189" s="351" t="s">
        <v>969</v>
      </c>
      <c r="H189" s="349" t="s">
        <v>1040</v>
      </c>
      <c r="I189" s="352">
        <v>43957</v>
      </c>
      <c r="J189" s="353">
        <v>4800</v>
      </c>
      <c r="K189" s="355"/>
      <c r="L189" s="356"/>
    </row>
    <row r="190" spans="1:12" ht="38.25" x14ac:dyDescent="0.25">
      <c r="A190" s="332">
        <v>195</v>
      </c>
      <c r="B190" s="333" t="s">
        <v>283</v>
      </c>
      <c r="C190" s="349" t="s">
        <v>1024</v>
      </c>
      <c r="D190" s="335" t="s">
        <v>552</v>
      </c>
      <c r="E190" s="335" t="s">
        <v>297</v>
      </c>
      <c r="F190" s="347" t="s">
        <v>1041</v>
      </c>
      <c r="G190" s="351" t="s">
        <v>969</v>
      </c>
      <c r="H190" s="349" t="s">
        <v>977</v>
      </c>
      <c r="I190" s="352">
        <v>43969</v>
      </c>
      <c r="J190" s="353">
        <v>954</v>
      </c>
      <c r="K190" s="355"/>
      <c r="L190" s="356"/>
    </row>
    <row r="191" spans="1:12" ht="51" x14ac:dyDescent="0.25">
      <c r="A191" s="342">
        <v>196</v>
      </c>
      <c r="B191" s="333" t="s">
        <v>283</v>
      </c>
      <c r="C191" s="349" t="s">
        <v>1019</v>
      </c>
      <c r="D191" s="335" t="s">
        <v>552</v>
      </c>
      <c r="E191" s="335" t="s">
        <v>297</v>
      </c>
      <c r="F191" s="347" t="s">
        <v>1042</v>
      </c>
      <c r="G191" s="337" t="s">
        <v>951</v>
      </c>
      <c r="H191" s="349" t="s">
        <v>823</v>
      </c>
      <c r="I191" s="352">
        <v>43972</v>
      </c>
      <c r="J191" s="353">
        <v>403.2</v>
      </c>
      <c r="K191" s="355"/>
      <c r="L191" s="356"/>
    </row>
    <row r="192" spans="1:12" ht="51" x14ac:dyDescent="0.25">
      <c r="A192" s="332">
        <v>197</v>
      </c>
      <c r="B192" s="333" t="s">
        <v>283</v>
      </c>
      <c r="C192" s="349" t="s">
        <v>1043</v>
      </c>
      <c r="D192" s="335" t="s">
        <v>552</v>
      </c>
      <c r="E192" s="335" t="s">
        <v>297</v>
      </c>
      <c r="F192" s="347" t="s">
        <v>1044</v>
      </c>
      <c r="G192" s="337" t="s">
        <v>980</v>
      </c>
      <c r="H192" s="349" t="s">
        <v>981</v>
      </c>
      <c r="I192" s="352">
        <v>43971</v>
      </c>
      <c r="J192" s="353">
        <v>21360</v>
      </c>
      <c r="K192" s="355"/>
      <c r="L192" s="356"/>
    </row>
    <row r="193" spans="1:12" ht="51" x14ac:dyDescent="0.25">
      <c r="A193" s="342">
        <v>198</v>
      </c>
      <c r="B193" s="333" t="s">
        <v>283</v>
      </c>
      <c r="C193" s="349" t="s">
        <v>971</v>
      </c>
      <c r="D193" s="335" t="s">
        <v>552</v>
      </c>
      <c r="E193" s="335" t="s">
        <v>297</v>
      </c>
      <c r="F193" s="350">
        <v>4520088392</v>
      </c>
      <c r="G193" s="351" t="s">
        <v>972</v>
      </c>
      <c r="H193" s="354" t="s">
        <v>973</v>
      </c>
      <c r="I193" s="352">
        <v>43978</v>
      </c>
      <c r="J193" s="353">
        <v>913.2</v>
      </c>
      <c r="K193" s="355"/>
      <c r="L193" s="356"/>
    </row>
    <row r="194" spans="1:12" ht="25.5" x14ac:dyDescent="0.25">
      <c r="A194" s="332">
        <v>199</v>
      </c>
      <c r="B194" s="333" t="s">
        <v>283</v>
      </c>
      <c r="C194" s="349" t="s">
        <v>1045</v>
      </c>
      <c r="D194" s="335" t="s">
        <v>552</v>
      </c>
      <c r="E194" s="335" t="s">
        <v>297</v>
      </c>
      <c r="F194" s="347" t="s">
        <v>1046</v>
      </c>
      <c r="G194" s="351" t="s">
        <v>972</v>
      </c>
      <c r="H194" s="354" t="s">
        <v>973</v>
      </c>
      <c r="I194" s="352">
        <v>43978</v>
      </c>
      <c r="J194" s="353">
        <v>196.8</v>
      </c>
      <c r="K194" s="355"/>
      <c r="L194" s="356"/>
    </row>
    <row r="195" spans="1:12" ht="38.25" x14ac:dyDescent="0.25">
      <c r="A195" s="342">
        <v>200</v>
      </c>
      <c r="B195" s="333" t="s">
        <v>283</v>
      </c>
      <c r="C195" s="349" t="s">
        <v>1047</v>
      </c>
      <c r="D195" s="335" t="s">
        <v>552</v>
      </c>
      <c r="E195" s="335" t="s">
        <v>297</v>
      </c>
      <c r="F195" s="347">
        <v>4600000356</v>
      </c>
      <c r="G195" s="351" t="s">
        <v>972</v>
      </c>
      <c r="H195" s="354" t="s">
        <v>973</v>
      </c>
      <c r="I195" s="352">
        <v>43978</v>
      </c>
      <c r="J195" s="353">
        <v>563.74</v>
      </c>
      <c r="K195" s="355"/>
      <c r="L195" s="356"/>
    </row>
    <row r="196" spans="1:12" ht="38.25" x14ac:dyDescent="0.25">
      <c r="A196" s="332">
        <v>201</v>
      </c>
      <c r="B196" s="333" t="s">
        <v>283</v>
      </c>
      <c r="C196" s="349" t="s">
        <v>1024</v>
      </c>
      <c r="D196" s="335" t="s">
        <v>552</v>
      </c>
      <c r="E196" s="335" t="s">
        <v>297</v>
      </c>
      <c r="F196" s="347" t="s">
        <v>1048</v>
      </c>
      <c r="G196" s="351" t="s">
        <v>969</v>
      </c>
      <c r="H196" s="349" t="s">
        <v>977</v>
      </c>
      <c r="I196" s="352">
        <v>43980</v>
      </c>
      <c r="J196" s="353">
        <v>1725.6</v>
      </c>
      <c r="K196" s="355"/>
      <c r="L196" s="356"/>
    </row>
    <row r="197" spans="1:12" ht="51" x14ac:dyDescent="0.25">
      <c r="A197" s="342">
        <v>202</v>
      </c>
      <c r="B197" s="333" t="s">
        <v>283</v>
      </c>
      <c r="C197" s="349" t="s">
        <v>971</v>
      </c>
      <c r="D197" s="335" t="s">
        <v>552</v>
      </c>
      <c r="E197" s="335" t="s">
        <v>297</v>
      </c>
      <c r="F197" s="350">
        <v>4520088996</v>
      </c>
      <c r="G197" s="351" t="s">
        <v>972</v>
      </c>
      <c r="H197" s="354" t="s">
        <v>973</v>
      </c>
      <c r="I197" s="352">
        <v>43984</v>
      </c>
      <c r="J197" s="353">
        <v>147.6</v>
      </c>
      <c r="K197" s="355"/>
      <c r="L197" s="356"/>
    </row>
    <row r="198" spans="1:12" ht="38.25" x14ac:dyDescent="0.25">
      <c r="A198" s="332">
        <v>203</v>
      </c>
      <c r="B198" s="333" t="s">
        <v>283</v>
      </c>
      <c r="C198" s="349" t="s">
        <v>1049</v>
      </c>
      <c r="D198" s="335" t="s">
        <v>552</v>
      </c>
      <c r="E198" s="335" t="s">
        <v>297</v>
      </c>
      <c r="F198" s="347" t="s">
        <v>1050</v>
      </c>
      <c r="G198" s="337" t="s">
        <v>980</v>
      </c>
      <c r="H198" s="349" t="s">
        <v>1051</v>
      </c>
      <c r="I198" s="352">
        <v>43986</v>
      </c>
      <c r="J198" s="353">
        <v>232</v>
      </c>
      <c r="K198" s="355"/>
      <c r="L198" s="356"/>
    </row>
    <row r="199" spans="1:12" ht="38.25" x14ac:dyDescent="0.25">
      <c r="A199" s="342">
        <v>204</v>
      </c>
      <c r="B199" s="333" t="s">
        <v>283</v>
      </c>
      <c r="C199" s="349" t="s">
        <v>1052</v>
      </c>
      <c r="D199" s="335" t="s">
        <v>552</v>
      </c>
      <c r="E199" s="335" t="s">
        <v>297</v>
      </c>
      <c r="F199" s="347" t="s">
        <v>1050</v>
      </c>
      <c r="G199" s="337" t="s">
        <v>980</v>
      </c>
      <c r="H199" s="349" t="s">
        <v>1051</v>
      </c>
      <c r="I199" s="352">
        <v>43986</v>
      </c>
      <c r="J199" s="353">
        <v>232</v>
      </c>
      <c r="K199" s="355"/>
      <c r="L199" s="356"/>
    </row>
    <row r="200" spans="1:12" ht="51" x14ac:dyDescent="0.25">
      <c r="A200" s="332">
        <v>205</v>
      </c>
      <c r="B200" s="333" t="s">
        <v>283</v>
      </c>
      <c r="C200" s="349" t="s">
        <v>1053</v>
      </c>
      <c r="D200" s="335" t="s">
        <v>552</v>
      </c>
      <c r="E200" s="335" t="s">
        <v>297</v>
      </c>
      <c r="F200" s="347" t="s">
        <v>1050</v>
      </c>
      <c r="G200" s="337" t="s">
        <v>980</v>
      </c>
      <c r="H200" s="349" t="s">
        <v>1051</v>
      </c>
      <c r="I200" s="352">
        <v>43986</v>
      </c>
      <c r="J200" s="353">
        <v>232</v>
      </c>
      <c r="K200" s="355"/>
      <c r="L200" s="356"/>
    </row>
    <row r="201" spans="1:12" ht="38.25" x14ac:dyDescent="0.25">
      <c r="A201" s="342">
        <v>206</v>
      </c>
      <c r="B201" s="333" t="s">
        <v>283</v>
      </c>
      <c r="C201" s="349" t="s">
        <v>1054</v>
      </c>
      <c r="D201" s="335" t="s">
        <v>552</v>
      </c>
      <c r="E201" s="335" t="s">
        <v>297</v>
      </c>
      <c r="F201" s="347" t="s">
        <v>1050</v>
      </c>
      <c r="G201" s="337" t="s">
        <v>980</v>
      </c>
      <c r="H201" s="349" t="s">
        <v>1051</v>
      </c>
      <c r="I201" s="352">
        <v>43991</v>
      </c>
      <c r="J201" s="353">
        <v>232</v>
      </c>
      <c r="K201" s="355"/>
      <c r="L201" s="356"/>
    </row>
    <row r="202" spans="1:12" ht="25.5" x14ac:dyDescent="0.25">
      <c r="A202" s="332">
        <v>207</v>
      </c>
      <c r="B202" s="333" t="s">
        <v>283</v>
      </c>
      <c r="C202" s="349" t="s">
        <v>1002</v>
      </c>
      <c r="D202" s="335" t="s">
        <v>552</v>
      </c>
      <c r="E202" s="335" t="s">
        <v>297</v>
      </c>
      <c r="F202" s="347" t="s">
        <v>1055</v>
      </c>
      <c r="G202" s="337" t="s">
        <v>1056</v>
      </c>
      <c r="H202" s="349" t="s">
        <v>1057</v>
      </c>
      <c r="I202" s="352">
        <v>43985</v>
      </c>
      <c r="J202" s="353">
        <v>2400</v>
      </c>
      <c r="K202" s="355"/>
      <c r="L202" s="356"/>
    </row>
    <row r="203" spans="1:12" ht="25.5" x14ac:dyDescent="0.25">
      <c r="A203" s="342">
        <v>208</v>
      </c>
      <c r="B203" s="333" t="s">
        <v>283</v>
      </c>
      <c r="C203" s="349" t="s">
        <v>1058</v>
      </c>
      <c r="D203" s="335" t="s">
        <v>552</v>
      </c>
      <c r="E203" s="335" t="s">
        <v>297</v>
      </c>
      <c r="F203" s="347" t="s">
        <v>1059</v>
      </c>
      <c r="G203" s="337" t="s">
        <v>1060</v>
      </c>
      <c r="H203" s="349" t="s">
        <v>1061</v>
      </c>
      <c r="I203" s="352">
        <v>43993</v>
      </c>
      <c r="J203" s="353">
        <v>2400</v>
      </c>
      <c r="K203" s="355"/>
      <c r="L203" s="356"/>
    </row>
    <row r="204" spans="1:12" ht="63.75" x14ac:dyDescent="0.25">
      <c r="A204" s="332">
        <v>209</v>
      </c>
      <c r="B204" s="333" t="s">
        <v>283</v>
      </c>
      <c r="C204" s="349" t="s">
        <v>1062</v>
      </c>
      <c r="D204" s="335" t="s">
        <v>552</v>
      </c>
      <c r="E204" s="335" t="s">
        <v>297</v>
      </c>
      <c r="F204" s="347">
        <v>80318</v>
      </c>
      <c r="G204" s="337" t="s">
        <v>1063</v>
      </c>
      <c r="H204" s="349" t="s">
        <v>1064</v>
      </c>
      <c r="I204" s="352">
        <v>43993</v>
      </c>
      <c r="J204" s="353">
        <v>3240</v>
      </c>
      <c r="K204" s="355"/>
      <c r="L204" s="356"/>
    </row>
    <row r="205" spans="1:12" ht="38.25" x14ac:dyDescent="0.25">
      <c r="A205" s="342">
        <v>210</v>
      </c>
      <c r="B205" s="333" t="s">
        <v>283</v>
      </c>
      <c r="C205" s="349" t="s">
        <v>997</v>
      </c>
      <c r="D205" s="335" t="s">
        <v>552</v>
      </c>
      <c r="E205" s="335" t="s">
        <v>297</v>
      </c>
      <c r="F205" s="347" t="s">
        <v>1065</v>
      </c>
      <c r="G205" s="351" t="s">
        <v>969</v>
      </c>
      <c r="H205" s="349" t="s">
        <v>977</v>
      </c>
      <c r="I205" s="352">
        <v>43994</v>
      </c>
      <c r="J205" s="353">
        <v>732</v>
      </c>
      <c r="K205" s="355"/>
      <c r="L205" s="356"/>
    </row>
    <row r="206" spans="1:12" ht="25.5" x14ac:dyDescent="0.25">
      <c r="A206" s="332">
        <v>211</v>
      </c>
      <c r="B206" s="333" t="s">
        <v>283</v>
      </c>
      <c r="C206" s="349" t="s">
        <v>1066</v>
      </c>
      <c r="D206" s="335" t="s">
        <v>552</v>
      </c>
      <c r="E206" s="335" t="s">
        <v>297</v>
      </c>
      <c r="F206" s="347" t="s">
        <v>1011</v>
      </c>
      <c r="G206" s="351" t="s">
        <v>969</v>
      </c>
      <c r="H206" s="349" t="s">
        <v>977</v>
      </c>
      <c r="I206" s="352">
        <v>43997</v>
      </c>
      <c r="J206" s="353">
        <v>576</v>
      </c>
      <c r="K206" s="355"/>
      <c r="L206" s="356"/>
    </row>
    <row r="207" spans="1:12" ht="38.25" x14ac:dyDescent="0.25">
      <c r="A207" s="342">
        <v>212</v>
      </c>
      <c r="B207" s="333" t="s">
        <v>283</v>
      </c>
      <c r="C207" s="349" t="s">
        <v>1052</v>
      </c>
      <c r="D207" s="335" t="s">
        <v>552</v>
      </c>
      <c r="E207" s="335" t="s">
        <v>297</v>
      </c>
      <c r="F207" s="347" t="s">
        <v>1050</v>
      </c>
      <c r="G207" s="337" t="s">
        <v>980</v>
      </c>
      <c r="H207" s="349" t="s">
        <v>1051</v>
      </c>
      <c r="I207" s="352">
        <v>43999</v>
      </c>
      <c r="J207" s="353">
        <v>232</v>
      </c>
      <c r="K207" s="355"/>
      <c r="L207" s="356"/>
    </row>
    <row r="208" spans="1:12" ht="38.25" x14ac:dyDescent="0.25">
      <c r="A208" s="332">
        <v>213</v>
      </c>
      <c r="B208" s="333" t="s">
        <v>283</v>
      </c>
      <c r="C208" s="349" t="s">
        <v>1067</v>
      </c>
      <c r="D208" s="335" t="s">
        <v>552</v>
      </c>
      <c r="E208" s="335" t="s">
        <v>297</v>
      </c>
      <c r="F208" s="347" t="s">
        <v>1011</v>
      </c>
      <c r="G208" s="337" t="s">
        <v>980</v>
      </c>
      <c r="H208" s="349" t="s">
        <v>981</v>
      </c>
      <c r="I208" s="352">
        <v>43997</v>
      </c>
      <c r="J208" s="353">
        <v>6000</v>
      </c>
      <c r="K208" s="355"/>
      <c r="L208" s="356"/>
    </row>
    <row r="209" spans="1:12" ht="38.25" x14ac:dyDescent="0.25">
      <c r="A209" s="342">
        <v>214</v>
      </c>
      <c r="B209" s="333" t="s">
        <v>283</v>
      </c>
      <c r="C209" s="349" t="s">
        <v>1018</v>
      </c>
      <c r="D209" s="335" t="s">
        <v>552</v>
      </c>
      <c r="E209" s="335" t="s">
        <v>297</v>
      </c>
      <c r="F209" s="347">
        <v>4500269920</v>
      </c>
      <c r="G209" s="337" t="s">
        <v>994</v>
      </c>
      <c r="H209" s="349" t="s">
        <v>823</v>
      </c>
      <c r="I209" s="352">
        <v>43999</v>
      </c>
      <c r="J209" s="353">
        <v>360</v>
      </c>
      <c r="K209" s="355"/>
      <c r="L209" s="356"/>
    </row>
    <row r="210" spans="1:12" ht="25.5" x14ac:dyDescent="0.25">
      <c r="A210" s="332">
        <v>215</v>
      </c>
      <c r="B210" s="333" t="s">
        <v>283</v>
      </c>
      <c r="C210" s="349" t="s">
        <v>1022</v>
      </c>
      <c r="D210" s="335" t="s">
        <v>552</v>
      </c>
      <c r="E210" s="335" t="s">
        <v>297</v>
      </c>
      <c r="F210" s="347" t="s">
        <v>1068</v>
      </c>
      <c r="G210" s="351" t="s">
        <v>969</v>
      </c>
      <c r="H210" s="349" t="s">
        <v>977</v>
      </c>
      <c r="I210" s="352">
        <v>44000</v>
      </c>
      <c r="J210" s="353">
        <v>306</v>
      </c>
      <c r="K210" s="355"/>
      <c r="L210" s="356"/>
    </row>
    <row r="211" spans="1:12" ht="38.25" x14ac:dyDescent="0.25">
      <c r="A211" s="342">
        <v>216</v>
      </c>
      <c r="B211" s="333" t="s">
        <v>283</v>
      </c>
      <c r="C211" s="349" t="s">
        <v>1069</v>
      </c>
      <c r="D211" s="335" t="s">
        <v>552</v>
      </c>
      <c r="E211" s="335" t="s">
        <v>297</v>
      </c>
      <c r="F211" s="347">
        <v>4100136946</v>
      </c>
      <c r="G211" s="351" t="s">
        <v>969</v>
      </c>
      <c r="H211" s="349" t="s">
        <v>977</v>
      </c>
      <c r="I211" s="352">
        <v>44000</v>
      </c>
      <c r="J211" s="353">
        <v>2005.2</v>
      </c>
      <c r="K211" s="355"/>
      <c r="L211" s="356"/>
    </row>
    <row r="212" spans="1:12" ht="38.25" x14ac:dyDescent="0.25">
      <c r="A212" s="332">
        <v>217</v>
      </c>
      <c r="B212" s="333" t="s">
        <v>283</v>
      </c>
      <c r="C212" s="349" t="s">
        <v>1070</v>
      </c>
      <c r="D212" s="335" t="s">
        <v>552</v>
      </c>
      <c r="E212" s="335" t="s">
        <v>297</v>
      </c>
      <c r="F212" s="347">
        <v>202010025</v>
      </c>
      <c r="G212" s="351" t="s">
        <v>969</v>
      </c>
      <c r="H212" s="349" t="s">
        <v>977</v>
      </c>
      <c r="I212" s="352">
        <v>44007</v>
      </c>
      <c r="J212" s="353">
        <v>852</v>
      </c>
      <c r="K212" s="355"/>
      <c r="L212" s="356"/>
    </row>
    <row r="213" spans="1:12" ht="25.5" x14ac:dyDescent="0.25">
      <c r="A213" s="342">
        <v>218</v>
      </c>
      <c r="B213" s="333" t="s">
        <v>283</v>
      </c>
      <c r="C213" s="349" t="s">
        <v>990</v>
      </c>
      <c r="D213" s="335" t="s">
        <v>552</v>
      </c>
      <c r="E213" s="335" t="s">
        <v>297</v>
      </c>
      <c r="F213" s="347" t="s">
        <v>1011</v>
      </c>
      <c r="G213" s="351" t="s">
        <v>972</v>
      </c>
      <c r="H213" s="354" t="s">
        <v>973</v>
      </c>
      <c r="I213" s="352">
        <v>44008</v>
      </c>
      <c r="J213" s="353">
        <v>31.2</v>
      </c>
      <c r="K213" s="355"/>
      <c r="L213" s="356"/>
    </row>
    <row r="214" spans="1:12" ht="51" x14ac:dyDescent="0.25">
      <c r="A214" s="332">
        <v>219</v>
      </c>
      <c r="B214" s="333" t="s">
        <v>283</v>
      </c>
      <c r="C214" s="349" t="s">
        <v>971</v>
      </c>
      <c r="D214" s="335" t="s">
        <v>552</v>
      </c>
      <c r="E214" s="335" t="s">
        <v>297</v>
      </c>
      <c r="F214" s="347">
        <v>4520089245</v>
      </c>
      <c r="G214" s="351" t="s">
        <v>972</v>
      </c>
      <c r="H214" s="354" t="s">
        <v>973</v>
      </c>
      <c r="I214" s="352">
        <v>44008</v>
      </c>
      <c r="J214" s="353">
        <v>171.6</v>
      </c>
      <c r="K214" s="355"/>
      <c r="L214" s="356"/>
    </row>
    <row r="215" spans="1:12" ht="51" x14ac:dyDescent="0.25">
      <c r="A215" s="342">
        <v>220</v>
      </c>
      <c r="B215" s="333" t="s">
        <v>283</v>
      </c>
      <c r="C215" s="349" t="s">
        <v>971</v>
      </c>
      <c r="D215" s="335" t="s">
        <v>552</v>
      </c>
      <c r="E215" s="335" t="s">
        <v>297</v>
      </c>
      <c r="F215" s="347">
        <v>4520090047</v>
      </c>
      <c r="G215" s="351" t="s">
        <v>972</v>
      </c>
      <c r="H215" s="354" t="s">
        <v>973</v>
      </c>
      <c r="I215" s="352">
        <v>44012</v>
      </c>
      <c r="J215" s="353">
        <v>78</v>
      </c>
      <c r="K215" s="355"/>
      <c r="L215" s="356"/>
    </row>
    <row r="216" spans="1:12" ht="25.5" x14ac:dyDescent="0.25">
      <c r="A216" s="332">
        <v>221</v>
      </c>
      <c r="B216" s="333" t="s">
        <v>283</v>
      </c>
      <c r="C216" s="349" t="s">
        <v>1009</v>
      </c>
      <c r="D216" s="335" t="s">
        <v>552</v>
      </c>
      <c r="E216" s="335" t="s">
        <v>297</v>
      </c>
      <c r="F216" s="347">
        <v>20200001</v>
      </c>
      <c r="G216" s="351" t="s">
        <v>972</v>
      </c>
      <c r="H216" s="354" t="s">
        <v>973</v>
      </c>
      <c r="I216" s="352">
        <v>44012</v>
      </c>
      <c r="J216" s="353">
        <v>792</v>
      </c>
      <c r="K216" s="355"/>
      <c r="L216" s="356"/>
    </row>
    <row r="217" spans="1:12" ht="38.25" x14ac:dyDescent="0.25">
      <c r="A217" s="342">
        <v>222</v>
      </c>
      <c r="B217" s="333" t="s">
        <v>283</v>
      </c>
      <c r="C217" s="349" t="s">
        <v>1071</v>
      </c>
      <c r="D217" s="335" t="s">
        <v>552</v>
      </c>
      <c r="E217" s="335" t="s">
        <v>297</v>
      </c>
      <c r="F217" s="347" t="s">
        <v>1072</v>
      </c>
      <c r="G217" s="351" t="s">
        <v>969</v>
      </c>
      <c r="H217" s="349" t="s">
        <v>977</v>
      </c>
      <c r="I217" s="352">
        <v>44013</v>
      </c>
      <c r="J217" s="353">
        <v>482</v>
      </c>
      <c r="K217" s="355"/>
      <c r="L217" s="356"/>
    </row>
    <row r="218" spans="1:12" ht="38.25" x14ac:dyDescent="0.25">
      <c r="A218" s="332">
        <v>223</v>
      </c>
      <c r="B218" s="333" t="s">
        <v>283</v>
      </c>
      <c r="C218" s="349" t="s">
        <v>979</v>
      </c>
      <c r="D218" s="335" t="s">
        <v>552</v>
      </c>
      <c r="E218" s="335" t="s">
        <v>297</v>
      </c>
      <c r="F218" s="347">
        <v>20054</v>
      </c>
      <c r="G218" s="337" t="s">
        <v>980</v>
      </c>
      <c r="H218" s="349" t="s">
        <v>981</v>
      </c>
      <c r="I218" s="352">
        <v>44015</v>
      </c>
      <c r="J218" s="353">
        <v>2400</v>
      </c>
      <c r="K218" s="355"/>
      <c r="L218" s="356"/>
    </row>
    <row r="219" spans="1:12" ht="25.5" x14ac:dyDescent="0.25">
      <c r="A219" s="342">
        <v>224</v>
      </c>
      <c r="B219" s="333" t="s">
        <v>283</v>
      </c>
      <c r="C219" s="349" t="s">
        <v>1002</v>
      </c>
      <c r="D219" s="335" t="s">
        <v>552</v>
      </c>
      <c r="E219" s="335" t="s">
        <v>297</v>
      </c>
      <c r="F219" s="347" t="s">
        <v>1073</v>
      </c>
      <c r="G219" s="337" t="s">
        <v>1004</v>
      </c>
      <c r="H219" s="349" t="s">
        <v>1005</v>
      </c>
      <c r="I219" s="352">
        <v>44008</v>
      </c>
      <c r="J219" s="353">
        <v>13200</v>
      </c>
      <c r="K219" s="355"/>
      <c r="L219" s="356"/>
    </row>
    <row r="220" spans="1:12" ht="51" x14ac:dyDescent="0.25">
      <c r="A220" s="332">
        <v>225</v>
      </c>
      <c r="B220" s="333" t="s">
        <v>283</v>
      </c>
      <c r="C220" s="349" t="s">
        <v>1074</v>
      </c>
      <c r="D220" s="335" t="s">
        <v>552</v>
      </c>
      <c r="E220" s="335" t="s">
        <v>297</v>
      </c>
      <c r="F220" s="347" t="s">
        <v>1075</v>
      </c>
      <c r="G220" s="351" t="s">
        <v>972</v>
      </c>
      <c r="H220" s="354" t="s">
        <v>973</v>
      </c>
      <c r="I220" s="352">
        <v>44021</v>
      </c>
      <c r="J220" s="353">
        <v>30</v>
      </c>
      <c r="K220" s="355"/>
      <c r="L220" s="356"/>
    </row>
    <row r="221" spans="1:12" ht="25.5" x14ac:dyDescent="0.25">
      <c r="A221" s="342">
        <v>226</v>
      </c>
      <c r="B221" s="333" t="s">
        <v>283</v>
      </c>
      <c r="C221" s="349" t="s">
        <v>1076</v>
      </c>
      <c r="D221" s="335" t="s">
        <v>552</v>
      </c>
      <c r="E221" s="335" t="s">
        <v>297</v>
      </c>
      <c r="F221" s="347" t="s">
        <v>1011</v>
      </c>
      <c r="G221" s="351" t="s">
        <v>969</v>
      </c>
      <c r="H221" s="349" t="s">
        <v>977</v>
      </c>
      <c r="I221" s="352">
        <v>44025</v>
      </c>
      <c r="J221" s="353">
        <v>936</v>
      </c>
      <c r="K221" s="355"/>
      <c r="L221" s="356"/>
    </row>
    <row r="222" spans="1:12" ht="38.25" x14ac:dyDescent="0.25">
      <c r="A222" s="332">
        <v>227</v>
      </c>
      <c r="B222" s="333" t="s">
        <v>283</v>
      </c>
      <c r="C222" s="349" t="s">
        <v>1024</v>
      </c>
      <c r="D222" s="335" t="s">
        <v>552</v>
      </c>
      <c r="E222" s="335" t="s">
        <v>297</v>
      </c>
      <c r="F222" s="347" t="s">
        <v>1077</v>
      </c>
      <c r="G222" s="351" t="s">
        <v>969</v>
      </c>
      <c r="H222" s="349" t="s">
        <v>977</v>
      </c>
      <c r="I222" s="352">
        <v>44027</v>
      </c>
      <c r="J222" s="353">
        <v>408</v>
      </c>
      <c r="K222" s="355"/>
      <c r="L222" s="356"/>
    </row>
    <row r="223" spans="1:12" ht="38.25" x14ac:dyDescent="0.25">
      <c r="A223" s="342">
        <v>228</v>
      </c>
      <c r="B223" s="333" t="s">
        <v>283</v>
      </c>
      <c r="C223" s="349" t="s">
        <v>1018</v>
      </c>
      <c r="D223" s="335" t="s">
        <v>552</v>
      </c>
      <c r="E223" s="335" t="s">
        <v>297</v>
      </c>
      <c r="F223" s="347">
        <v>4600015082</v>
      </c>
      <c r="G223" s="351" t="s">
        <v>969</v>
      </c>
      <c r="H223" s="349" t="s">
        <v>1040</v>
      </c>
      <c r="I223" s="352">
        <v>44040</v>
      </c>
      <c r="J223" s="353">
        <v>3840</v>
      </c>
      <c r="K223" s="355"/>
      <c r="L223" s="356"/>
    </row>
    <row r="224" spans="1:12" ht="25.5" x14ac:dyDescent="0.25">
      <c r="A224" s="332">
        <v>229</v>
      </c>
      <c r="B224" s="333" t="s">
        <v>283</v>
      </c>
      <c r="C224" s="349" t="s">
        <v>1078</v>
      </c>
      <c r="D224" s="335" t="s">
        <v>552</v>
      </c>
      <c r="E224" s="335" t="s">
        <v>297</v>
      </c>
      <c r="F224" s="347" t="s">
        <v>1011</v>
      </c>
      <c r="G224" s="351" t="s">
        <v>969</v>
      </c>
      <c r="H224" s="349" t="s">
        <v>977</v>
      </c>
      <c r="I224" s="352">
        <v>44047</v>
      </c>
      <c r="J224" s="353">
        <v>570</v>
      </c>
      <c r="K224" s="355"/>
      <c r="L224" s="356"/>
    </row>
    <row r="225" spans="1:12" ht="38.25" x14ac:dyDescent="0.25">
      <c r="A225" s="342">
        <v>230</v>
      </c>
      <c r="B225" s="333" t="s">
        <v>283</v>
      </c>
      <c r="C225" s="349" t="s">
        <v>1018</v>
      </c>
      <c r="D225" s="335" t="s">
        <v>552</v>
      </c>
      <c r="E225" s="335" t="s">
        <v>297</v>
      </c>
      <c r="F225" s="347">
        <v>4600012190</v>
      </c>
      <c r="G225" s="337" t="s">
        <v>1020</v>
      </c>
      <c r="H225" s="349" t="s">
        <v>823</v>
      </c>
      <c r="I225" s="352">
        <v>44041</v>
      </c>
      <c r="J225" s="353">
        <v>324</v>
      </c>
      <c r="K225" s="355"/>
      <c r="L225" s="356"/>
    </row>
    <row r="226" spans="1:12" ht="25.5" x14ac:dyDescent="0.25">
      <c r="A226" s="332">
        <v>231</v>
      </c>
      <c r="B226" s="333" t="s">
        <v>283</v>
      </c>
      <c r="C226" s="349" t="s">
        <v>991</v>
      </c>
      <c r="D226" s="335" t="s">
        <v>552</v>
      </c>
      <c r="E226" s="335" t="s">
        <v>297</v>
      </c>
      <c r="F226" s="347" t="s">
        <v>1079</v>
      </c>
      <c r="G226" s="351" t="s">
        <v>969</v>
      </c>
      <c r="H226" s="349" t="s">
        <v>977</v>
      </c>
      <c r="I226" s="352">
        <v>44048</v>
      </c>
      <c r="J226" s="353">
        <v>384</v>
      </c>
      <c r="K226" s="355"/>
      <c r="L226" s="356"/>
    </row>
    <row r="227" spans="1:12" ht="38.25" x14ac:dyDescent="0.25">
      <c r="A227" s="342">
        <v>232</v>
      </c>
      <c r="B227" s="333" t="s">
        <v>283</v>
      </c>
      <c r="C227" s="349" t="s">
        <v>1080</v>
      </c>
      <c r="D227" s="338" t="s">
        <v>552</v>
      </c>
      <c r="E227" s="338" t="s">
        <v>297</v>
      </c>
      <c r="F227" s="347" t="s">
        <v>1081</v>
      </c>
      <c r="G227" s="351" t="s">
        <v>969</v>
      </c>
      <c r="H227" s="349" t="s">
        <v>977</v>
      </c>
      <c r="I227" s="352">
        <v>44057</v>
      </c>
      <c r="J227" s="353">
        <v>340</v>
      </c>
      <c r="K227" s="355"/>
      <c r="L227" s="356"/>
    </row>
    <row r="228" spans="1:12" ht="38.25" x14ac:dyDescent="0.25">
      <c r="A228" s="332">
        <v>233</v>
      </c>
      <c r="B228" s="333" t="s">
        <v>283</v>
      </c>
      <c r="C228" s="349" t="s">
        <v>1018</v>
      </c>
      <c r="D228" s="338" t="s">
        <v>552</v>
      </c>
      <c r="E228" s="338" t="s">
        <v>297</v>
      </c>
      <c r="F228" s="347">
        <v>4500269920</v>
      </c>
      <c r="G228" s="337" t="s">
        <v>994</v>
      </c>
      <c r="H228" s="349" t="s">
        <v>823</v>
      </c>
      <c r="I228" s="352">
        <v>44056</v>
      </c>
      <c r="J228" s="353">
        <v>360</v>
      </c>
      <c r="K228" s="355"/>
      <c r="L228" s="356"/>
    </row>
    <row r="229" spans="1:12" ht="38.25" x14ac:dyDescent="0.25">
      <c r="A229" s="342">
        <v>234</v>
      </c>
      <c r="B229" s="333" t="s">
        <v>283</v>
      </c>
      <c r="C229" s="349" t="s">
        <v>979</v>
      </c>
      <c r="D229" s="338" t="s">
        <v>552</v>
      </c>
      <c r="E229" s="338" t="s">
        <v>297</v>
      </c>
      <c r="F229" s="347">
        <v>20068</v>
      </c>
      <c r="G229" s="337" t="s">
        <v>980</v>
      </c>
      <c r="H229" s="349" t="s">
        <v>981</v>
      </c>
      <c r="I229" s="352">
        <v>44050</v>
      </c>
      <c r="J229" s="353">
        <v>4800</v>
      </c>
      <c r="K229" s="355"/>
      <c r="L229" s="356"/>
    </row>
    <row r="230" spans="1:12" ht="38.25" x14ac:dyDescent="0.25">
      <c r="A230" s="332">
        <v>235</v>
      </c>
      <c r="B230" s="333" t="s">
        <v>283</v>
      </c>
      <c r="C230" s="349" t="s">
        <v>1018</v>
      </c>
      <c r="D230" s="338" t="s">
        <v>552</v>
      </c>
      <c r="E230" s="338" t="s">
        <v>297</v>
      </c>
      <c r="F230" s="347">
        <v>4600012190</v>
      </c>
      <c r="G230" s="337" t="s">
        <v>1020</v>
      </c>
      <c r="H230" s="349" t="s">
        <v>823</v>
      </c>
      <c r="I230" s="352">
        <v>43950</v>
      </c>
      <c r="J230" s="353">
        <v>324</v>
      </c>
      <c r="K230" s="355"/>
      <c r="L230" s="356"/>
    </row>
    <row r="231" spans="1:12" ht="51" x14ac:dyDescent="0.25">
      <c r="A231" s="342">
        <v>236</v>
      </c>
      <c r="B231" s="333" t="s">
        <v>283</v>
      </c>
      <c r="C231" s="349" t="s">
        <v>1019</v>
      </c>
      <c r="D231" s="338" t="s">
        <v>552</v>
      </c>
      <c r="E231" s="338" t="s">
        <v>297</v>
      </c>
      <c r="F231" s="347" t="s">
        <v>1042</v>
      </c>
      <c r="G231" s="344" t="s">
        <v>951</v>
      </c>
      <c r="H231" s="349" t="s">
        <v>823</v>
      </c>
      <c r="I231" s="352">
        <v>44063</v>
      </c>
      <c r="J231" s="353">
        <v>403.2</v>
      </c>
      <c r="K231" s="355"/>
      <c r="L231" s="356"/>
    </row>
    <row r="232" spans="1:12" ht="38.25" x14ac:dyDescent="0.25">
      <c r="A232" s="332">
        <v>237</v>
      </c>
      <c r="B232" s="333" t="s">
        <v>283</v>
      </c>
      <c r="C232" s="349" t="s">
        <v>1082</v>
      </c>
      <c r="D232" s="338" t="s">
        <v>552</v>
      </c>
      <c r="E232" s="338" t="s">
        <v>297</v>
      </c>
      <c r="F232" s="347" t="s">
        <v>1083</v>
      </c>
      <c r="G232" s="351" t="s">
        <v>969</v>
      </c>
      <c r="H232" s="349" t="s">
        <v>977</v>
      </c>
      <c r="I232" s="352">
        <v>44071</v>
      </c>
      <c r="J232" s="353">
        <v>1428</v>
      </c>
      <c r="K232" s="355"/>
      <c r="L232" s="356"/>
    </row>
    <row r="233" spans="1:12" ht="38.25" x14ac:dyDescent="0.25">
      <c r="A233" s="342">
        <v>238</v>
      </c>
      <c r="B233" s="333" t="s">
        <v>283</v>
      </c>
      <c r="C233" s="349" t="s">
        <v>1070</v>
      </c>
      <c r="D233" s="338" t="s">
        <v>552</v>
      </c>
      <c r="E233" s="338" t="s">
        <v>297</v>
      </c>
      <c r="F233" s="347">
        <v>202010035</v>
      </c>
      <c r="G233" s="351" t="s">
        <v>969</v>
      </c>
      <c r="H233" s="349" t="s">
        <v>977</v>
      </c>
      <c r="I233" s="352">
        <v>44070</v>
      </c>
      <c r="J233" s="353">
        <v>306</v>
      </c>
      <c r="K233" s="355"/>
      <c r="L233" s="356"/>
    </row>
    <row r="234" spans="1:12" ht="38.25" x14ac:dyDescent="0.25">
      <c r="A234" s="332">
        <v>239</v>
      </c>
      <c r="B234" s="333" t="s">
        <v>283</v>
      </c>
      <c r="C234" s="349" t="s">
        <v>1024</v>
      </c>
      <c r="D234" s="338" t="s">
        <v>552</v>
      </c>
      <c r="E234" s="338" t="s">
        <v>297</v>
      </c>
      <c r="F234" s="347" t="s">
        <v>1084</v>
      </c>
      <c r="G234" s="351" t="s">
        <v>969</v>
      </c>
      <c r="H234" s="349" t="s">
        <v>977</v>
      </c>
      <c r="I234" s="352">
        <v>44071</v>
      </c>
      <c r="J234" s="353">
        <v>300</v>
      </c>
      <c r="K234" s="355"/>
      <c r="L234" s="356"/>
    </row>
    <row r="235" spans="1:12" ht="25.5" x14ac:dyDescent="0.25">
      <c r="A235" s="342">
        <v>240</v>
      </c>
      <c r="B235" s="333" t="s">
        <v>283</v>
      </c>
      <c r="C235" s="349" t="s">
        <v>1078</v>
      </c>
      <c r="D235" s="338" t="s">
        <v>552</v>
      </c>
      <c r="E235" s="338" t="s">
        <v>297</v>
      </c>
      <c r="F235" s="347" t="s">
        <v>1085</v>
      </c>
      <c r="G235" s="351" t="s">
        <v>969</v>
      </c>
      <c r="H235" s="349" t="s">
        <v>977</v>
      </c>
      <c r="I235" s="352">
        <v>44076</v>
      </c>
      <c r="J235" s="353">
        <v>1200</v>
      </c>
      <c r="K235" s="355"/>
      <c r="L235" s="356"/>
    </row>
    <row r="236" spans="1:12" ht="38.25" x14ac:dyDescent="0.25">
      <c r="A236" s="332">
        <v>241</v>
      </c>
      <c r="B236" s="333" t="s">
        <v>283</v>
      </c>
      <c r="C236" s="358" t="s">
        <v>1024</v>
      </c>
      <c r="D236" s="338" t="s">
        <v>552</v>
      </c>
      <c r="E236" s="338" t="s">
        <v>297</v>
      </c>
      <c r="F236" s="359" t="s">
        <v>1086</v>
      </c>
      <c r="G236" s="351" t="s">
        <v>969</v>
      </c>
      <c r="H236" s="349" t="s">
        <v>977</v>
      </c>
      <c r="I236" s="360">
        <v>44081</v>
      </c>
      <c r="J236" s="361">
        <v>600</v>
      </c>
      <c r="K236" s="355"/>
      <c r="L236" s="356"/>
    </row>
    <row r="237" spans="1:12" ht="51" x14ac:dyDescent="0.25">
      <c r="A237" s="342">
        <v>242</v>
      </c>
      <c r="B237" s="333" t="s">
        <v>283</v>
      </c>
      <c r="C237" s="358" t="s">
        <v>971</v>
      </c>
      <c r="D237" s="338" t="s">
        <v>552</v>
      </c>
      <c r="E237" s="338" t="s">
        <v>297</v>
      </c>
      <c r="F237" s="359">
        <v>4520089733</v>
      </c>
      <c r="G237" s="351" t="s">
        <v>972</v>
      </c>
      <c r="H237" s="354" t="s">
        <v>973</v>
      </c>
      <c r="I237" s="360">
        <v>44078</v>
      </c>
      <c r="J237" s="361">
        <v>62.4</v>
      </c>
      <c r="K237" s="355"/>
      <c r="L237" s="356"/>
    </row>
    <row r="238" spans="1:12" ht="51" x14ac:dyDescent="0.25">
      <c r="A238" s="332">
        <v>243</v>
      </c>
      <c r="B238" s="333" t="s">
        <v>283</v>
      </c>
      <c r="C238" s="358" t="s">
        <v>971</v>
      </c>
      <c r="D238" s="338" t="s">
        <v>552</v>
      </c>
      <c r="E238" s="338" t="s">
        <v>297</v>
      </c>
      <c r="F238" s="359">
        <v>4520091546</v>
      </c>
      <c r="G238" s="351" t="s">
        <v>972</v>
      </c>
      <c r="H238" s="354" t="s">
        <v>973</v>
      </c>
      <c r="I238" s="360">
        <v>44078</v>
      </c>
      <c r="J238" s="361">
        <v>78</v>
      </c>
      <c r="K238" s="355"/>
      <c r="L238" s="356"/>
    </row>
    <row r="239" spans="1:12" ht="38.25" x14ac:dyDescent="0.25">
      <c r="A239" s="342">
        <v>244</v>
      </c>
      <c r="B239" s="333" t="s">
        <v>283</v>
      </c>
      <c r="C239" s="358" t="s">
        <v>1087</v>
      </c>
      <c r="D239" s="338" t="s">
        <v>552</v>
      </c>
      <c r="E239" s="338" t="s">
        <v>297</v>
      </c>
      <c r="F239" s="359" t="s">
        <v>1088</v>
      </c>
      <c r="G239" s="337" t="s">
        <v>980</v>
      </c>
      <c r="H239" s="349" t="s">
        <v>1089</v>
      </c>
      <c r="I239" s="360">
        <v>44082</v>
      </c>
      <c r="J239" s="361">
        <v>180</v>
      </c>
      <c r="K239" s="355"/>
      <c r="L239" s="356"/>
    </row>
    <row r="240" spans="1:12" ht="38.25" x14ac:dyDescent="0.25">
      <c r="A240" s="332">
        <v>245</v>
      </c>
      <c r="B240" s="333" t="s">
        <v>283</v>
      </c>
      <c r="C240" s="358" t="s">
        <v>1090</v>
      </c>
      <c r="D240" s="338" t="s">
        <v>552</v>
      </c>
      <c r="E240" s="338" t="s">
        <v>297</v>
      </c>
      <c r="F240" s="347" t="s">
        <v>1050</v>
      </c>
      <c r="G240" s="337" t="s">
        <v>980</v>
      </c>
      <c r="H240" s="349" t="s">
        <v>1091</v>
      </c>
      <c r="I240" s="360">
        <v>44082</v>
      </c>
      <c r="J240" s="361">
        <v>252</v>
      </c>
      <c r="K240" s="355"/>
      <c r="L240" s="356"/>
    </row>
    <row r="241" spans="1:12" ht="38.25" x14ac:dyDescent="0.25">
      <c r="A241" s="342">
        <v>246</v>
      </c>
      <c r="B241" s="333" t="s">
        <v>283</v>
      </c>
      <c r="C241" s="358" t="s">
        <v>1024</v>
      </c>
      <c r="D241" s="338" t="s">
        <v>552</v>
      </c>
      <c r="E241" s="338" t="s">
        <v>297</v>
      </c>
      <c r="F241" s="359" t="s">
        <v>1092</v>
      </c>
      <c r="G241" s="351" t="s">
        <v>969</v>
      </c>
      <c r="H241" s="349" t="s">
        <v>977</v>
      </c>
      <c r="I241" s="360">
        <v>44083</v>
      </c>
      <c r="J241" s="361">
        <v>426</v>
      </c>
      <c r="K241" s="355"/>
      <c r="L241" s="356"/>
    </row>
    <row r="242" spans="1:12" ht="25.5" x14ac:dyDescent="0.25">
      <c r="A242" s="332">
        <v>247</v>
      </c>
      <c r="B242" s="333" t="s">
        <v>283</v>
      </c>
      <c r="C242" s="358" t="s">
        <v>999</v>
      </c>
      <c r="D242" s="338" t="s">
        <v>552</v>
      </c>
      <c r="E242" s="338" t="s">
        <v>297</v>
      </c>
      <c r="F242" s="359">
        <v>621200529</v>
      </c>
      <c r="G242" s="351" t="s">
        <v>969</v>
      </c>
      <c r="H242" s="349" t="s">
        <v>977</v>
      </c>
      <c r="I242" s="360">
        <v>44082</v>
      </c>
      <c r="J242" s="361">
        <v>510</v>
      </c>
      <c r="K242" s="355"/>
      <c r="L242" s="356"/>
    </row>
    <row r="243" spans="1:12" ht="25.5" x14ac:dyDescent="0.25">
      <c r="A243" s="342">
        <v>248</v>
      </c>
      <c r="B243" s="333" t="s">
        <v>283</v>
      </c>
      <c r="C243" s="358" t="s">
        <v>1002</v>
      </c>
      <c r="D243" s="338" t="s">
        <v>552</v>
      </c>
      <c r="E243" s="338" t="s">
        <v>297</v>
      </c>
      <c r="F243" s="359" t="s">
        <v>1093</v>
      </c>
      <c r="G243" s="337" t="s">
        <v>1004</v>
      </c>
      <c r="H243" s="349" t="s">
        <v>1005</v>
      </c>
      <c r="I243" s="360">
        <v>44078</v>
      </c>
      <c r="J243" s="361">
        <v>9000</v>
      </c>
      <c r="K243" s="355"/>
      <c r="L243" s="356"/>
    </row>
    <row r="244" spans="1:12" ht="25.5" x14ac:dyDescent="0.25">
      <c r="A244" s="332">
        <v>249</v>
      </c>
      <c r="B244" s="333" t="s">
        <v>283</v>
      </c>
      <c r="C244" s="358" t="s">
        <v>1076</v>
      </c>
      <c r="D244" s="338" t="s">
        <v>552</v>
      </c>
      <c r="E244" s="338" t="s">
        <v>297</v>
      </c>
      <c r="F244" s="359" t="s">
        <v>1094</v>
      </c>
      <c r="G244" s="351" t="s">
        <v>969</v>
      </c>
      <c r="H244" s="349" t="s">
        <v>977</v>
      </c>
      <c r="I244" s="360">
        <v>44076</v>
      </c>
      <c r="J244" s="361">
        <v>936</v>
      </c>
      <c r="K244" s="355"/>
      <c r="L244" s="356"/>
    </row>
    <row r="245" spans="1:12" ht="25.5" x14ac:dyDescent="0.25">
      <c r="A245" s="342">
        <v>250</v>
      </c>
      <c r="B245" s="333" t="s">
        <v>283</v>
      </c>
      <c r="C245" s="358" t="s">
        <v>1037</v>
      </c>
      <c r="D245" s="338" t="s">
        <v>552</v>
      </c>
      <c r="E245" s="338" t="s">
        <v>297</v>
      </c>
      <c r="F245" s="359" t="s">
        <v>1095</v>
      </c>
      <c r="G245" s="351" t="s">
        <v>969</v>
      </c>
      <c r="H245" s="349" t="s">
        <v>977</v>
      </c>
      <c r="I245" s="360">
        <v>44076</v>
      </c>
      <c r="J245" s="362">
        <v>192</v>
      </c>
      <c r="K245" s="355"/>
      <c r="L245" s="356"/>
    </row>
    <row r="246" spans="1:12" ht="38.25" x14ac:dyDescent="0.25">
      <c r="A246" s="332">
        <v>251</v>
      </c>
      <c r="B246" s="333" t="s">
        <v>283</v>
      </c>
      <c r="C246" s="358" t="s">
        <v>979</v>
      </c>
      <c r="D246" s="338" t="s">
        <v>552</v>
      </c>
      <c r="E246" s="338" t="s">
        <v>297</v>
      </c>
      <c r="F246" s="359">
        <v>20079</v>
      </c>
      <c r="G246" s="337" t="s">
        <v>980</v>
      </c>
      <c r="H246" s="349" t="s">
        <v>981</v>
      </c>
      <c r="I246" s="360">
        <v>44090</v>
      </c>
      <c r="J246" s="362">
        <v>1200</v>
      </c>
      <c r="K246" s="355"/>
      <c r="L246" s="356"/>
    </row>
    <row r="247" spans="1:12" ht="51" x14ac:dyDescent="0.25">
      <c r="A247" s="342">
        <v>252</v>
      </c>
      <c r="B247" s="333" t="s">
        <v>283</v>
      </c>
      <c r="C247" s="358" t="s">
        <v>971</v>
      </c>
      <c r="D247" s="338" t="s">
        <v>552</v>
      </c>
      <c r="E247" s="338" t="s">
        <v>297</v>
      </c>
      <c r="F247" s="359">
        <v>4520093490</v>
      </c>
      <c r="G247" s="351" t="s">
        <v>972</v>
      </c>
      <c r="H247" s="354" t="s">
        <v>973</v>
      </c>
      <c r="I247" s="360">
        <v>44090</v>
      </c>
      <c r="J247" s="362">
        <v>314.39999999999998</v>
      </c>
      <c r="K247" s="355"/>
      <c r="L247" s="356"/>
    </row>
    <row r="248" spans="1:12" ht="51" x14ac:dyDescent="0.25">
      <c r="A248" s="332">
        <v>253</v>
      </c>
      <c r="B248" s="333" t="s">
        <v>283</v>
      </c>
      <c r="C248" s="358" t="s">
        <v>971</v>
      </c>
      <c r="D248" s="338" t="s">
        <v>552</v>
      </c>
      <c r="E248" s="338" t="s">
        <v>297</v>
      </c>
      <c r="F248" s="359">
        <v>4520093513</v>
      </c>
      <c r="G248" s="351" t="s">
        <v>972</v>
      </c>
      <c r="H248" s="354" t="s">
        <v>973</v>
      </c>
      <c r="I248" s="360">
        <v>44090</v>
      </c>
      <c r="J248" s="362">
        <v>43.2</v>
      </c>
      <c r="K248" s="355"/>
      <c r="L248" s="356"/>
    </row>
    <row r="249" spans="1:12" ht="25.5" x14ac:dyDescent="0.25">
      <c r="A249" s="342">
        <v>254</v>
      </c>
      <c r="B249" s="333" t="s">
        <v>283</v>
      </c>
      <c r="C249" s="358" t="s">
        <v>1096</v>
      </c>
      <c r="D249" s="338" t="s">
        <v>552</v>
      </c>
      <c r="E249" s="338" t="s">
        <v>297</v>
      </c>
      <c r="F249" s="359" t="s">
        <v>1097</v>
      </c>
      <c r="G249" s="351" t="s">
        <v>972</v>
      </c>
      <c r="H249" s="354" t="s">
        <v>973</v>
      </c>
      <c r="I249" s="360">
        <v>44090</v>
      </c>
      <c r="J249" s="362">
        <v>234</v>
      </c>
      <c r="K249" s="355"/>
      <c r="L249" s="356"/>
    </row>
    <row r="250" spans="1:12" ht="25.5" x14ac:dyDescent="0.25">
      <c r="A250" s="332">
        <v>255</v>
      </c>
      <c r="B250" s="333" t="s">
        <v>283</v>
      </c>
      <c r="C250" s="358" t="s">
        <v>1096</v>
      </c>
      <c r="D250" s="338" t="s">
        <v>552</v>
      </c>
      <c r="E250" s="338" t="s">
        <v>297</v>
      </c>
      <c r="F250" s="363" t="s">
        <v>1098</v>
      </c>
      <c r="G250" s="351" t="s">
        <v>972</v>
      </c>
      <c r="H250" s="354" t="s">
        <v>973</v>
      </c>
      <c r="I250" s="360">
        <v>44090</v>
      </c>
      <c r="J250" s="362">
        <v>262.8</v>
      </c>
      <c r="K250" s="355"/>
      <c r="L250" s="356"/>
    </row>
    <row r="251" spans="1:12" ht="51" x14ac:dyDescent="0.25">
      <c r="A251" s="342">
        <v>256</v>
      </c>
      <c r="B251" s="333" t="s">
        <v>283</v>
      </c>
      <c r="C251" s="358" t="s">
        <v>971</v>
      </c>
      <c r="D251" s="338" t="s">
        <v>552</v>
      </c>
      <c r="E251" s="338" t="s">
        <v>297</v>
      </c>
      <c r="F251" s="363">
        <v>4520093462</v>
      </c>
      <c r="G251" s="351" t="s">
        <v>972</v>
      </c>
      <c r="H251" s="354" t="s">
        <v>973</v>
      </c>
      <c r="I251" s="360">
        <v>44095</v>
      </c>
      <c r="J251" s="362">
        <v>169.2</v>
      </c>
      <c r="K251" s="355"/>
      <c r="L251" s="356"/>
    </row>
    <row r="252" spans="1:12" ht="38.25" x14ac:dyDescent="0.25">
      <c r="A252" s="332">
        <v>257</v>
      </c>
      <c r="B252" s="333" t="s">
        <v>283</v>
      </c>
      <c r="C252" s="358" t="s">
        <v>1024</v>
      </c>
      <c r="D252" s="338" t="s">
        <v>552</v>
      </c>
      <c r="E252" s="338" t="s">
        <v>297</v>
      </c>
      <c r="F252" s="363" t="s">
        <v>1099</v>
      </c>
      <c r="G252" s="351" t="s">
        <v>969</v>
      </c>
      <c r="H252" s="349" t="s">
        <v>977</v>
      </c>
      <c r="I252" s="360">
        <v>44091</v>
      </c>
      <c r="J252" s="362">
        <v>476.4</v>
      </c>
      <c r="K252" s="355"/>
      <c r="L252" s="356"/>
    </row>
    <row r="253" spans="1:12" ht="25.5" x14ac:dyDescent="0.25">
      <c r="A253" s="342">
        <v>258</v>
      </c>
      <c r="B253" s="333" t="s">
        <v>283</v>
      </c>
      <c r="C253" s="358" t="s">
        <v>1100</v>
      </c>
      <c r="D253" s="338" t="s">
        <v>552</v>
      </c>
      <c r="E253" s="338" t="s">
        <v>297</v>
      </c>
      <c r="F253" s="363" t="s">
        <v>1011</v>
      </c>
      <c r="G253" s="351" t="s">
        <v>969</v>
      </c>
      <c r="H253" s="349" t="s">
        <v>977</v>
      </c>
      <c r="I253" s="360">
        <v>44090</v>
      </c>
      <c r="J253" s="362">
        <v>852</v>
      </c>
      <c r="K253" s="355"/>
      <c r="L253" s="356"/>
    </row>
    <row r="254" spans="1:12" ht="38.25" x14ac:dyDescent="0.25">
      <c r="A254" s="332">
        <v>259</v>
      </c>
      <c r="B254" s="333" t="s">
        <v>283</v>
      </c>
      <c r="C254" s="349" t="s">
        <v>1101</v>
      </c>
      <c r="D254" s="338" t="s">
        <v>552</v>
      </c>
      <c r="E254" s="338" t="s">
        <v>297</v>
      </c>
      <c r="F254" s="363" t="s">
        <v>1011</v>
      </c>
      <c r="G254" s="351" t="s">
        <v>969</v>
      </c>
      <c r="H254" s="349" t="s">
        <v>977</v>
      </c>
      <c r="I254" s="352">
        <v>44099</v>
      </c>
      <c r="J254" s="353">
        <v>204</v>
      </c>
      <c r="K254" s="355"/>
      <c r="L254" s="356"/>
    </row>
    <row r="255" spans="1:12" ht="38.25" x14ac:dyDescent="0.25">
      <c r="A255" s="342">
        <v>260</v>
      </c>
      <c r="B255" s="333" t="s">
        <v>283</v>
      </c>
      <c r="C255" s="349" t="s">
        <v>1024</v>
      </c>
      <c r="D255" s="338" t="s">
        <v>552</v>
      </c>
      <c r="E255" s="338" t="s">
        <v>297</v>
      </c>
      <c r="F255" s="347" t="s">
        <v>1102</v>
      </c>
      <c r="G255" s="351" t="s">
        <v>969</v>
      </c>
      <c r="H255" s="349" t="s">
        <v>977</v>
      </c>
      <c r="I255" s="352">
        <v>44109</v>
      </c>
      <c r="J255" s="353">
        <v>528</v>
      </c>
      <c r="K255" s="355"/>
      <c r="L255" s="356"/>
    </row>
    <row r="256" spans="1:12" ht="38.25" x14ac:dyDescent="0.25">
      <c r="A256" s="332">
        <v>261</v>
      </c>
      <c r="B256" s="333" t="s">
        <v>283</v>
      </c>
      <c r="C256" s="349" t="s">
        <v>1024</v>
      </c>
      <c r="D256" s="338" t="s">
        <v>552</v>
      </c>
      <c r="E256" s="338" t="s">
        <v>297</v>
      </c>
      <c r="F256" s="363" t="s">
        <v>1011</v>
      </c>
      <c r="G256" s="351" t="s">
        <v>969</v>
      </c>
      <c r="H256" s="349" t="s">
        <v>977</v>
      </c>
      <c r="I256" s="352">
        <v>44109</v>
      </c>
      <c r="J256" s="353">
        <v>1236</v>
      </c>
      <c r="K256" s="355"/>
      <c r="L256" s="356"/>
    </row>
    <row r="257" spans="1:12" ht="38.25" x14ac:dyDescent="0.25">
      <c r="A257" s="342">
        <v>262</v>
      </c>
      <c r="B257" s="333" t="s">
        <v>283</v>
      </c>
      <c r="C257" s="349" t="s">
        <v>1024</v>
      </c>
      <c r="D257" s="338" t="s">
        <v>552</v>
      </c>
      <c r="E257" s="338" t="s">
        <v>297</v>
      </c>
      <c r="F257" s="347" t="s">
        <v>1103</v>
      </c>
      <c r="G257" s="351" t="s">
        <v>969</v>
      </c>
      <c r="H257" s="349" t="s">
        <v>977</v>
      </c>
      <c r="I257" s="352">
        <v>44112</v>
      </c>
      <c r="J257" s="353">
        <v>426</v>
      </c>
      <c r="K257" s="355"/>
      <c r="L257" s="356"/>
    </row>
    <row r="258" spans="1:12" ht="38.25" x14ac:dyDescent="0.25">
      <c r="A258" s="332">
        <v>263</v>
      </c>
      <c r="B258" s="333" t="s">
        <v>283</v>
      </c>
      <c r="C258" s="349" t="s">
        <v>1024</v>
      </c>
      <c r="D258" s="338" t="s">
        <v>552</v>
      </c>
      <c r="E258" s="338" t="s">
        <v>297</v>
      </c>
      <c r="F258" s="347" t="s">
        <v>1104</v>
      </c>
      <c r="G258" s="351" t="s">
        <v>969</v>
      </c>
      <c r="H258" s="349" t="s">
        <v>977</v>
      </c>
      <c r="I258" s="352">
        <v>44112</v>
      </c>
      <c r="J258" s="353">
        <v>306</v>
      </c>
      <c r="K258" s="355"/>
      <c r="L258" s="356"/>
    </row>
    <row r="259" spans="1:12" ht="51" x14ac:dyDescent="0.25">
      <c r="A259" s="342">
        <v>264</v>
      </c>
      <c r="B259" s="333" t="s">
        <v>283</v>
      </c>
      <c r="C259" s="349" t="s">
        <v>1105</v>
      </c>
      <c r="D259" s="338" t="s">
        <v>552</v>
      </c>
      <c r="E259" s="338" t="s">
        <v>297</v>
      </c>
      <c r="F259" s="347">
        <v>2020023</v>
      </c>
      <c r="G259" s="337" t="s">
        <v>980</v>
      </c>
      <c r="H259" s="349" t="s">
        <v>1106</v>
      </c>
      <c r="I259" s="352">
        <v>44103</v>
      </c>
      <c r="J259" s="353">
        <v>14400</v>
      </c>
      <c r="K259" s="355"/>
      <c r="L259" s="356"/>
    </row>
    <row r="260" spans="1:12" ht="51" x14ac:dyDescent="0.25">
      <c r="A260" s="332">
        <v>265</v>
      </c>
      <c r="B260" s="333" t="s">
        <v>283</v>
      </c>
      <c r="C260" s="349" t="s">
        <v>1107</v>
      </c>
      <c r="D260" s="338" t="s">
        <v>552</v>
      </c>
      <c r="E260" s="338" t="s">
        <v>297</v>
      </c>
      <c r="F260" s="347" t="s">
        <v>1108</v>
      </c>
      <c r="G260" s="337" t="s">
        <v>1109</v>
      </c>
      <c r="H260" s="349" t="s">
        <v>981</v>
      </c>
      <c r="I260" s="352">
        <v>44124</v>
      </c>
      <c r="J260" s="353">
        <v>903.6</v>
      </c>
      <c r="K260" s="355"/>
      <c r="L260" s="356"/>
    </row>
    <row r="261" spans="1:12" ht="51" x14ac:dyDescent="0.25">
      <c r="A261" s="342">
        <v>266</v>
      </c>
      <c r="B261" s="333" t="s">
        <v>283</v>
      </c>
      <c r="C261" s="349" t="s">
        <v>982</v>
      </c>
      <c r="D261" s="338" t="s">
        <v>552</v>
      </c>
      <c r="E261" s="338" t="s">
        <v>297</v>
      </c>
      <c r="F261" s="347" t="s">
        <v>1110</v>
      </c>
      <c r="G261" s="337" t="s">
        <v>1109</v>
      </c>
      <c r="H261" s="349" t="s">
        <v>981</v>
      </c>
      <c r="I261" s="352">
        <v>44124</v>
      </c>
      <c r="J261" s="353">
        <v>1430.71</v>
      </c>
      <c r="K261" s="355"/>
      <c r="L261" s="356"/>
    </row>
    <row r="262" spans="1:12" ht="25.5" x14ac:dyDescent="0.25">
      <c r="A262" s="332">
        <v>267</v>
      </c>
      <c r="B262" s="333" t="s">
        <v>283</v>
      </c>
      <c r="C262" s="349" t="s">
        <v>1111</v>
      </c>
      <c r="D262" s="338" t="s">
        <v>552</v>
      </c>
      <c r="E262" s="338" t="s">
        <v>297</v>
      </c>
      <c r="F262" s="347">
        <v>20202999</v>
      </c>
      <c r="G262" s="351" t="s">
        <v>969</v>
      </c>
      <c r="H262" s="349" t="s">
        <v>977</v>
      </c>
      <c r="I262" s="352">
        <v>44125</v>
      </c>
      <c r="J262" s="353">
        <v>350</v>
      </c>
      <c r="K262" s="355"/>
      <c r="L262" s="356"/>
    </row>
    <row r="263" spans="1:12" ht="38.25" x14ac:dyDescent="0.25">
      <c r="A263" s="342">
        <v>268</v>
      </c>
      <c r="B263" s="333" t="s">
        <v>283</v>
      </c>
      <c r="C263" s="349" t="s">
        <v>979</v>
      </c>
      <c r="D263" s="338" t="s">
        <v>552</v>
      </c>
      <c r="E263" s="338" t="s">
        <v>297</v>
      </c>
      <c r="F263" s="347">
        <v>20096</v>
      </c>
      <c r="G263" s="337" t="s">
        <v>980</v>
      </c>
      <c r="H263" s="349" t="s">
        <v>981</v>
      </c>
      <c r="I263" s="352">
        <v>44133</v>
      </c>
      <c r="J263" s="353">
        <v>2400</v>
      </c>
      <c r="K263" s="355"/>
      <c r="L263" s="356"/>
    </row>
    <row r="264" spans="1:12" ht="51" x14ac:dyDescent="0.25">
      <c r="A264" s="332">
        <v>269</v>
      </c>
      <c r="B264" s="333" t="s">
        <v>283</v>
      </c>
      <c r="C264" s="349" t="s">
        <v>920</v>
      </c>
      <c r="D264" s="338" t="s">
        <v>552</v>
      </c>
      <c r="E264" s="338" t="s">
        <v>297</v>
      </c>
      <c r="F264" s="347" t="s">
        <v>1112</v>
      </c>
      <c r="G264" s="337" t="s">
        <v>980</v>
      </c>
      <c r="H264" s="349" t="s">
        <v>981</v>
      </c>
      <c r="I264" s="352">
        <v>44133</v>
      </c>
      <c r="J264" s="353">
        <v>26140.9</v>
      </c>
      <c r="K264" s="355"/>
      <c r="L264" s="356"/>
    </row>
    <row r="265" spans="1:12" ht="25.5" x14ac:dyDescent="0.25">
      <c r="A265" s="342">
        <v>270</v>
      </c>
      <c r="B265" s="333" t="s">
        <v>283</v>
      </c>
      <c r="C265" s="349" t="s">
        <v>1113</v>
      </c>
      <c r="D265" s="338" t="s">
        <v>552</v>
      </c>
      <c r="E265" s="338" t="s">
        <v>297</v>
      </c>
      <c r="F265" s="347">
        <v>20200224</v>
      </c>
      <c r="G265" s="351" t="s">
        <v>1114</v>
      </c>
      <c r="H265" s="358" t="s">
        <v>1115</v>
      </c>
      <c r="I265" s="352">
        <v>44132</v>
      </c>
      <c r="J265" s="353">
        <v>888</v>
      </c>
      <c r="K265" s="355"/>
      <c r="L265" s="356"/>
    </row>
    <row r="266" spans="1:12" ht="25.5" x14ac:dyDescent="0.25">
      <c r="A266" s="332">
        <v>271</v>
      </c>
      <c r="B266" s="333" t="s">
        <v>283</v>
      </c>
      <c r="C266" s="349" t="s">
        <v>1113</v>
      </c>
      <c r="D266" s="338" t="s">
        <v>552</v>
      </c>
      <c r="E266" s="338" t="s">
        <v>297</v>
      </c>
      <c r="F266" s="347">
        <v>20200231</v>
      </c>
      <c r="G266" s="351" t="s">
        <v>1114</v>
      </c>
      <c r="H266" s="358" t="s">
        <v>1115</v>
      </c>
      <c r="I266" s="352">
        <v>44132</v>
      </c>
      <c r="J266" s="353">
        <v>240</v>
      </c>
      <c r="K266" s="355"/>
      <c r="L266" s="356"/>
    </row>
    <row r="267" spans="1:12" x14ac:dyDescent="0.25">
      <c r="A267" s="342">
        <v>272</v>
      </c>
      <c r="B267" s="333" t="s">
        <v>283</v>
      </c>
      <c r="C267" s="349" t="s">
        <v>1116</v>
      </c>
      <c r="D267" s="338" t="s">
        <v>552</v>
      </c>
      <c r="E267" s="338" t="s">
        <v>297</v>
      </c>
      <c r="F267" s="347" t="s">
        <v>1011</v>
      </c>
      <c r="G267" s="337" t="s">
        <v>1117</v>
      </c>
      <c r="H267" s="349" t="s">
        <v>1118</v>
      </c>
      <c r="I267" s="352">
        <v>44145</v>
      </c>
      <c r="J267" s="353">
        <v>1200</v>
      </c>
      <c r="K267" s="355"/>
      <c r="L267" s="356"/>
    </row>
    <row r="268" spans="1:12" ht="25.5" x14ac:dyDescent="0.25">
      <c r="A268" s="332">
        <v>273</v>
      </c>
      <c r="B268" s="333" t="s">
        <v>283</v>
      </c>
      <c r="C268" s="349" t="s">
        <v>1119</v>
      </c>
      <c r="D268" s="338" t="s">
        <v>552</v>
      </c>
      <c r="E268" s="338" t="s">
        <v>297</v>
      </c>
      <c r="F268" s="347" t="s">
        <v>1050</v>
      </c>
      <c r="G268" s="337" t="s">
        <v>1117</v>
      </c>
      <c r="H268" s="349" t="s">
        <v>1118</v>
      </c>
      <c r="I268" s="352">
        <v>44145</v>
      </c>
      <c r="J268" s="353">
        <v>236</v>
      </c>
      <c r="K268" s="355"/>
      <c r="L268" s="356"/>
    </row>
    <row r="269" spans="1:12" ht="38.25" x14ac:dyDescent="0.25">
      <c r="A269" s="342">
        <v>274</v>
      </c>
      <c r="B269" s="333" t="s">
        <v>283</v>
      </c>
      <c r="C269" s="349" t="s">
        <v>1069</v>
      </c>
      <c r="D269" s="338" t="s">
        <v>552</v>
      </c>
      <c r="E269" s="338" t="s">
        <v>297</v>
      </c>
      <c r="F269" s="347">
        <v>410014445</v>
      </c>
      <c r="G269" s="351" t="s">
        <v>969</v>
      </c>
      <c r="H269" s="349" t="s">
        <v>977</v>
      </c>
      <c r="I269" s="352">
        <v>44146</v>
      </c>
      <c r="J269" s="353">
        <v>816</v>
      </c>
      <c r="K269" s="355"/>
      <c r="L269" s="356"/>
    </row>
    <row r="270" spans="1:12" ht="25.5" x14ac:dyDescent="0.25">
      <c r="A270" s="332">
        <v>275</v>
      </c>
      <c r="B270" s="333" t="s">
        <v>283</v>
      </c>
      <c r="C270" s="349" t="s">
        <v>1015</v>
      </c>
      <c r="D270" s="338" t="s">
        <v>552</v>
      </c>
      <c r="E270" s="338" t="s">
        <v>297</v>
      </c>
      <c r="F270" s="347">
        <v>20201103</v>
      </c>
      <c r="G270" s="351" t="s">
        <v>969</v>
      </c>
      <c r="H270" s="349" t="s">
        <v>977</v>
      </c>
      <c r="I270" s="352">
        <v>44146</v>
      </c>
      <c r="J270" s="353">
        <v>936</v>
      </c>
      <c r="K270" s="355"/>
      <c r="L270" s="356"/>
    </row>
    <row r="271" spans="1:12" ht="38.25" x14ac:dyDescent="0.25">
      <c r="A271" s="342">
        <v>276</v>
      </c>
      <c r="B271" s="333" t="s">
        <v>283</v>
      </c>
      <c r="C271" s="349" t="s">
        <v>1120</v>
      </c>
      <c r="D271" s="338" t="s">
        <v>552</v>
      </c>
      <c r="E271" s="338" t="s">
        <v>297</v>
      </c>
      <c r="F271" s="347" t="s">
        <v>1050</v>
      </c>
      <c r="G271" s="337" t="s">
        <v>980</v>
      </c>
      <c r="H271" s="349" t="s">
        <v>1051</v>
      </c>
      <c r="I271" s="352">
        <v>44148</v>
      </c>
      <c r="J271" s="353">
        <v>232</v>
      </c>
      <c r="K271" s="355"/>
      <c r="L271" s="356"/>
    </row>
    <row r="272" spans="1:12" ht="38.25" x14ac:dyDescent="0.25">
      <c r="A272" s="332">
        <v>277</v>
      </c>
      <c r="B272" s="333" t="s">
        <v>283</v>
      </c>
      <c r="C272" s="349" t="s">
        <v>1024</v>
      </c>
      <c r="D272" s="338" t="s">
        <v>552</v>
      </c>
      <c r="E272" s="338" t="s">
        <v>297</v>
      </c>
      <c r="F272" s="347" t="s">
        <v>1121</v>
      </c>
      <c r="G272" s="351" t="s">
        <v>969</v>
      </c>
      <c r="H272" s="349" t="s">
        <v>977</v>
      </c>
      <c r="I272" s="352">
        <v>44147</v>
      </c>
      <c r="J272" s="353">
        <v>1080</v>
      </c>
      <c r="K272" s="355"/>
      <c r="L272" s="356"/>
    </row>
    <row r="273" spans="1:12" ht="25.5" x14ac:dyDescent="0.25">
      <c r="A273" s="342">
        <v>278</v>
      </c>
      <c r="B273" s="333" t="s">
        <v>283</v>
      </c>
      <c r="C273" s="349" t="s">
        <v>1122</v>
      </c>
      <c r="D273" s="338" t="s">
        <v>552</v>
      </c>
      <c r="E273" s="338" t="s">
        <v>297</v>
      </c>
      <c r="F273" s="347" t="s">
        <v>1011</v>
      </c>
      <c r="G273" s="351" t="s">
        <v>1114</v>
      </c>
      <c r="H273" s="358" t="s">
        <v>1115</v>
      </c>
      <c r="I273" s="352">
        <v>44145</v>
      </c>
      <c r="J273" s="353">
        <v>600</v>
      </c>
      <c r="K273" s="355"/>
      <c r="L273" s="356"/>
    </row>
    <row r="274" spans="1:12" ht="25.5" x14ac:dyDescent="0.25">
      <c r="A274" s="332">
        <v>279</v>
      </c>
      <c r="B274" s="333" t="s">
        <v>283</v>
      </c>
      <c r="C274" s="349" t="s">
        <v>1122</v>
      </c>
      <c r="D274" s="338" t="s">
        <v>552</v>
      </c>
      <c r="E274" s="338" t="s">
        <v>297</v>
      </c>
      <c r="F274" s="347" t="s">
        <v>1011</v>
      </c>
      <c r="G274" s="351" t="s">
        <v>1114</v>
      </c>
      <c r="H274" s="358" t="s">
        <v>1115</v>
      </c>
      <c r="I274" s="352">
        <v>44145</v>
      </c>
      <c r="J274" s="353">
        <v>1446</v>
      </c>
      <c r="K274" s="355"/>
      <c r="L274" s="356"/>
    </row>
    <row r="275" spans="1:12" ht="25.5" x14ac:dyDescent="0.25">
      <c r="A275" s="342">
        <v>280</v>
      </c>
      <c r="B275" s="333" t="s">
        <v>283</v>
      </c>
      <c r="C275" s="349" t="s">
        <v>1122</v>
      </c>
      <c r="D275" s="338" t="s">
        <v>552</v>
      </c>
      <c r="E275" s="338" t="s">
        <v>297</v>
      </c>
      <c r="F275" s="347" t="s">
        <v>1072</v>
      </c>
      <c r="G275" s="351" t="s">
        <v>1114</v>
      </c>
      <c r="H275" s="358" t="s">
        <v>1115</v>
      </c>
      <c r="I275" s="352">
        <v>44145</v>
      </c>
      <c r="J275" s="353">
        <v>720</v>
      </c>
      <c r="K275" s="355"/>
      <c r="L275" s="356"/>
    </row>
    <row r="276" spans="1:12" ht="25.5" x14ac:dyDescent="0.25">
      <c r="A276" s="332">
        <v>281</v>
      </c>
      <c r="B276" s="333" t="s">
        <v>283</v>
      </c>
      <c r="C276" s="349" t="s">
        <v>1122</v>
      </c>
      <c r="D276" s="338" t="s">
        <v>552</v>
      </c>
      <c r="E276" s="338" t="s">
        <v>297</v>
      </c>
      <c r="F276" s="347" t="s">
        <v>1123</v>
      </c>
      <c r="G276" s="351" t="s">
        <v>1114</v>
      </c>
      <c r="H276" s="358" t="s">
        <v>1115</v>
      </c>
      <c r="I276" s="352">
        <v>44145</v>
      </c>
      <c r="J276" s="353">
        <v>666</v>
      </c>
      <c r="K276" s="355"/>
      <c r="L276" s="356"/>
    </row>
    <row r="277" spans="1:12" ht="25.5" x14ac:dyDescent="0.25">
      <c r="A277" s="342">
        <v>282</v>
      </c>
      <c r="B277" s="333" t="s">
        <v>283</v>
      </c>
      <c r="C277" s="349" t="s">
        <v>1122</v>
      </c>
      <c r="D277" s="338" t="s">
        <v>552</v>
      </c>
      <c r="E277" s="338" t="s">
        <v>297</v>
      </c>
      <c r="F277" s="347" t="s">
        <v>1011</v>
      </c>
      <c r="G277" s="351" t="s">
        <v>1114</v>
      </c>
      <c r="H277" s="358" t="s">
        <v>1115</v>
      </c>
      <c r="I277" s="352">
        <v>44145</v>
      </c>
      <c r="J277" s="353">
        <v>240</v>
      </c>
      <c r="K277" s="355"/>
      <c r="L277" s="356"/>
    </row>
    <row r="278" spans="1:12" ht="38.25" x14ac:dyDescent="0.25">
      <c r="A278" s="332">
        <v>283</v>
      </c>
      <c r="B278" s="333" t="s">
        <v>283</v>
      </c>
      <c r="C278" s="349" t="s">
        <v>1124</v>
      </c>
      <c r="D278" s="338" t="s">
        <v>552</v>
      </c>
      <c r="E278" s="338" t="s">
        <v>297</v>
      </c>
      <c r="F278" s="347">
        <v>9500602201</v>
      </c>
      <c r="G278" s="351" t="s">
        <v>1114</v>
      </c>
      <c r="H278" s="358" t="s">
        <v>1115</v>
      </c>
      <c r="I278" s="352">
        <v>44148</v>
      </c>
      <c r="J278" s="353">
        <v>540</v>
      </c>
      <c r="K278" s="355"/>
      <c r="L278" s="356"/>
    </row>
    <row r="279" spans="1:12" ht="25.5" x14ac:dyDescent="0.25">
      <c r="A279" s="342">
        <v>284</v>
      </c>
      <c r="B279" s="333" t="s">
        <v>283</v>
      </c>
      <c r="C279" s="349" t="s">
        <v>1125</v>
      </c>
      <c r="D279" s="338" t="s">
        <v>552</v>
      </c>
      <c r="E279" s="338" t="s">
        <v>297</v>
      </c>
      <c r="F279" s="347" t="s">
        <v>1126</v>
      </c>
      <c r="G279" s="351" t="s">
        <v>1114</v>
      </c>
      <c r="H279" s="358" t="s">
        <v>1115</v>
      </c>
      <c r="I279" s="352">
        <v>44148</v>
      </c>
      <c r="J279" s="353">
        <v>12336</v>
      </c>
      <c r="K279" s="355"/>
      <c r="L279" s="356"/>
    </row>
    <row r="280" spans="1:12" ht="25.5" x14ac:dyDescent="0.25">
      <c r="A280" s="332">
        <v>285</v>
      </c>
      <c r="B280" s="333" t="s">
        <v>283</v>
      </c>
      <c r="C280" s="349" t="s">
        <v>990</v>
      </c>
      <c r="D280" s="338" t="s">
        <v>552</v>
      </c>
      <c r="E280" s="338" t="s">
        <v>297</v>
      </c>
      <c r="F280" s="347" t="s">
        <v>1011</v>
      </c>
      <c r="G280" s="351" t="s">
        <v>972</v>
      </c>
      <c r="H280" s="354" t="s">
        <v>973</v>
      </c>
      <c r="I280" s="352">
        <v>44153</v>
      </c>
      <c r="J280" s="353">
        <v>109.2</v>
      </c>
      <c r="K280" s="355"/>
      <c r="L280" s="356"/>
    </row>
    <row r="281" spans="1:12" ht="38.25" x14ac:dyDescent="0.25">
      <c r="A281" s="342">
        <v>286</v>
      </c>
      <c r="B281" s="333" t="s">
        <v>283</v>
      </c>
      <c r="C281" s="349" t="s">
        <v>1047</v>
      </c>
      <c r="D281" s="338" t="s">
        <v>552</v>
      </c>
      <c r="E281" s="338" t="s">
        <v>297</v>
      </c>
      <c r="F281" s="347">
        <v>4600000356</v>
      </c>
      <c r="G281" s="351" t="s">
        <v>972</v>
      </c>
      <c r="H281" s="354" t="s">
        <v>973</v>
      </c>
      <c r="I281" s="352">
        <v>44153</v>
      </c>
      <c r="J281" s="353">
        <v>87.65</v>
      </c>
      <c r="K281" s="355"/>
      <c r="L281" s="356"/>
    </row>
    <row r="282" spans="1:12" ht="38.25" x14ac:dyDescent="0.25">
      <c r="A282" s="332">
        <v>287</v>
      </c>
      <c r="B282" s="333" t="s">
        <v>283</v>
      </c>
      <c r="C282" s="349" t="s">
        <v>1127</v>
      </c>
      <c r="D282" s="338" t="s">
        <v>552</v>
      </c>
      <c r="E282" s="338" t="s">
        <v>297</v>
      </c>
      <c r="F282" s="347">
        <v>4550032059</v>
      </c>
      <c r="G282" s="351" t="s">
        <v>972</v>
      </c>
      <c r="H282" s="354" t="s">
        <v>973</v>
      </c>
      <c r="I282" s="352">
        <v>44153</v>
      </c>
      <c r="J282" s="353">
        <v>207.6</v>
      </c>
      <c r="K282" s="355"/>
      <c r="L282" s="356"/>
    </row>
    <row r="283" spans="1:12" ht="38.25" x14ac:dyDescent="0.25">
      <c r="A283" s="342">
        <v>288</v>
      </c>
      <c r="B283" s="333" t="s">
        <v>283</v>
      </c>
      <c r="C283" s="349" t="s">
        <v>1127</v>
      </c>
      <c r="D283" s="338" t="s">
        <v>552</v>
      </c>
      <c r="E283" s="338" t="s">
        <v>297</v>
      </c>
      <c r="F283" s="347">
        <v>4550032142</v>
      </c>
      <c r="G283" s="351" t="s">
        <v>972</v>
      </c>
      <c r="H283" s="354" t="s">
        <v>973</v>
      </c>
      <c r="I283" s="352">
        <v>44153</v>
      </c>
      <c r="J283" s="353">
        <v>464.4</v>
      </c>
      <c r="K283" s="355"/>
      <c r="L283" s="356"/>
    </row>
    <row r="284" spans="1:12" ht="38.25" x14ac:dyDescent="0.25">
      <c r="A284" s="332">
        <v>289</v>
      </c>
      <c r="B284" s="333" t="s">
        <v>283</v>
      </c>
      <c r="C284" s="349" t="s">
        <v>1127</v>
      </c>
      <c r="D284" s="338" t="s">
        <v>552</v>
      </c>
      <c r="E284" s="338" t="s">
        <v>297</v>
      </c>
      <c r="F284" s="347">
        <v>4550032017</v>
      </c>
      <c r="G284" s="351" t="s">
        <v>972</v>
      </c>
      <c r="H284" s="354" t="s">
        <v>973</v>
      </c>
      <c r="I284" s="352">
        <v>44153</v>
      </c>
      <c r="J284" s="353">
        <v>457.2</v>
      </c>
      <c r="K284" s="355"/>
      <c r="L284" s="356"/>
    </row>
    <row r="285" spans="1:12" ht="63.75" x14ac:dyDescent="0.25">
      <c r="A285" s="342">
        <v>290</v>
      </c>
      <c r="B285" s="333" t="s">
        <v>283</v>
      </c>
      <c r="C285" s="349" t="s">
        <v>1128</v>
      </c>
      <c r="D285" s="338" t="s">
        <v>552</v>
      </c>
      <c r="E285" s="338" t="s">
        <v>297</v>
      </c>
      <c r="F285" s="347">
        <v>8400009537</v>
      </c>
      <c r="G285" s="351" t="s">
        <v>972</v>
      </c>
      <c r="H285" s="354" t="s">
        <v>973</v>
      </c>
      <c r="I285" s="352">
        <v>44153</v>
      </c>
      <c r="J285" s="353">
        <v>871.2</v>
      </c>
      <c r="K285" s="355"/>
      <c r="L285" s="356"/>
    </row>
    <row r="286" spans="1:12" ht="51" x14ac:dyDescent="0.25">
      <c r="A286" s="332">
        <v>291</v>
      </c>
      <c r="B286" s="333" t="s">
        <v>283</v>
      </c>
      <c r="C286" s="349" t="s">
        <v>971</v>
      </c>
      <c r="D286" s="338" t="s">
        <v>552</v>
      </c>
      <c r="E286" s="338" t="s">
        <v>297</v>
      </c>
      <c r="F286" s="347">
        <v>4520094650</v>
      </c>
      <c r="G286" s="351" t="s">
        <v>972</v>
      </c>
      <c r="H286" s="354" t="s">
        <v>973</v>
      </c>
      <c r="I286" s="352">
        <v>44153</v>
      </c>
      <c r="J286" s="353">
        <v>652.79999999999995</v>
      </c>
      <c r="K286" s="355"/>
      <c r="L286" s="356"/>
    </row>
    <row r="287" spans="1:12" ht="51" x14ac:dyDescent="0.25">
      <c r="A287" s="342">
        <v>292</v>
      </c>
      <c r="B287" s="333" t="s">
        <v>283</v>
      </c>
      <c r="C287" s="349" t="s">
        <v>971</v>
      </c>
      <c r="D287" s="338" t="s">
        <v>552</v>
      </c>
      <c r="E287" s="338" t="s">
        <v>297</v>
      </c>
      <c r="F287" s="347">
        <v>4520093878</v>
      </c>
      <c r="G287" s="351" t="s">
        <v>972</v>
      </c>
      <c r="H287" s="354" t="s">
        <v>973</v>
      </c>
      <c r="I287" s="352">
        <v>44153</v>
      </c>
      <c r="J287" s="353">
        <v>121.2</v>
      </c>
      <c r="K287" s="355"/>
      <c r="L287" s="356"/>
    </row>
    <row r="288" spans="1:12" ht="38.25" x14ac:dyDescent="0.25">
      <c r="A288" s="332">
        <v>293</v>
      </c>
      <c r="B288" s="333" t="s">
        <v>283</v>
      </c>
      <c r="C288" s="349" t="s">
        <v>1018</v>
      </c>
      <c r="D288" s="338" t="s">
        <v>552</v>
      </c>
      <c r="E288" s="338" t="s">
        <v>297</v>
      </c>
      <c r="F288" s="347">
        <v>4500269920</v>
      </c>
      <c r="G288" s="337" t="s">
        <v>994</v>
      </c>
      <c r="H288" s="349" t="s">
        <v>823</v>
      </c>
      <c r="I288" s="352">
        <v>44147</v>
      </c>
      <c r="J288" s="353">
        <v>360</v>
      </c>
      <c r="K288" s="355"/>
      <c r="L288" s="356"/>
    </row>
    <row r="289" spans="1:12" ht="38.25" x14ac:dyDescent="0.25">
      <c r="A289" s="342">
        <v>294</v>
      </c>
      <c r="B289" s="333" t="s">
        <v>283</v>
      </c>
      <c r="C289" s="349" t="s">
        <v>1018</v>
      </c>
      <c r="D289" s="338" t="s">
        <v>552</v>
      </c>
      <c r="E289" s="338" t="s">
        <v>297</v>
      </c>
      <c r="F289" s="347">
        <v>4600012190</v>
      </c>
      <c r="G289" s="337" t="s">
        <v>1020</v>
      </c>
      <c r="H289" s="349" t="s">
        <v>823</v>
      </c>
      <c r="I289" s="352">
        <v>44138</v>
      </c>
      <c r="J289" s="353">
        <v>324</v>
      </c>
      <c r="K289" s="355"/>
      <c r="L289" s="356"/>
    </row>
    <row r="290" spans="1:12" ht="38.25" x14ac:dyDescent="0.25">
      <c r="A290" s="332">
        <v>295</v>
      </c>
      <c r="B290" s="333" t="s">
        <v>283</v>
      </c>
      <c r="C290" s="349" t="s">
        <v>1024</v>
      </c>
      <c r="D290" s="338" t="s">
        <v>552</v>
      </c>
      <c r="E290" s="338" t="s">
        <v>297</v>
      </c>
      <c r="F290" s="347" t="s">
        <v>1129</v>
      </c>
      <c r="G290" s="351" t="s">
        <v>969</v>
      </c>
      <c r="H290" s="349" t="s">
        <v>977</v>
      </c>
      <c r="I290" s="352">
        <v>44160</v>
      </c>
      <c r="J290" s="353">
        <v>1020</v>
      </c>
      <c r="K290" s="355"/>
      <c r="L290" s="356"/>
    </row>
    <row r="291" spans="1:12" ht="38.25" x14ac:dyDescent="0.25">
      <c r="A291" s="342">
        <v>296</v>
      </c>
      <c r="B291" s="333" t="s">
        <v>283</v>
      </c>
      <c r="C291" s="349" t="s">
        <v>1130</v>
      </c>
      <c r="D291" s="338" t="s">
        <v>552</v>
      </c>
      <c r="E291" s="338" t="s">
        <v>297</v>
      </c>
      <c r="F291" s="347" t="s">
        <v>1050</v>
      </c>
      <c r="G291" s="337" t="s">
        <v>986</v>
      </c>
      <c r="H291" s="349" t="s">
        <v>1118</v>
      </c>
      <c r="I291" s="352">
        <v>44165</v>
      </c>
      <c r="J291" s="353">
        <v>144</v>
      </c>
      <c r="K291" s="355"/>
      <c r="L291" s="356"/>
    </row>
    <row r="292" spans="1:12" ht="38.25" x14ac:dyDescent="0.25">
      <c r="A292" s="332">
        <v>297</v>
      </c>
      <c r="B292" s="333" t="s">
        <v>283</v>
      </c>
      <c r="C292" s="349" t="s">
        <v>1131</v>
      </c>
      <c r="D292" s="338" t="s">
        <v>552</v>
      </c>
      <c r="E292" s="338" t="s">
        <v>297</v>
      </c>
      <c r="F292" s="347" t="s">
        <v>1011</v>
      </c>
      <c r="G292" s="337" t="s">
        <v>1132</v>
      </c>
      <c r="H292" s="364" t="s">
        <v>1133</v>
      </c>
      <c r="I292" s="352">
        <v>44161</v>
      </c>
      <c r="J292" s="353">
        <v>3040</v>
      </c>
      <c r="K292" s="355"/>
      <c r="L292" s="356"/>
    </row>
    <row r="293" spans="1:12" ht="63.75" x14ac:dyDescent="0.25">
      <c r="A293" s="342">
        <v>298</v>
      </c>
      <c r="B293" s="333" t="s">
        <v>283</v>
      </c>
      <c r="C293" s="349" t="s">
        <v>1134</v>
      </c>
      <c r="D293" s="338" t="s">
        <v>552</v>
      </c>
      <c r="E293" s="338" t="s">
        <v>297</v>
      </c>
      <c r="F293" s="347" t="s">
        <v>1011</v>
      </c>
      <c r="G293" s="337" t="s">
        <v>1135</v>
      </c>
      <c r="H293" s="349" t="s">
        <v>1106</v>
      </c>
      <c r="I293" s="352">
        <v>44166</v>
      </c>
      <c r="J293" s="353">
        <v>2400</v>
      </c>
      <c r="K293" s="355"/>
      <c r="L293" s="356"/>
    </row>
    <row r="294" spans="1:12" ht="51" x14ac:dyDescent="0.25">
      <c r="A294" s="332">
        <v>299</v>
      </c>
      <c r="B294" s="333" t="s">
        <v>283</v>
      </c>
      <c r="C294" s="349" t="s">
        <v>1136</v>
      </c>
      <c r="D294" s="338" t="s">
        <v>552</v>
      </c>
      <c r="E294" s="338" t="s">
        <v>297</v>
      </c>
      <c r="F294" s="347">
        <v>20160005</v>
      </c>
      <c r="G294" s="351" t="s">
        <v>972</v>
      </c>
      <c r="H294" s="354" t="s">
        <v>973</v>
      </c>
      <c r="I294" s="352">
        <v>44167</v>
      </c>
      <c r="J294" s="353">
        <v>78</v>
      </c>
      <c r="K294" s="355"/>
      <c r="L294" s="356"/>
    </row>
    <row r="295" spans="1:12" ht="38.25" x14ac:dyDescent="0.25">
      <c r="A295" s="342">
        <v>300</v>
      </c>
      <c r="B295" s="333" t="s">
        <v>283</v>
      </c>
      <c r="C295" s="349" t="s">
        <v>1137</v>
      </c>
      <c r="D295" s="338" t="s">
        <v>552</v>
      </c>
      <c r="E295" s="338" t="s">
        <v>297</v>
      </c>
      <c r="F295" s="347" t="s">
        <v>1138</v>
      </c>
      <c r="G295" s="351" t="s">
        <v>972</v>
      </c>
      <c r="H295" s="354" t="s">
        <v>973</v>
      </c>
      <c r="I295" s="352">
        <v>44166</v>
      </c>
      <c r="J295" s="353">
        <v>805.2</v>
      </c>
      <c r="K295" s="355"/>
      <c r="L295" s="356"/>
    </row>
    <row r="296" spans="1:12" ht="38.25" x14ac:dyDescent="0.25">
      <c r="A296" s="332">
        <v>301</v>
      </c>
      <c r="B296" s="333" t="s">
        <v>283</v>
      </c>
      <c r="C296" s="349" t="s">
        <v>1069</v>
      </c>
      <c r="D296" s="338" t="s">
        <v>552</v>
      </c>
      <c r="E296" s="338" t="s">
        <v>297</v>
      </c>
      <c r="F296" s="347">
        <v>4100146007</v>
      </c>
      <c r="G296" s="351" t="s">
        <v>969</v>
      </c>
      <c r="H296" s="349" t="s">
        <v>977</v>
      </c>
      <c r="I296" s="352">
        <v>44166</v>
      </c>
      <c r="J296" s="353">
        <v>612</v>
      </c>
      <c r="K296" s="355"/>
      <c r="L296" s="356"/>
    </row>
    <row r="297" spans="1:12" ht="51" x14ac:dyDescent="0.25">
      <c r="A297" s="342">
        <v>302</v>
      </c>
      <c r="B297" s="333" t="s">
        <v>283</v>
      </c>
      <c r="C297" s="349" t="s">
        <v>982</v>
      </c>
      <c r="D297" s="338" t="s">
        <v>552</v>
      </c>
      <c r="E297" s="338" t="s">
        <v>297</v>
      </c>
      <c r="F297" s="347" t="s">
        <v>1139</v>
      </c>
      <c r="G297" s="337" t="s">
        <v>980</v>
      </c>
      <c r="H297" s="349" t="s">
        <v>981</v>
      </c>
      <c r="I297" s="352">
        <v>44167</v>
      </c>
      <c r="J297" s="353">
        <v>30000</v>
      </c>
      <c r="K297" s="355"/>
      <c r="L297" s="356"/>
    </row>
    <row r="298" spans="1:12" ht="25.5" x14ac:dyDescent="0.25">
      <c r="A298" s="332">
        <v>303</v>
      </c>
      <c r="B298" s="333" t="s">
        <v>283</v>
      </c>
      <c r="C298" s="349" t="s">
        <v>1009</v>
      </c>
      <c r="D298" s="338" t="s">
        <v>552</v>
      </c>
      <c r="E298" s="338" t="s">
        <v>297</v>
      </c>
      <c r="F298" s="347">
        <v>20200001</v>
      </c>
      <c r="G298" s="351" t="s">
        <v>972</v>
      </c>
      <c r="H298" s="354" t="s">
        <v>973</v>
      </c>
      <c r="I298" s="352">
        <v>44172</v>
      </c>
      <c r="J298" s="353">
        <v>216</v>
      </c>
      <c r="K298" s="355"/>
      <c r="L298" s="356"/>
    </row>
    <row r="299" spans="1:12" ht="25.5" x14ac:dyDescent="0.25">
      <c r="A299" s="342">
        <v>304</v>
      </c>
      <c r="B299" s="333" t="s">
        <v>283</v>
      </c>
      <c r="C299" s="349" t="s">
        <v>1002</v>
      </c>
      <c r="D299" s="338" t="s">
        <v>552</v>
      </c>
      <c r="E299" s="338" t="s">
        <v>297</v>
      </c>
      <c r="F299" s="347" t="s">
        <v>1140</v>
      </c>
      <c r="G299" s="337" t="s">
        <v>1056</v>
      </c>
      <c r="H299" s="349" t="s">
        <v>1057</v>
      </c>
      <c r="I299" s="352">
        <v>44168</v>
      </c>
      <c r="J299" s="353">
        <v>2064</v>
      </c>
      <c r="K299" s="355"/>
      <c r="L299" s="356"/>
    </row>
    <row r="300" spans="1:12" ht="25.5" x14ac:dyDescent="0.25">
      <c r="A300" s="332">
        <v>305</v>
      </c>
      <c r="B300" s="333" t="s">
        <v>283</v>
      </c>
      <c r="C300" s="349" t="s">
        <v>1009</v>
      </c>
      <c r="D300" s="338" t="s">
        <v>552</v>
      </c>
      <c r="E300" s="338" t="s">
        <v>297</v>
      </c>
      <c r="F300" s="347">
        <v>20200001</v>
      </c>
      <c r="G300" s="351" t="s">
        <v>972</v>
      </c>
      <c r="H300" s="354" t="s">
        <v>973</v>
      </c>
      <c r="I300" s="352">
        <v>44174</v>
      </c>
      <c r="J300" s="353">
        <v>2640</v>
      </c>
      <c r="K300" s="355"/>
      <c r="L300" s="356"/>
    </row>
    <row r="301" spans="1:12" ht="51" x14ac:dyDescent="0.25">
      <c r="A301" s="342">
        <v>306</v>
      </c>
      <c r="B301" s="333" t="s">
        <v>283</v>
      </c>
      <c r="C301" s="349" t="s">
        <v>1141</v>
      </c>
      <c r="D301" s="338" t="s">
        <v>552</v>
      </c>
      <c r="E301" s="338" t="s">
        <v>297</v>
      </c>
      <c r="F301" s="347">
        <v>4500019788</v>
      </c>
      <c r="G301" s="351" t="s">
        <v>972</v>
      </c>
      <c r="H301" s="354" t="s">
        <v>973</v>
      </c>
      <c r="I301" s="352">
        <v>44174</v>
      </c>
      <c r="J301" s="353">
        <v>2616</v>
      </c>
      <c r="K301" s="355"/>
      <c r="L301" s="356"/>
    </row>
    <row r="302" spans="1:12" ht="25.5" x14ac:dyDescent="0.25">
      <c r="A302" s="332">
        <v>307</v>
      </c>
      <c r="B302" s="333" t="s">
        <v>283</v>
      </c>
      <c r="C302" s="349" t="s">
        <v>1009</v>
      </c>
      <c r="D302" s="338" t="s">
        <v>552</v>
      </c>
      <c r="E302" s="338" t="s">
        <v>297</v>
      </c>
      <c r="F302" s="347">
        <v>20200006</v>
      </c>
      <c r="G302" s="351" t="s">
        <v>969</v>
      </c>
      <c r="H302" s="349" t="s">
        <v>977</v>
      </c>
      <c r="I302" s="352">
        <v>44175</v>
      </c>
      <c r="J302" s="353">
        <v>600</v>
      </c>
      <c r="K302" s="355"/>
      <c r="L302" s="356"/>
    </row>
    <row r="303" spans="1:12" ht="25.5" x14ac:dyDescent="0.25">
      <c r="A303" s="342">
        <v>308</v>
      </c>
      <c r="B303" s="333" t="s">
        <v>283</v>
      </c>
      <c r="C303" s="349" t="s">
        <v>1142</v>
      </c>
      <c r="D303" s="338" t="s">
        <v>552</v>
      </c>
      <c r="E303" s="338" t="s">
        <v>297</v>
      </c>
      <c r="F303" s="347" t="s">
        <v>1011</v>
      </c>
      <c r="G303" s="351" t="s">
        <v>1114</v>
      </c>
      <c r="H303" s="358" t="s">
        <v>1115</v>
      </c>
      <c r="I303" s="352">
        <v>44175</v>
      </c>
      <c r="J303" s="353">
        <v>550</v>
      </c>
      <c r="K303" s="355"/>
      <c r="L303" s="356"/>
    </row>
    <row r="304" spans="1:12" ht="63.75" x14ac:dyDescent="0.25">
      <c r="A304" s="332">
        <v>309</v>
      </c>
      <c r="B304" s="333" t="s">
        <v>283</v>
      </c>
      <c r="C304" s="349" t="s">
        <v>1143</v>
      </c>
      <c r="D304" s="338" t="s">
        <v>552</v>
      </c>
      <c r="E304" s="338" t="s">
        <v>297</v>
      </c>
      <c r="F304" s="347" t="s">
        <v>1144</v>
      </c>
      <c r="G304" s="351" t="s">
        <v>1114</v>
      </c>
      <c r="H304" s="358" t="s">
        <v>1115</v>
      </c>
      <c r="I304" s="352">
        <v>44169</v>
      </c>
      <c r="J304" s="353">
        <v>264</v>
      </c>
      <c r="K304" s="355"/>
      <c r="L304" s="356"/>
    </row>
    <row r="305" spans="1:12" ht="25.5" x14ac:dyDescent="0.25">
      <c r="A305" s="342">
        <v>310</v>
      </c>
      <c r="B305" s="333" t="s">
        <v>283</v>
      </c>
      <c r="C305" s="349" t="s">
        <v>1145</v>
      </c>
      <c r="D305" s="338" t="s">
        <v>552</v>
      </c>
      <c r="E305" s="338" t="s">
        <v>297</v>
      </c>
      <c r="F305" s="347" t="s">
        <v>1146</v>
      </c>
      <c r="G305" s="351" t="s">
        <v>1114</v>
      </c>
      <c r="H305" s="358" t="s">
        <v>1115</v>
      </c>
      <c r="I305" s="352">
        <v>44174</v>
      </c>
      <c r="J305" s="353">
        <v>288</v>
      </c>
      <c r="K305" s="355"/>
      <c r="L305" s="356"/>
    </row>
    <row r="306" spans="1:12" ht="25.5" x14ac:dyDescent="0.25">
      <c r="A306" s="332">
        <v>311</v>
      </c>
      <c r="B306" s="333" t="s">
        <v>283</v>
      </c>
      <c r="C306" s="349" t="s">
        <v>1147</v>
      </c>
      <c r="D306" s="338" t="s">
        <v>552</v>
      </c>
      <c r="E306" s="338" t="s">
        <v>297</v>
      </c>
      <c r="F306" s="347" t="s">
        <v>1072</v>
      </c>
      <c r="G306" s="351" t="s">
        <v>1114</v>
      </c>
      <c r="H306" s="358" t="s">
        <v>1115</v>
      </c>
      <c r="I306" s="352">
        <v>44168</v>
      </c>
      <c r="J306" s="353">
        <v>588</v>
      </c>
      <c r="K306" s="355"/>
      <c r="L306" s="356"/>
    </row>
    <row r="307" spans="1:12" ht="38.25" x14ac:dyDescent="0.25">
      <c r="A307" s="342">
        <v>312</v>
      </c>
      <c r="B307" s="333" t="s">
        <v>283</v>
      </c>
      <c r="C307" s="349" t="s">
        <v>1148</v>
      </c>
      <c r="D307" s="338" t="s">
        <v>552</v>
      </c>
      <c r="E307" s="338" t="s">
        <v>297</v>
      </c>
      <c r="F307" s="347" t="s">
        <v>1072</v>
      </c>
      <c r="G307" s="337" t="s">
        <v>1149</v>
      </c>
      <c r="H307" s="349" t="s">
        <v>1106</v>
      </c>
      <c r="I307" s="352">
        <v>44176</v>
      </c>
      <c r="J307" s="353">
        <v>2270.79</v>
      </c>
      <c r="K307" s="355"/>
      <c r="L307" s="356"/>
    </row>
    <row r="308" spans="1:12" ht="25.5" x14ac:dyDescent="0.25">
      <c r="A308" s="332">
        <v>313</v>
      </c>
      <c r="B308" s="333" t="s">
        <v>283</v>
      </c>
      <c r="C308" s="349" t="s">
        <v>1150</v>
      </c>
      <c r="D308" s="338" t="s">
        <v>552</v>
      </c>
      <c r="E308" s="338" t="s">
        <v>297</v>
      </c>
      <c r="F308" s="347" t="s">
        <v>1011</v>
      </c>
      <c r="G308" s="351" t="s">
        <v>1114</v>
      </c>
      <c r="H308" s="358" t="s">
        <v>1115</v>
      </c>
      <c r="I308" s="352">
        <v>44175</v>
      </c>
      <c r="J308" s="353">
        <v>576</v>
      </c>
      <c r="K308" s="355"/>
      <c r="L308" s="356"/>
    </row>
    <row r="309" spans="1:12" ht="25.5" x14ac:dyDescent="0.25">
      <c r="A309" s="342">
        <v>314</v>
      </c>
      <c r="B309" s="333" t="s">
        <v>283</v>
      </c>
      <c r="C309" s="349" t="s">
        <v>1151</v>
      </c>
      <c r="D309" s="338" t="s">
        <v>552</v>
      </c>
      <c r="E309" s="338" t="s">
        <v>297</v>
      </c>
      <c r="F309" s="347" t="s">
        <v>1152</v>
      </c>
      <c r="G309" s="351" t="s">
        <v>1114</v>
      </c>
      <c r="H309" s="358" t="s">
        <v>1115</v>
      </c>
      <c r="I309" s="352">
        <v>44176</v>
      </c>
      <c r="J309" s="353">
        <v>500</v>
      </c>
      <c r="K309" s="355"/>
      <c r="L309" s="356"/>
    </row>
    <row r="310" spans="1:12" ht="25.5" x14ac:dyDescent="0.25">
      <c r="A310" s="332">
        <v>315</v>
      </c>
      <c r="B310" s="333" t="s">
        <v>283</v>
      </c>
      <c r="C310" s="349" t="s">
        <v>1151</v>
      </c>
      <c r="D310" s="338" t="s">
        <v>552</v>
      </c>
      <c r="E310" s="338" t="s">
        <v>297</v>
      </c>
      <c r="F310" s="347" t="s">
        <v>1153</v>
      </c>
      <c r="G310" s="351" t="s">
        <v>1114</v>
      </c>
      <c r="H310" s="358" t="s">
        <v>1115</v>
      </c>
      <c r="I310" s="352">
        <v>44176</v>
      </c>
      <c r="J310" s="353">
        <v>330</v>
      </c>
      <c r="K310" s="355"/>
      <c r="L310" s="356"/>
    </row>
    <row r="311" spans="1:12" ht="25.5" x14ac:dyDescent="0.25">
      <c r="A311" s="342">
        <v>316</v>
      </c>
      <c r="B311" s="333" t="s">
        <v>283</v>
      </c>
      <c r="C311" s="349" t="s">
        <v>1150</v>
      </c>
      <c r="D311" s="338" t="s">
        <v>552</v>
      </c>
      <c r="E311" s="338" t="s">
        <v>297</v>
      </c>
      <c r="F311" s="347" t="s">
        <v>1011</v>
      </c>
      <c r="G311" s="351" t="s">
        <v>1114</v>
      </c>
      <c r="H311" s="358" t="s">
        <v>1115</v>
      </c>
      <c r="I311" s="352">
        <v>44175</v>
      </c>
      <c r="J311" s="353">
        <v>492</v>
      </c>
      <c r="K311" s="355"/>
      <c r="L311" s="356"/>
    </row>
    <row r="312" spans="1:12" ht="38.25" x14ac:dyDescent="0.25">
      <c r="A312" s="332">
        <v>317</v>
      </c>
      <c r="B312" s="333" t="s">
        <v>283</v>
      </c>
      <c r="C312" s="349" t="s">
        <v>1024</v>
      </c>
      <c r="D312" s="338" t="s">
        <v>552</v>
      </c>
      <c r="E312" s="338" t="s">
        <v>297</v>
      </c>
      <c r="F312" s="347" t="s">
        <v>1154</v>
      </c>
      <c r="G312" s="351" t="s">
        <v>1114</v>
      </c>
      <c r="H312" s="349" t="s">
        <v>977</v>
      </c>
      <c r="I312" s="352">
        <v>44175</v>
      </c>
      <c r="J312" s="353">
        <v>458.4</v>
      </c>
      <c r="K312" s="355"/>
      <c r="L312" s="356"/>
    </row>
    <row r="313" spans="1:12" ht="38.25" x14ac:dyDescent="0.25">
      <c r="A313" s="342">
        <v>318</v>
      </c>
      <c r="B313" s="333" t="s">
        <v>283</v>
      </c>
      <c r="C313" s="349" t="s">
        <v>1018</v>
      </c>
      <c r="D313" s="338" t="s">
        <v>552</v>
      </c>
      <c r="E313" s="338" t="s">
        <v>297</v>
      </c>
      <c r="F313" s="347">
        <v>4600015082</v>
      </c>
      <c r="G313" s="351" t="s">
        <v>969</v>
      </c>
      <c r="H313" s="349" t="s">
        <v>1040</v>
      </c>
      <c r="I313" s="352">
        <v>44179</v>
      </c>
      <c r="J313" s="353">
        <v>2496</v>
      </c>
      <c r="K313" s="355"/>
      <c r="L313" s="356"/>
    </row>
    <row r="314" spans="1:12" ht="51" x14ac:dyDescent="0.25">
      <c r="A314" s="332">
        <v>319</v>
      </c>
      <c r="B314" s="333" t="s">
        <v>283</v>
      </c>
      <c r="C314" s="349" t="s">
        <v>1105</v>
      </c>
      <c r="D314" s="338" t="s">
        <v>552</v>
      </c>
      <c r="E314" s="338" t="s">
        <v>297</v>
      </c>
      <c r="F314" s="347">
        <v>2020023</v>
      </c>
      <c r="G314" s="337" t="s">
        <v>980</v>
      </c>
      <c r="H314" s="349" t="s">
        <v>1106</v>
      </c>
      <c r="I314" s="352">
        <v>44183</v>
      </c>
      <c r="J314" s="353">
        <v>9600</v>
      </c>
      <c r="K314" s="355"/>
      <c r="L314" s="356"/>
    </row>
    <row r="315" spans="1:12" ht="25.5" x14ac:dyDescent="0.25">
      <c r="A315" s="342">
        <v>320</v>
      </c>
      <c r="B315" s="333" t="s">
        <v>283</v>
      </c>
      <c r="C315" s="349" t="s">
        <v>1155</v>
      </c>
      <c r="D315" s="338" t="s">
        <v>552</v>
      </c>
      <c r="E315" s="338" t="s">
        <v>297</v>
      </c>
      <c r="F315" s="347" t="s">
        <v>1156</v>
      </c>
      <c r="G315" s="337" t="s">
        <v>1157</v>
      </c>
      <c r="H315" s="349" t="s">
        <v>1106</v>
      </c>
      <c r="I315" s="352">
        <v>44181</v>
      </c>
      <c r="J315" s="353">
        <v>2361.16</v>
      </c>
      <c r="K315" s="355"/>
      <c r="L315" s="356"/>
    </row>
    <row r="316" spans="1:12" ht="51" x14ac:dyDescent="0.25">
      <c r="A316" s="332">
        <v>321</v>
      </c>
      <c r="B316" s="333" t="s">
        <v>283</v>
      </c>
      <c r="C316" s="349" t="s">
        <v>1158</v>
      </c>
      <c r="D316" s="338" t="s">
        <v>552</v>
      </c>
      <c r="E316" s="338" t="s">
        <v>297</v>
      </c>
      <c r="F316" s="347">
        <v>1411700145</v>
      </c>
      <c r="G316" s="337" t="s">
        <v>1159</v>
      </c>
      <c r="H316" s="349" t="s">
        <v>1106</v>
      </c>
      <c r="I316" s="352">
        <v>44180</v>
      </c>
      <c r="J316" s="353">
        <v>2269.67</v>
      </c>
      <c r="K316" s="355"/>
      <c r="L316" s="356"/>
    </row>
    <row r="317" spans="1:12" ht="38.25" x14ac:dyDescent="0.25">
      <c r="A317" s="342">
        <v>322</v>
      </c>
      <c r="B317" s="333" t="s">
        <v>283</v>
      </c>
      <c r="C317" s="349" t="s">
        <v>1018</v>
      </c>
      <c r="D317" s="338" t="s">
        <v>552</v>
      </c>
      <c r="E317" s="338" t="s">
        <v>297</v>
      </c>
      <c r="F317" s="347">
        <v>4600013747</v>
      </c>
      <c r="G317" s="337" t="s">
        <v>994</v>
      </c>
      <c r="H317" s="349" t="s">
        <v>995</v>
      </c>
      <c r="I317" s="352">
        <v>44179</v>
      </c>
      <c r="J317" s="353">
        <v>25440</v>
      </c>
      <c r="K317" s="355"/>
      <c r="L317" s="356"/>
    </row>
    <row r="318" spans="1:12" ht="51" x14ac:dyDescent="0.25">
      <c r="A318" s="332">
        <v>323</v>
      </c>
      <c r="B318" s="333" t="s">
        <v>283</v>
      </c>
      <c r="C318" s="365" t="s">
        <v>1160</v>
      </c>
      <c r="D318" s="338" t="s">
        <v>552</v>
      </c>
      <c r="E318" s="338" t="s">
        <v>297</v>
      </c>
      <c r="F318" s="347">
        <v>80318</v>
      </c>
      <c r="G318" s="337" t="s">
        <v>1063</v>
      </c>
      <c r="H318" s="365" t="s">
        <v>1064</v>
      </c>
      <c r="I318" s="366">
        <v>44196</v>
      </c>
      <c r="J318" s="367">
        <v>3240</v>
      </c>
      <c r="K318" s="355"/>
      <c r="L318" s="356"/>
    </row>
    <row r="319" spans="1:12" ht="38.25" x14ac:dyDescent="0.25">
      <c r="A319" s="342">
        <v>324</v>
      </c>
      <c r="B319" s="333" t="s">
        <v>283</v>
      </c>
      <c r="C319" s="336" t="s">
        <v>1161</v>
      </c>
      <c r="D319" s="338" t="s">
        <v>529</v>
      </c>
      <c r="E319" s="338" t="s">
        <v>538</v>
      </c>
      <c r="F319" s="336" t="s">
        <v>1162</v>
      </c>
      <c r="G319" s="337" t="s">
        <v>1163</v>
      </c>
      <c r="H319" s="336" t="s">
        <v>1164</v>
      </c>
      <c r="I319" s="338" t="s">
        <v>1165</v>
      </c>
      <c r="J319" s="368">
        <v>0</v>
      </c>
      <c r="K319" s="338">
        <v>0</v>
      </c>
      <c r="L319" s="347"/>
    </row>
    <row r="320" spans="1:12" ht="51" x14ac:dyDescent="0.25">
      <c r="A320" s="332">
        <v>325</v>
      </c>
      <c r="B320" s="333" t="s">
        <v>283</v>
      </c>
      <c r="C320" s="336" t="s">
        <v>1166</v>
      </c>
      <c r="D320" s="338" t="s">
        <v>529</v>
      </c>
      <c r="E320" s="338" t="s">
        <v>297</v>
      </c>
      <c r="F320" s="336" t="s">
        <v>1167</v>
      </c>
      <c r="G320" s="337" t="s">
        <v>1168</v>
      </c>
      <c r="H320" s="336" t="s">
        <v>1169</v>
      </c>
      <c r="I320" s="338" t="s">
        <v>1170</v>
      </c>
      <c r="J320" s="368">
        <v>2220</v>
      </c>
      <c r="K320" s="338">
        <v>0</v>
      </c>
      <c r="L320" s="336"/>
    </row>
    <row r="321" spans="1:12" ht="51" x14ac:dyDescent="0.25">
      <c r="A321" s="342">
        <v>326</v>
      </c>
      <c r="B321" s="333" t="s">
        <v>283</v>
      </c>
      <c r="C321" s="336" t="s">
        <v>1171</v>
      </c>
      <c r="D321" s="338" t="s">
        <v>529</v>
      </c>
      <c r="E321" s="338" t="s">
        <v>538</v>
      </c>
      <c r="F321" s="336" t="s">
        <v>1171</v>
      </c>
      <c r="G321" s="337" t="s">
        <v>1172</v>
      </c>
      <c r="H321" s="336" t="s">
        <v>1173</v>
      </c>
      <c r="I321" s="338" t="s">
        <v>1174</v>
      </c>
      <c r="J321" s="338">
        <v>0</v>
      </c>
      <c r="K321" s="338">
        <v>0</v>
      </c>
      <c r="L321" s="336"/>
    </row>
    <row r="322" spans="1:12" ht="38.25" x14ac:dyDescent="0.25">
      <c r="A322" s="332">
        <v>327</v>
      </c>
      <c r="B322" s="333" t="s">
        <v>283</v>
      </c>
      <c r="C322" s="336" t="s">
        <v>1175</v>
      </c>
      <c r="D322" s="338" t="s">
        <v>529</v>
      </c>
      <c r="E322" s="338" t="s">
        <v>538</v>
      </c>
      <c r="F322" s="336" t="s">
        <v>1176</v>
      </c>
      <c r="G322" s="337" t="s">
        <v>1177</v>
      </c>
      <c r="H322" s="336" t="s">
        <v>1178</v>
      </c>
      <c r="I322" s="338" t="s">
        <v>1179</v>
      </c>
      <c r="J322" s="338">
        <v>0</v>
      </c>
      <c r="K322" s="338">
        <v>0</v>
      </c>
      <c r="L322" s="336"/>
    </row>
    <row r="323" spans="1:12" ht="63.75" x14ac:dyDescent="0.25">
      <c r="A323" s="342">
        <v>328</v>
      </c>
      <c r="B323" s="333" t="s">
        <v>283</v>
      </c>
      <c r="C323" s="336" t="s">
        <v>1180</v>
      </c>
      <c r="D323" s="338" t="s">
        <v>529</v>
      </c>
      <c r="E323" s="338" t="s">
        <v>538</v>
      </c>
      <c r="F323" s="336" t="s">
        <v>1181</v>
      </c>
      <c r="G323" s="337" t="s">
        <v>980</v>
      </c>
      <c r="H323" s="336" t="s">
        <v>1182</v>
      </c>
      <c r="I323" s="338" t="s">
        <v>1183</v>
      </c>
      <c r="J323" s="338">
        <v>0</v>
      </c>
      <c r="K323" s="338"/>
      <c r="L323" s="336"/>
    </row>
    <row r="324" spans="1:12" ht="38.25" x14ac:dyDescent="0.25">
      <c r="A324" s="332">
        <v>329</v>
      </c>
      <c r="B324" s="333" t="s">
        <v>283</v>
      </c>
      <c r="C324" s="336" t="s">
        <v>1184</v>
      </c>
      <c r="D324" s="338" t="s">
        <v>529</v>
      </c>
      <c r="E324" s="338" t="s">
        <v>538</v>
      </c>
      <c r="F324" s="336" t="s">
        <v>1185</v>
      </c>
      <c r="G324" s="337" t="s">
        <v>1186</v>
      </c>
      <c r="H324" s="336" t="s">
        <v>1187</v>
      </c>
      <c r="I324" s="338" t="s">
        <v>1188</v>
      </c>
      <c r="J324" s="338">
        <v>0</v>
      </c>
      <c r="K324" s="338">
        <v>0</v>
      </c>
      <c r="L324" s="336"/>
    </row>
    <row r="325" spans="1:12" ht="38.25" x14ac:dyDescent="0.25">
      <c r="A325" s="342">
        <v>330</v>
      </c>
      <c r="B325" s="333" t="s">
        <v>283</v>
      </c>
      <c r="C325" s="336" t="s">
        <v>1161</v>
      </c>
      <c r="D325" s="338" t="s">
        <v>529</v>
      </c>
      <c r="E325" s="338" t="s">
        <v>538</v>
      </c>
      <c r="F325" s="336" t="s">
        <v>1189</v>
      </c>
      <c r="G325" s="337" t="s">
        <v>1190</v>
      </c>
      <c r="H325" s="336" t="s">
        <v>1191</v>
      </c>
      <c r="I325" s="338" t="s">
        <v>1192</v>
      </c>
      <c r="J325" s="368">
        <v>9811.5</v>
      </c>
      <c r="K325" s="338"/>
      <c r="L325" s="336"/>
    </row>
    <row r="326" spans="1:12" ht="25.5" x14ac:dyDescent="0.25">
      <c r="A326" s="332">
        <v>331</v>
      </c>
      <c r="B326" s="333" t="s">
        <v>283</v>
      </c>
      <c r="C326" s="336" t="s">
        <v>1193</v>
      </c>
      <c r="D326" s="338" t="s">
        <v>529</v>
      </c>
      <c r="E326" s="338" t="s">
        <v>538</v>
      </c>
      <c r="F326" s="336">
        <v>21930058</v>
      </c>
      <c r="G326" s="337" t="s">
        <v>1157</v>
      </c>
      <c r="H326" s="336" t="s">
        <v>1194</v>
      </c>
      <c r="I326" s="338" t="s">
        <v>1195</v>
      </c>
      <c r="J326" s="338">
        <v>0</v>
      </c>
      <c r="K326" s="338"/>
      <c r="L326" s="336"/>
    </row>
    <row r="327" spans="1:12" ht="63.75" x14ac:dyDescent="0.25">
      <c r="A327" s="342">
        <v>332</v>
      </c>
      <c r="B327" s="333" t="s">
        <v>283</v>
      </c>
      <c r="C327" s="336" t="s">
        <v>1184</v>
      </c>
      <c r="D327" s="338" t="s">
        <v>529</v>
      </c>
      <c r="E327" s="338" t="s">
        <v>297</v>
      </c>
      <c r="F327" s="336" t="s">
        <v>1196</v>
      </c>
      <c r="G327" s="337" t="s">
        <v>1197</v>
      </c>
      <c r="H327" s="336" t="s">
        <v>1198</v>
      </c>
      <c r="I327" s="338" t="s">
        <v>1199</v>
      </c>
      <c r="J327" s="338">
        <v>0</v>
      </c>
      <c r="K327" s="338">
        <v>0</v>
      </c>
      <c r="L327" s="336"/>
    </row>
    <row r="328" spans="1:12" ht="38.25" x14ac:dyDescent="0.25">
      <c r="A328" s="369">
        <v>333</v>
      </c>
      <c r="B328" s="370" t="s">
        <v>285</v>
      </c>
      <c r="C328" s="371" t="s">
        <v>1200</v>
      </c>
      <c r="D328" s="372" t="s">
        <v>529</v>
      </c>
      <c r="E328" s="372" t="s">
        <v>297</v>
      </c>
      <c r="F328" s="373" t="s">
        <v>1201</v>
      </c>
      <c r="G328" s="374" t="s">
        <v>1202</v>
      </c>
      <c r="H328" s="375" t="s">
        <v>1203</v>
      </c>
      <c r="I328" s="376" t="s">
        <v>966</v>
      </c>
      <c r="J328" s="377">
        <v>2300</v>
      </c>
      <c r="K328" s="378"/>
      <c r="L328" s="373"/>
    </row>
    <row r="329" spans="1:12" ht="51" x14ac:dyDescent="0.25">
      <c r="A329" s="379">
        <v>334</v>
      </c>
      <c r="B329" s="370" t="s">
        <v>285</v>
      </c>
      <c r="C329" s="371" t="s">
        <v>1200</v>
      </c>
      <c r="D329" s="372" t="s">
        <v>529</v>
      </c>
      <c r="E329" s="372" t="s">
        <v>297</v>
      </c>
      <c r="F329" s="373" t="s">
        <v>1204</v>
      </c>
      <c r="G329" s="374" t="s">
        <v>1205</v>
      </c>
      <c r="H329" s="375" t="s">
        <v>1206</v>
      </c>
      <c r="I329" s="376" t="s">
        <v>966</v>
      </c>
      <c r="J329" s="377">
        <v>2350</v>
      </c>
      <c r="K329" s="378"/>
      <c r="L329" s="373"/>
    </row>
    <row r="330" spans="1:12" ht="51" x14ac:dyDescent="0.25">
      <c r="A330" s="369">
        <v>335</v>
      </c>
      <c r="B330" s="370" t="s">
        <v>285</v>
      </c>
      <c r="C330" s="371" t="s">
        <v>1200</v>
      </c>
      <c r="D330" s="372" t="s">
        <v>529</v>
      </c>
      <c r="E330" s="372" t="s">
        <v>297</v>
      </c>
      <c r="F330" s="373" t="s">
        <v>1207</v>
      </c>
      <c r="G330" s="374" t="s">
        <v>1208</v>
      </c>
      <c r="H330" s="375" t="s">
        <v>1209</v>
      </c>
      <c r="I330" s="376" t="s">
        <v>966</v>
      </c>
      <c r="J330" s="377">
        <v>2700</v>
      </c>
      <c r="K330" s="378"/>
      <c r="L330" s="373"/>
    </row>
    <row r="331" spans="1:12" ht="38.25" x14ac:dyDescent="0.25">
      <c r="A331" s="379">
        <v>336</v>
      </c>
      <c r="B331" s="370" t="s">
        <v>285</v>
      </c>
      <c r="C331" s="371" t="s">
        <v>1210</v>
      </c>
      <c r="D331" s="372" t="s">
        <v>529</v>
      </c>
      <c r="E331" s="372" t="s">
        <v>297</v>
      </c>
      <c r="F331" s="373" t="s">
        <v>1211</v>
      </c>
      <c r="G331" s="374" t="s">
        <v>1212</v>
      </c>
      <c r="H331" s="375" t="s">
        <v>1213</v>
      </c>
      <c r="I331" s="376" t="s">
        <v>1214</v>
      </c>
      <c r="J331" s="377">
        <v>5000</v>
      </c>
      <c r="K331" s="378"/>
      <c r="L331" s="373"/>
    </row>
    <row r="332" spans="1:12" ht="38.25" x14ac:dyDescent="0.25">
      <c r="A332" s="369">
        <v>337</v>
      </c>
      <c r="B332" s="370" t="s">
        <v>285</v>
      </c>
      <c r="C332" s="371" t="s">
        <v>1210</v>
      </c>
      <c r="D332" s="372" t="s">
        <v>529</v>
      </c>
      <c r="E332" s="372" t="s">
        <v>297</v>
      </c>
      <c r="F332" s="373" t="s">
        <v>1215</v>
      </c>
      <c r="G332" s="374" t="s">
        <v>1216</v>
      </c>
      <c r="H332" s="375" t="s">
        <v>1217</v>
      </c>
      <c r="I332" s="376" t="s">
        <v>1218</v>
      </c>
      <c r="J332" s="377">
        <v>5000</v>
      </c>
      <c r="K332" s="378"/>
      <c r="L332" s="373"/>
    </row>
    <row r="333" spans="1:12" ht="38.25" x14ac:dyDescent="0.25">
      <c r="A333" s="379">
        <v>338</v>
      </c>
      <c r="B333" s="370" t="s">
        <v>285</v>
      </c>
      <c r="C333" s="371" t="s">
        <v>1200</v>
      </c>
      <c r="D333" s="372" t="s">
        <v>529</v>
      </c>
      <c r="E333" s="372" t="s">
        <v>297</v>
      </c>
      <c r="F333" s="373" t="s">
        <v>1219</v>
      </c>
      <c r="G333" s="374" t="s">
        <v>1220</v>
      </c>
      <c r="H333" s="375" t="s">
        <v>1221</v>
      </c>
      <c r="I333" s="376" t="s">
        <v>1214</v>
      </c>
      <c r="J333" s="377">
        <v>2650</v>
      </c>
      <c r="K333" s="378"/>
      <c r="L333" s="373"/>
    </row>
    <row r="334" spans="1:12" ht="38.25" x14ac:dyDescent="0.25">
      <c r="A334" s="369">
        <v>339</v>
      </c>
      <c r="B334" s="370" t="s">
        <v>285</v>
      </c>
      <c r="C334" s="371" t="s">
        <v>1210</v>
      </c>
      <c r="D334" s="372" t="s">
        <v>529</v>
      </c>
      <c r="E334" s="372" t="s">
        <v>297</v>
      </c>
      <c r="F334" s="373" t="s">
        <v>1222</v>
      </c>
      <c r="G334" s="374" t="s">
        <v>1223</v>
      </c>
      <c r="H334" s="375" t="s">
        <v>1224</v>
      </c>
      <c r="I334" s="376" t="s">
        <v>1214</v>
      </c>
      <c r="J334" s="377">
        <v>5000</v>
      </c>
      <c r="K334" s="378"/>
      <c r="L334" s="373"/>
    </row>
    <row r="335" spans="1:12" ht="38.25" x14ac:dyDescent="0.25">
      <c r="A335" s="379">
        <v>340</v>
      </c>
      <c r="B335" s="370" t="s">
        <v>285</v>
      </c>
      <c r="C335" s="375" t="s">
        <v>1225</v>
      </c>
      <c r="D335" s="380" t="s">
        <v>529</v>
      </c>
      <c r="E335" s="378" t="s">
        <v>538</v>
      </c>
      <c r="F335" s="373"/>
      <c r="G335" s="374" t="s">
        <v>1216</v>
      </c>
      <c r="H335" s="375" t="s">
        <v>1226</v>
      </c>
      <c r="I335" s="376" t="s">
        <v>1227</v>
      </c>
      <c r="J335" s="377">
        <v>7526.75</v>
      </c>
      <c r="K335" s="378"/>
      <c r="L335" s="373"/>
    </row>
    <row r="336" spans="1:12" ht="25.5" x14ac:dyDescent="0.25">
      <c r="A336" s="369">
        <v>341</v>
      </c>
      <c r="B336" s="370" t="s">
        <v>285</v>
      </c>
      <c r="C336" s="371" t="s">
        <v>1228</v>
      </c>
      <c r="D336" s="380" t="s">
        <v>529</v>
      </c>
      <c r="E336" s="378" t="s">
        <v>297</v>
      </c>
      <c r="F336" s="373" t="s">
        <v>1229</v>
      </c>
      <c r="G336" s="374" t="s">
        <v>1230</v>
      </c>
      <c r="H336" s="375" t="s">
        <v>1231</v>
      </c>
      <c r="I336" s="376" t="s">
        <v>1232</v>
      </c>
      <c r="J336" s="377">
        <v>103833.87</v>
      </c>
      <c r="K336" s="378"/>
      <c r="L336" s="373"/>
    </row>
    <row r="337" spans="1:12" ht="51" x14ac:dyDescent="0.25">
      <c r="A337" s="379">
        <v>342</v>
      </c>
      <c r="B337" s="370" t="s">
        <v>285</v>
      </c>
      <c r="C337" s="371" t="s">
        <v>1228</v>
      </c>
      <c r="D337" s="380" t="s">
        <v>529</v>
      </c>
      <c r="E337" s="378" t="s">
        <v>297</v>
      </c>
      <c r="F337" s="373" t="s">
        <v>1233</v>
      </c>
      <c r="G337" s="374" t="s">
        <v>1205</v>
      </c>
      <c r="H337" s="375" t="s">
        <v>1234</v>
      </c>
      <c r="I337" s="376" t="s">
        <v>1235</v>
      </c>
      <c r="J337" s="377">
        <v>1955.56</v>
      </c>
      <c r="K337" s="378"/>
      <c r="L337" s="373"/>
    </row>
    <row r="338" spans="1:12" ht="38.25" x14ac:dyDescent="0.25">
      <c r="A338" s="369">
        <v>343</v>
      </c>
      <c r="B338" s="370" t="s">
        <v>285</v>
      </c>
      <c r="C338" s="371" t="s">
        <v>1228</v>
      </c>
      <c r="D338" s="380" t="s">
        <v>529</v>
      </c>
      <c r="E338" s="378" t="s">
        <v>297</v>
      </c>
      <c r="F338" s="373" t="s">
        <v>1236</v>
      </c>
      <c r="G338" s="374" t="s">
        <v>1230</v>
      </c>
      <c r="H338" s="375" t="s">
        <v>1237</v>
      </c>
      <c r="I338" s="376" t="s">
        <v>1238</v>
      </c>
      <c r="J338" s="377">
        <v>39990.400000000001</v>
      </c>
      <c r="K338" s="378"/>
      <c r="L338" s="373"/>
    </row>
    <row r="339" spans="1:12" ht="89.25" x14ac:dyDescent="0.25">
      <c r="A339" s="379">
        <v>344</v>
      </c>
      <c r="B339" s="370" t="s">
        <v>285</v>
      </c>
      <c r="C339" s="371" t="s">
        <v>1228</v>
      </c>
      <c r="D339" s="380" t="s">
        <v>529</v>
      </c>
      <c r="E339" s="378" t="s">
        <v>297</v>
      </c>
      <c r="F339" s="373" t="s">
        <v>1239</v>
      </c>
      <c r="G339" s="374" t="s">
        <v>1240</v>
      </c>
      <c r="H339" s="375" t="s">
        <v>1241</v>
      </c>
      <c r="I339" s="376" t="s">
        <v>1242</v>
      </c>
      <c r="J339" s="377">
        <v>39390</v>
      </c>
      <c r="K339" s="378"/>
      <c r="L339" s="373"/>
    </row>
    <row r="340" spans="1:12" ht="51" x14ac:dyDescent="0.25">
      <c r="A340" s="369">
        <v>345</v>
      </c>
      <c r="B340" s="370" t="s">
        <v>285</v>
      </c>
      <c r="C340" s="371" t="s">
        <v>1228</v>
      </c>
      <c r="D340" s="380" t="s">
        <v>529</v>
      </c>
      <c r="E340" s="378" t="s">
        <v>297</v>
      </c>
      <c r="F340" s="373" t="s">
        <v>1243</v>
      </c>
      <c r="G340" s="374" t="s">
        <v>1230</v>
      </c>
      <c r="H340" s="375" t="s">
        <v>1244</v>
      </c>
      <c r="I340" s="376" t="s">
        <v>1245</v>
      </c>
      <c r="J340" s="377">
        <v>49980</v>
      </c>
      <c r="K340" s="378"/>
      <c r="L340" s="373"/>
    </row>
    <row r="341" spans="1:12" ht="25.5" x14ac:dyDescent="0.25">
      <c r="A341" s="379">
        <v>346</v>
      </c>
      <c r="B341" s="370" t="s">
        <v>285</v>
      </c>
      <c r="C341" s="375" t="s">
        <v>1246</v>
      </c>
      <c r="D341" s="380" t="s">
        <v>552</v>
      </c>
      <c r="E341" s="378" t="s">
        <v>297</v>
      </c>
      <c r="F341" s="373" t="s">
        <v>1247</v>
      </c>
      <c r="G341" s="381" t="s">
        <v>1248</v>
      </c>
      <c r="H341" s="382" t="s">
        <v>1249</v>
      </c>
      <c r="I341" s="383" t="s">
        <v>1250</v>
      </c>
      <c r="J341" s="377">
        <v>3550</v>
      </c>
      <c r="K341" s="378"/>
      <c r="L341" s="373"/>
    </row>
    <row r="342" spans="1:12" ht="38.25" x14ac:dyDescent="0.25">
      <c r="A342" s="369">
        <v>347</v>
      </c>
      <c r="B342" s="370" t="s">
        <v>285</v>
      </c>
      <c r="C342" s="375" t="s">
        <v>816</v>
      </c>
      <c r="D342" s="380" t="s">
        <v>552</v>
      </c>
      <c r="E342" s="378" t="s">
        <v>297</v>
      </c>
      <c r="F342" s="373" t="s">
        <v>1251</v>
      </c>
      <c r="G342" s="381" t="s">
        <v>1248</v>
      </c>
      <c r="H342" s="382" t="s">
        <v>1249</v>
      </c>
      <c r="I342" s="383" t="s">
        <v>1250</v>
      </c>
      <c r="J342" s="377">
        <v>444.4</v>
      </c>
      <c r="K342" s="378"/>
      <c r="L342" s="373"/>
    </row>
    <row r="343" spans="1:12" ht="51" x14ac:dyDescent="0.25">
      <c r="A343" s="379">
        <v>348</v>
      </c>
      <c r="B343" s="370" t="s">
        <v>285</v>
      </c>
      <c r="C343" s="375" t="s">
        <v>1252</v>
      </c>
      <c r="D343" s="380" t="s">
        <v>552</v>
      </c>
      <c r="E343" s="378" t="s">
        <v>297</v>
      </c>
      <c r="F343" s="373" t="s">
        <v>1253</v>
      </c>
      <c r="G343" s="381" t="s">
        <v>1212</v>
      </c>
      <c r="H343" s="382" t="s">
        <v>1254</v>
      </c>
      <c r="I343" s="383" t="s">
        <v>1255</v>
      </c>
      <c r="J343" s="377">
        <v>2499.91</v>
      </c>
      <c r="K343" s="378"/>
      <c r="L343" s="373"/>
    </row>
    <row r="344" spans="1:12" ht="38.25" x14ac:dyDescent="0.25">
      <c r="A344" s="369">
        <v>349</v>
      </c>
      <c r="B344" s="370" t="s">
        <v>285</v>
      </c>
      <c r="C344" s="375" t="s">
        <v>1256</v>
      </c>
      <c r="D344" s="380" t="s">
        <v>552</v>
      </c>
      <c r="E344" s="378" t="s">
        <v>297</v>
      </c>
      <c r="F344" s="373" t="s">
        <v>1257</v>
      </c>
      <c r="G344" s="381" t="s">
        <v>1258</v>
      </c>
      <c r="H344" s="382" t="s">
        <v>1259</v>
      </c>
      <c r="I344" s="376" t="s">
        <v>1260</v>
      </c>
      <c r="J344" s="377">
        <v>810</v>
      </c>
      <c r="K344" s="378"/>
      <c r="L344" s="373"/>
    </row>
    <row r="345" spans="1:12" ht="51" x14ac:dyDescent="0.25">
      <c r="A345" s="379">
        <v>350</v>
      </c>
      <c r="B345" s="370" t="s">
        <v>285</v>
      </c>
      <c r="C345" s="375" t="s">
        <v>1261</v>
      </c>
      <c r="D345" s="380" t="s">
        <v>552</v>
      </c>
      <c r="E345" s="378" t="s">
        <v>297</v>
      </c>
      <c r="F345" s="373" t="s">
        <v>1262</v>
      </c>
      <c r="G345" s="381" t="s">
        <v>1263</v>
      </c>
      <c r="H345" s="382" t="s">
        <v>1264</v>
      </c>
      <c r="I345" s="383" t="s">
        <v>1265</v>
      </c>
      <c r="J345" s="377">
        <v>65.83</v>
      </c>
      <c r="K345" s="378"/>
      <c r="L345" s="373"/>
    </row>
    <row r="346" spans="1:12" ht="25.5" x14ac:dyDescent="0.25">
      <c r="A346" s="369">
        <v>351</v>
      </c>
      <c r="B346" s="370" t="s">
        <v>285</v>
      </c>
      <c r="C346" s="375" t="s">
        <v>1266</v>
      </c>
      <c r="D346" s="380" t="s">
        <v>552</v>
      </c>
      <c r="E346" s="378" t="s">
        <v>297</v>
      </c>
      <c r="F346" s="373" t="s">
        <v>1267</v>
      </c>
      <c r="G346" s="381" t="s">
        <v>1248</v>
      </c>
      <c r="H346" s="382" t="s">
        <v>1268</v>
      </c>
      <c r="I346" s="383" t="s">
        <v>1269</v>
      </c>
      <c r="J346" s="377">
        <v>150</v>
      </c>
      <c r="K346" s="378"/>
      <c r="L346" s="373"/>
    </row>
    <row r="347" spans="1:12" ht="25.5" x14ac:dyDescent="0.25">
      <c r="A347" s="379">
        <v>352</v>
      </c>
      <c r="B347" s="370" t="s">
        <v>285</v>
      </c>
      <c r="C347" s="375" t="s">
        <v>1270</v>
      </c>
      <c r="D347" s="380" t="s">
        <v>552</v>
      </c>
      <c r="E347" s="378" t="s">
        <v>297</v>
      </c>
      <c r="F347" s="373" t="s">
        <v>1271</v>
      </c>
      <c r="G347" s="381" t="s">
        <v>1263</v>
      </c>
      <c r="H347" s="382" t="s">
        <v>1272</v>
      </c>
      <c r="I347" s="383" t="s">
        <v>1273</v>
      </c>
      <c r="J347" s="377">
        <v>804.12</v>
      </c>
      <c r="K347" s="378"/>
      <c r="L347" s="373"/>
    </row>
    <row r="348" spans="1:12" ht="25.5" x14ac:dyDescent="0.25">
      <c r="A348" s="369">
        <v>353</v>
      </c>
      <c r="B348" s="370" t="s">
        <v>285</v>
      </c>
      <c r="C348" s="375" t="s">
        <v>1274</v>
      </c>
      <c r="D348" s="380" t="s">
        <v>552</v>
      </c>
      <c r="E348" s="378" t="s">
        <v>297</v>
      </c>
      <c r="F348" s="373" t="s">
        <v>1275</v>
      </c>
      <c r="G348" s="381" t="s">
        <v>1263</v>
      </c>
      <c r="H348" s="382" t="s">
        <v>1272</v>
      </c>
      <c r="I348" s="383" t="s">
        <v>1276</v>
      </c>
      <c r="J348" s="377">
        <v>3086.1</v>
      </c>
      <c r="K348" s="378"/>
      <c r="L348" s="373"/>
    </row>
    <row r="349" spans="1:12" ht="25.5" x14ac:dyDescent="0.25">
      <c r="A349" s="379">
        <v>354</v>
      </c>
      <c r="B349" s="370" t="s">
        <v>285</v>
      </c>
      <c r="C349" s="375" t="s">
        <v>1277</v>
      </c>
      <c r="D349" s="380" t="s">
        <v>552</v>
      </c>
      <c r="E349" s="378" t="s">
        <v>297</v>
      </c>
      <c r="F349" s="373" t="s">
        <v>1278</v>
      </c>
      <c r="G349" s="381" t="s">
        <v>1248</v>
      </c>
      <c r="H349" s="382" t="s">
        <v>1279</v>
      </c>
      <c r="I349" s="383" t="s">
        <v>1280</v>
      </c>
      <c r="J349" s="377">
        <v>300</v>
      </c>
      <c r="K349" s="378"/>
      <c r="L349" s="373"/>
    </row>
    <row r="350" spans="1:12" ht="25.5" x14ac:dyDescent="0.25">
      <c r="A350" s="369">
        <v>355</v>
      </c>
      <c r="B350" s="370" t="s">
        <v>285</v>
      </c>
      <c r="C350" s="375" t="s">
        <v>1281</v>
      </c>
      <c r="D350" s="380" t="s">
        <v>552</v>
      </c>
      <c r="E350" s="378" t="s">
        <v>297</v>
      </c>
      <c r="F350" s="373" t="s">
        <v>1282</v>
      </c>
      <c r="G350" s="381" t="s">
        <v>1248</v>
      </c>
      <c r="H350" s="382" t="s">
        <v>1283</v>
      </c>
      <c r="I350" s="383" t="s">
        <v>1284</v>
      </c>
      <c r="J350" s="377">
        <v>300</v>
      </c>
      <c r="K350" s="378"/>
      <c r="L350" s="373"/>
    </row>
    <row r="351" spans="1:12" ht="25.5" x14ac:dyDescent="0.25">
      <c r="A351" s="379">
        <v>356</v>
      </c>
      <c r="B351" s="370" t="s">
        <v>285</v>
      </c>
      <c r="C351" s="375" t="s">
        <v>1270</v>
      </c>
      <c r="D351" s="380" t="s">
        <v>552</v>
      </c>
      <c r="E351" s="378" t="s">
        <v>297</v>
      </c>
      <c r="F351" s="373" t="s">
        <v>1285</v>
      </c>
      <c r="G351" s="381" t="s">
        <v>1263</v>
      </c>
      <c r="H351" s="382" t="s">
        <v>1272</v>
      </c>
      <c r="I351" s="383" t="s">
        <v>1286</v>
      </c>
      <c r="J351" s="377">
        <v>1094.83</v>
      </c>
      <c r="K351" s="378"/>
      <c r="L351" s="373"/>
    </row>
    <row r="352" spans="1:12" ht="25.5" x14ac:dyDescent="0.25">
      <c r="A352" s="369">
        <v>357</v>
      </c>
      <c r="B352" s="370" t="s">
        <v>285</v>
      </c>
      <c r="C352" s="375" t="s">
        <v>1270</v>
      </c>
      <c r="D352" s="380" t="s">
        <v>552</v>
      </c>
      <c r="E352" s="378" t="s">
        <v>297</v>
      </c>
      <c r="F352" s="373" t="s">
        <v>1287</v>
      </c>
      <c r="G352" s="381" t="s">
        <v>1288</v>
      </c>
      <c r="H352" s="382" t="s">
        <v>1289</v>
      </c>
      <c r="I352" s="383" t="s">
        <v>1227</v>
      </c>
      <c r="J352" s="377">
        <v>1199.6600000000001</v>
      </c>
      <c r="K352" s="378"/>
      <c r="L352" s="373"/>
    </row>
    <row r="353" spans="1:12" ht="25.5" x14ac:dyDescent="0.25">
      <c r="A353" s="379">
        <v>358</v>
      </c>
      <c r="B353" s="370" t="s">
        <v>285</v>
      </c>
      <c r="C353" s="375" t="s">
        <v>1290</v>
      </c>
      <c r="D353" s="380" t="s">
        <v>552</v>
      </c>
      <c r="E353" s="378" t="s">
        <v>297</v>
      </c>
      <c r="F353" s="373" t="s">
        <v>1291</v>
      </c>
      <c r="G353" s="381" t="s">
        <v>1292</v>
      </c>
      <c r="H353" s="382" t="s">
        <v>1293</v>
      </c>
      <c r="I353" s="383" t="s">
        <v>1294</v>
      </c>
      <c r="J353" s="377">
        <v>1725</v>
      </c>
      <c r="K353" s="378"/>
      <c r="L353" s="373"/>
    </row>
    <row r="354" spans="1:12" ht="38.25" x14ac:dyDescent="0.25">
      <c r="A354" s="369">
        <v>359</v>
      </c>
      <c r="B354" s="370" t="s">
        <v>285</v>
      </c>
      <c r="C354" s="375" t="s">
        <v>1295</v>
      </c>
      <c r="D354" s="380" t="s">
        <v>552</v>
      </c>
      <c r="E354" s="378" t="s">
        <v>297</v>
      </c>
      <c r="F354" s="373" t="s">
        <v>1296</v>
      </c>
      <c r="G354" s="381" t="s">
        <v>1263</v>
      </c>
      <c r="H354" s="382" t="s">
        <v>1297</v>
      </c>
      <c r="I354" s="383" t="s">
        <v>1298</v>
      </c>
      <c r="J354" s="377">
        <v>400</v>
      </c>
      <c r="K354" s="378"/>
      <c r="L354" s="373"/>
    </row>
    <row r="355" spans="1:12" ht="25.5" x14ac:dyDescent="0.25">
      <c r="A355" s="379">
        <v>360</v>
      </c>
      <c r="B355" s="370" t="s">
        <v>285</v>
      </c>
      <c r="C355" s="375" t="s">
        <v>1274</v>
      </c>
      <c r="D355" s="380" t="s">
        <v>552</v>
      </c>
      <c r="E355" s="378" t="s">
        <v>297</v>
      </c>
      <c r="F355" s="373" t="s">
        <v>1299</v>
      </c>
      <c r="G355" s="381" t="s">
        <v>1263</v>
      </c>
      <c r="H355" s="382" t="s">
        <v>1272</v>
      </c>
      <c r="I355" s="383" t="s">
        <v>1300</v>
      </c>
      <c r="J355" s="377">
        <v>1752.75</v>
      </c>
      <c r="K355" s="378"/>
      <c r="L355" s="373"/>
    </row>
    <row r="356" spans="1:12" ht="38.25" x14ac:dyDescent="0.25">
      <c r="A356" s="369">
        <v>361</v>
      </c>
      <c r="B356" s="370" t="s">
        <v>285</v>
      </c>
      <c r="C356" s="375" t="s">
        <v>1256</v>
      </c>
      <c r="D356" s="380" t="s">
        <v>552</v>
      </c>
      <c r="E356" s="378" t="s">
        <v>297</v>
      </c>
      <c r="F356" s="373" t="s">
        <v>1098</v>
      </c>
      <c r="G356" s="381" t="s">
        <v>1258</v>
      </c>
      <c r="H356" s="382" t="s">
        <v>1259</v>
      </c>
      <c r="I356" s="383" t="s">
        <v>1301</v>
      </c>
      <c r="J356" s="377">
        <v>810</v>
      </c>
      <c r="K356" s="378"/>
      <c r="L356" s="373"/>
    </row>
    <row r="357" spans="1:12" ht="25.5" x14ac:dyDescent="0.25">
      <c r="A357" s="379">
        <v>362</v>
      </c>
      <c r="B357" s="370" t="s">
        <v>285</v>
      </c>
      <c r="C357" s="375" t="s">
        <v>1302</v>
      </c>
      <c r="D357" s="380" t="s">
        <v>552</v>
      </c>
      <c r="E357" s="378" t="s">
        <v>297</v>
      </c>
      <c r="F357" s="373" t="s">
        <v>1303</v>
      </c>
      <c r="G357" s="381" t="s">
        <v>1263</v>
      </c>
      <c r="H357" s="382" t="s">
        <v>1304</v>
      </c>
      <c r="I357" s="383" t="s">
        <v>1305</v>
      </c>
      <c r="J357" s="377">
        <v>552.5</v>
      </c>
      <c r="K357" s="378"/>
      <c r="L357" s="373"/>
    </row>
    <row r="358" spans="1:12" ht="51" x14ac:dyDescent="0.25">
      <c r="A358" s="369">
        <v>363</v>
      </c>
      <c r="B358" s="370" t="s">
        <v>285</v>
      </c>
      <c r="C358" s="375" t="s">
        <v>1306</v>
      </c>
      <c r="D358" s="380" t="s">
        <v>552</v>
      </c>
      <c r="E358" s="378" t="s">
        <v>297</v>
      </c>
      <c r="F358" s="373" t="s">
        <v>1307</v>
      </c>
      <c r="G358" s="381" t="s">
        <v>1263</v>
      </c>
      <c r="H358" s="382" t="s">
        <v>1272</v>
      </c>
      <c r="I358" s="383" t="s">
        <v>1308</v>
      </c>
      <c r="J358" s="377">
        <v>177</v>
      </c>
      <c r="K358" s="378"/>
      <c r="L358" s="373"/>
    </row>
    <row r="359" spans="1:12" ht="25.5" x14ac:dyDescent="0.25">
      <c r="A359" s="379">
        <v>364</v>
      </c>
      <c r="B359" s="370" t="s">
        <v>285</v>
      </c>
      <c r="C359" s="375" t="s">
        <v>1309</v>
      </c>
      <c r="D359" s="380" t="s">
        <v>552</v>
      </c>
      <c r="E359" s="378" t="s">
        <v>297</v>
      </c>
      <c r="F359" s="373" t="s">
        <v>1310</v>
      </c>
      <c r="G359" s="381" t="s">
        <v>1263</v>
      </c>
      <c r="H359" s="382" t="s">
        <v>1272</v>
      </c>
      <c r="I359" s="383" t="s">
        <v>1311</v>
      </c>
      <c r="J359" s="377">
        <v>1000</v>
      </c>
      <c r="K359" s="378"/>
      <c r="L359" s="373"/>
    </row>
    <row r="360" spans="1:12" ht="25.5" x14ac:dyDescent="0.25">
      <c r="A360" s="369">
        <v>365</v>
      </c>
      <c r="B360" s="370" t="s">
        <v>285</v>
      </c>
      <c r="C360" s="375" t="s">
        <v>1312</v>
      </c>
      <c r="D360" s="380" t="s">
        <v>552</v>
      </c>
      <c r="E360" s="378" t="s">
        <v>297</v>
      </c>
      <c r="F360" s="373" t="s">
        <v>1313</v>
      </c>
      <c r="G360" s="381" t="s">
        <v>1263</v>
      </c>
      <c r="H360" s="382" t="s">
        <v>1272</v>
      </c>
      <c r="I360" s="383" t="s">
        <v>1314</v>
      </c>
      <c r="J360" s="377">
        <v>1225.5</v>
      </c>
      <c r="K360" s="378"/>
      <c r="L360" s="373"/>
    </row>
    <row r="361" spans="1:12" ht="25.5" x14ac:dyDescent="0.25">
      <c r="A361" s="379">
        <v>366</v>
      </c>
      <c r="B361" s="370" t="s">
        <v>285</v>
      </c>
      <c r="C361" s="375" t="s">
        <v>1312</v>
      </c>
      <c r="D361" s="380" t="s">
        <v>552</v>
      </c>
      <c r="E361" s="378" t="s">
        <v>297</v>
      </c>
      <c r="F361" s="373" t="s">
        <v>1315</v>
      </c>
      <c r="G361" s="381" t="s">
        <v>1263</v>
      </c>
      <c r="H361" s="382" t="s">
        <v>1272</v>
      </c>
      <c r="I361" s="383" t="s">
        <v>1314</v>
      </c>
      <c r="J361" s="377">
        <v>69</v>
      </c>
      <c r="K361" s="378"/>
      <c r="L361" s="373"/>
    </row>
    <row r="362" spans="1:12" ht="25.5" x14ac:dyDescent="0.25">
      <c r="A362" s="369">
        <v>367</v>
      </c>
      <c r="B362" s="370" t="s">
        <v>285</v>
      </c>
      <c r="C362" s="375" t="s">
        <v>1312</v>
      </c>
      <c r="D362" s="380" t="s">
        <v>552</v>
      </c>
      <c r="E362" s="378" t="s">
        <v>297</v>
      </c>
      <c r="F362" s="373" t="s">
        <v>1316</v>
      </c>
      <c r="G362" s="381" t="s">
        <v>1263</v>
      </c>
      <c r="H362" s="382" t="s">
        <v>1272</v>
      </c>
      <c r="I362" s="383" t="s">
        <v>1317</v>
      </c>
      <c r="J362" s="377">
        <v>1225.5</v>
      </c>
      <c r="K362" s="378"/>
      <c r="L362" s="373"/>
    </row>
    <row r="363" spans="1:12" ht="51" x14ac:dyDescent="0.25">
      <c r="A363" s="379">
        <v>368</v>
      </c>
      <c r="B363" s="370" t="s">
        <v>285</v>
      </c>
      <c r="C363" s="375" t="s">
        <v>1306</v>
      </c>
      <c r="D363" s="380" t="s">
        <v>552</v>
      </c>
      <c r="E363" s="378" t="s">
        <v>297</v>
      </c>
      <c r="F363" s="373" t="s">
        <v>1318</v>
      </c>
      <c r="G363" s="381" t="s">
        <v>1319</v>
      </c>
      <c r="H363" s="382" t="s">
        <v>1320</v>
      </c>
      <c r="I363" s="383" t="s">
        <v>1321</v>
      </c>
      <c r="J363" s="377">
        <v>753</v>
      </c>
      <c r="K363" s="378"/>
      <c r="L363" s="373"/>
    </row>
    <row r="364" spans="1:12" ht="38.25" x14ac:dyDescent="0.25">
      <c r="A364" s="369">
        <v>369</v>
      </c>
      <c r="B364" s="370" t="s">
        <v>285</v>
      </c>
      <c r="C364" s="375" t="s">
        <v>1322</v>
      </c>
      <c r="D364" s="380" t="s">
        <v>552</v>
      </c>
      <c r="E364" s="378" t="s">
        <v>297</v>
      </c>
      <c r="F364" s="373" t="s">
        <v>1323</v>
      </c>
      <c r="G364" s="381" t="s">
        <v>1324</v>
      </c>
      <c r="H364" s="382" t="s">
        <v>1325</v>
      </c>
      <c r="I364" s="383" t="s">
        <v>1326</v>
      </c>
      <c r="J364" s="377">
        <v>300</v>
      </c>
      <c r="K364" s="378"/>
      <c r="L364" s="373"/>
    </row>
    <row r="365" spans="1:12" ht="51" x14ac:dyDescent="0.25">
      <c r="A365" s="379">
        <v>370</v>
      </c>
      <c r="B365" s="370" t="s">
        <v>285</v>
      </c>
      <c r="C365" s="375" t="s">
        <v>1327</v>
      </c>
      <c r="D365" s="380" t="s">
        <v>552</v>
      </c>
      <c r="E365" s="378" t="s">
        <v>297</v>
      </c>
      <c r="F365" s="373" t="s">
        <v>1328</v>
      </c>
      <c r="G365" s="381" t="s">
        <v>1263</v>
      </c>
      <c r="H365" s="382" t="s">
        <v>1329</v>
      </c>
      <c r="I365" s="383" t="s">
        <v>1330</v>
      </c>
      <c r="J365" s="377">
        <v>800</v>
      </c>
      <c r="K365" s="378"/>
      <c r="L365" s="373"/>
    </row>
    <row r="366" spans="1:12" ht="25.5" x14ac:dyDescent="0.25">
      <c r="A366" s="369">
        <v>371</v>
      </c>
      <c r="B366" s="370" t="s">
        <v>285</v>
      </c>
      <c r="C366" s="375" t="s">
        <v>1331</v>
      </c>
      <c r="D366" s="380" t="s">
        <v>552</v>
      </c>
      <c r="E366" s="378" t="s">
        <v>297</v>
      </c>
      <c r="F366" s="373" t="s">
        <v>1332</v>
      </c>
      <c r="G366" s="381" t="s">
        <v>1263</v>
      </c>
      <c r="H366" s="382" t="s">
        <v>1333</v>
      </c>
      <c r="I366" s="383" t="s">
        <v>1334</v>
      </c>
      <c r="J366" s="377">
        <v>304</v>
      </c>
      <c r="K366" s="378"/>
      <c r="L366" s="373"/>
    </row>
    <row r="367" spans="1:12" ht="38.25" x14ac:dyDescent="0.25">
      <c r="A367" s="379">
        <v>372</v>
      </c>
      <c r="B367" s="370" t="s">
        <v>285</v>
      </c>
      <c r="C367" s="375" t="s">
        <v>1335</v>
      </c>
      <c r="D367" s="380" t="s">
        <v>552</v>
      </c>
      <c r="E367" s="378" t="s">
        <v>297</v>
      </c>
      <c r="F367" s="373" t="s">
        <v>1336</v>
      </c>
      <c r="G367" s="381" t="s">
        <v>1263</v>
      </c>
      <c r="H367" s="382" t="s">
        <v>1337</v>
      </c>
      <c r="I367" s="383" t="s">
        <v>1338</v>
      </c>
      <c r="J367" s="377">
        <v>165</v>
      </c>
      <c r="K367" s="378"/>
      <c r="L367" s="373"/>
    </row>
    <row r="368" spans="1:12" ht="38.25" x14ac:dyDescent="0.25">
      <c r="A368" s="369">
        <v>373</v>
      </c>
      <c r="B368" s="370" t="s">
        <v>285</v>
      </c>
      <c r="C368" s="375" t="s">
        <v>1339</v>
      </c>
      <c r="D368" s="380" t="s">
        <v>552</v>
      </c>
      <c r="E368" s="378" t="s">
        <v>297</v>
      </c>
      <c r="F368" s="373" t="s">
        <v>1340</v>
      </c>
      <c r="G368" s="381" t="s">
        <v>1341</v>
      </c>
      <c r="H368" s="382" t="s">
        <v>1342</v>
      </c>
      <c r="I368" s="383" t="s">
        <v>1343</v>
      </c>
      <c r="J368" s="377">
        <v>2500</v>
      </c>
      <c r="K368" s="378"/>
      <c r="L368" s="373"/>
    </row>
    <row r="369" spans="1:12" ht="38.25" x14ac:dyDescent="0.25">
      <c r="A369" s="379">
        <v>374</v>
      </c>
      <c r="B369" s="370" t="s">
        <v>285</v>
      </c>
      <c r="C369" s="375" t="s">
        <v>1344</v>
      </c>
      <c r="D369" s="380" t="s">
        <v>552</v>
      </c>
      <c r="E369" s="378" t="s">
        <v>297</v>
      </c>
      <c r="F369" s="373" t="s">
        <v>1345</v>
      </c>
      <c r="G369" s="381" t="s">
        <v>1346</v>
      </c>
      <c r="H369" s="382" t="s">
        <v>1347</v>
      </c>
      <c r="I369" s="383" t="s">
        <v>1348</v>
      </c>
      <c r="J369" s="377">
        <v>416.66</v>
      </c>
      <c r="K369" s="378"/>
      <c r="L369" s="373"/>
    </row>
    <row r="370" spans="1:12" ht="38.25" x14ac:dyDescent="0.25">
      <c r="A370" s="369">
        <v>375</v>
      </c>
      <c r="B370" s="370" t="s">
        <v>285</v>
      </c>
      <c r="C370" s="375" t="s">
        <v>1349</v>
      </c>
      <c r="D370" s="380" t="s">
        <v>552</v>
      </c>
      <c r="E370" s="378" t="s">
        <v>297</v>
      </c>
      <c r="F370" s="373" t="s">
        <v>1350</v>
      </c>
      <c r="G370" s="381" t="s">
        <v>1319</v>
      </c>
      <c r="H370" s="382" t="s">
        <v>1351</v>
      </c>
      <c r="I370" s="383" t="s">
        <v>1352</v>
      </c>
      <c r="J370" s="377">
        <v>2400</v>
      </c>
      <c r="K370" s="378"/>
      <c r="L370" s="373"/>
    </row>
    <row r="371" spans="1:12" ht="25.5" x14ac:dyDescent="0.25">
      <c r="A371" s="379">
        <v>376</v>
      </c>
      <c r="B371" s="370" t="s">
        <v>285</v>
      </c>
      <c r="C371" s="375" t="s">
        <v>1349</v>
      </c>
      <c r="D371" s="380" t="s">
        <v>552</v>
      </c>
      <c r="E371" s="378" t="s">
        <v>297</v>
      </c>
      <c r="F371" s="373" t="s">
        <v>1353</v>
      </c>
      <c r="G371" s="381" t="s">
        <v>1354</v>
      </c>
      <c r="H371" s="382" t="s">
        <v>1355</v>
      </c>
      <c r="I371" s="383" t="s">
        <v>1356</v>
      </c>
      <c r="J371" s="377">
        <v>990</v>
      </c>
      <c r="K371" s="378"/>
      <c r="L371" s="373"/>
    </row>
    <row r="372" spans="1:12" ht="38.25" x14ac:dyDescent="0.25">
      <c r="A372" s="384">
        <v>377</v>
      </c>
      <c r="B372" s="385" t="s">
        <v>289</v>
      </c>
      <c r="C372" s="386" t="s">
        <v>1357</v>
      </c>
      <c r="D372" s="387" t="s">
        <v>529</v>
      </c>
      <c r="E372" s="387" t="s">
        <v>297</v>
      </c>
      <c r="F372" s="386" t="s">
        <v>1358</v>
      </c>
      <c r="G372" s="388" t="s">
        <v>1359</v>
      </c>
      <c r="H372" s="386" t="s">
        <v>1360</v>
      </c>
      <c r="I372" s="387" t="s">
        <v>1361</v>
      </c>
      <c r="J372" s="389">
        <v>0</v>
      </c>
      <c r="K372" s="387"/>
      <c r="L372" s="386"/>
    </row>
    <row r="373" spans="1:12" ht="38.25" x14ac:dyDescent="0.25">
      <c r="A373" s="390">
        <v>378</v>
      </c>
      <c r="B373" s="385" t="s">
        <v>289</v>
      </c>
      <c r="C373" s="391" t="s">
        <v>1362</v>
      </c>
      <c r="D373" s="392" t="s">
        <v>529</v>
      </c>
      <c r="E373" s="392" t="s">
        <v>297</v>
      </c>
      <c r="F373" s="391" t="s">
        <v>1363</v>
      </c>
      <c r="G373" s="393" t="s">
        <v>1364</v>
      </c>
      <c r="H373" s="391" t="s">
        <v>1365</v>
      </c>
      <c r="I373" s="392" t="s">
        <v>1366</v>
      </c>
      <c r="J373" s="394">
        <v>2000</v>
      </c>
      <c r="K373" s="392"/>
      <c r="L373" s="391"/>
    </row>
    <row r="374" spans="1:12" ht="25.5" x14ac:dyDescent="0.25">
      <c r="A374" s="384">
        <v>379</v>
      </c>
      <c r="B374" s="385" t="s">
        <v>289</v>
      </c>
      <c r="C374" s="395" t="s">
        <v>1367</v>
      </c>
      <c r="D374" s="396" t="s">
        <v>552</v>
      </c>
      <c r="E374" s="396" t="s">
        <v>297</v>
      </c>
      <c r="F374" s="397" t="s">
        <v>880</v>
      </c>
      <c r="G374" s="398" t="s">
        <v>1368</v>
      </c>
      <c r="H374" s="395" t="s">
        <v>1369</v>
      </c>
      <c r="I374" s="399" t="s">
        <v>1370</v>
      </c>
      <c r="J374" s="400">
        <v>2282</v>
      </c>
      <c r="K374" s="392"/>
      <c r="L374" s="391"/>
    </row>
    <row r="375" spans="1:12" ht="25.5" x14ac:dyDescent="0.25">
      <c r="A375" s="390">
        <v>380</v>
      </c>
      <c r="B375" s="385" t="s">
        <v>289</v>
      </c>
      <c r="C375" s="395" t="s">
        <v>1371</v>
      </c>
      <c r="D375" s="396" t="s">
        <v>552</v>
      </c>
      <c r="E375" s="396" t="s">
        <v>297</v>
      </c>
      <c r="F375" s="397" t="s">
        <v>1372</v>
      </c>
      <c r="G375" s="398" t="s">
        <v>1373</v>
      </c>
      <c r="H375" s="395" t="s">
        <v>1374</v>
      </c>
      <c r="I375" s="399" t="s">
        <v>1375</v>
      </c>
      <c r="J375" s="400">
        <v>2625</v>
      </c>
      <c r="K375" s="392"/>
      <c r="L375" s="391"/>
    </row>
    <row r="376" spans="1:12" ht="38.25" x14ac:dyDescent="0.25">
      <c r="A376" s="384">
        <v>381</v>
      </c>
      <c r="B376" s="385" t="s">
        <v>289</v>
      </c>
      <c r="C376" s="395" t="s">
        <v>1376</v>
      </c>
      <c r="D376" s="396" t="s">
        <v>552</v>
      </c>
      <c r="E376" s="401" t="s">
        <v>297</v>
      </c>
      <c r="F376" s="397" t="s">
        <v>1377</v>
      </c>
      <c r="G376" s="398" t="s">
        <v>1378</v>
      </c>
      <c r="H376" s="395" t="s">
        <v>1379</v>
      </c>
      <c r="I376" s="402" t="s">
        <v>1380</v>
      </c>
      <c r="J376" s="400">
        <v>2666.65</v>
      </c>
      <c r="K376" s="392"/>
      <c r="L376" s="391"/>
    </row>
    <row r="377" spans="1:12" ht="38.25" x14ac:dyDescent="0.25">
      <c r="A377" s="390">
        <v>382</v>
      </c>
      <c r="B377" s="385" t="s">
        <v>289</v>
      </c>
      <c r="C377" s="395" t="s">
        <v>1381</v>
      </c>
      <c r="D377" s="396" t="s">
        <v>552</v>
      </c>
      <c r="E377" s="401" t="s">
        <v>297</v>
      </c>
      <c r="F377" s="397" t="s">
        <v>1382</v>
      </c>
      <c r="G377" s="398" t="s">
        <v>1383</v>
      </c>
      <c r="H377" s="395" t="s">
        <v>1384</v>
      </c>
      <c r="I377" s="402" t="s">
        <v>1385</v>
      </c>
      <c r="J377" s="400">
        <v>4106.67</v>
      </c>
      <c r="K377" s="392"/>
      <c r="L377" s="391"/>
    </row>
    <row r="378" spans="1:12" ht="25.5" x14ac:dyDescent="0.25">
      <c r="A378" s="384">
        <v>383</v>
      </c>
      <c r="B378" s="385" t="s">
        <v>289</v>
      </c>
      <c r="C378" s="395" t="s">
        <v>1386</v>
      </c>
      <c r="D378" s="396" t="s">
        <v>552</v>
      </c>
      <c r="E378" s="401" t="s">
        <v>297</v>
      </c>
      <c r="F378" s="397" t="s">
        <v>1387</v>
      </c>
      <c r="G378" s="398" t="s">
        <v>1368</v>
      </c>
      <c r="H378" s="395" t="s">
        <v>1388</v>
      </c>
      <c r="I378" s="402" t="s">
        <v>1389</v>
      </c>
      <c r="J378" s="400">
        <v>1696</v>
      </c>
      <c r="K378" s="392"/>
      <c r="L378" s="391"/>
    </row>
    <row r="379" spans="1:12" ht="25.5" x14ac:dyDescent="0.25">
      <c r="A379" s="390">
        <v>384</v>
      </c>
      <c r="B379" s="385" t="s">
        <v>289</v>
      </c>
      <c r="C379" s="395" t="s">
        <v>1390</v>
      </c>
      <c r="D379" s="401" t="s">
        <v>552</v>
      </c>
      <c r="E379" s="401" t="s">
        <v>297</v>
      </c>
      <c r="F379" s="403" t="s">
        <v>1391</v>
      </c>
      <c r="G379" s="398" t="s">
        <v>1368</v>
      </c>
      <c r="H379" s="395" t="s">
        <v>1392</v>
      </c>
      <c r="I379" s="402" t="s">
        <v>1393</v>
      </c>
      <c r="J379" s="404">
        <v>2030</v>
      </c>
      <c r="K379" s="392"/>
      <c r="L379" s="391"/>
    </row>
    <row r="380" spans="1:12" ht="38.25" x14ac:dyDescent="0.25">
      <c r="A380" s="384">
        <v>385</v>
      </c>
      <c r="B380" s="385" t="s">
        <v>289</v>
      </c>
      <c r="C380" s="395" t="s">
        <v>1376</v>
      </c>
      <c r="D380" s="401" t="s">
        <v>552</v>
      </c>
      <c r="E380" s="401" t="s">
        <v>297</v>
      </c>
      <c r="F380" s="403" t="s">
        <v>1394</v>
      </c>
      <c r="G380" s="398" t="s">
        <v>1378</v>
      </c>
      <c r="H380" s="395" t="s">
        <v>1379</v>
      </c>
      <c r="I380" s="402" t="s">
        <v>1395</v>
      </c>
      <c r="J380" s="404">
        <v>1764</v>
      </c>
      <c r="K380" s="392"/>
      <c r="L380" s="391"/>
    </row>
    <row r="381" spans="1:12" ht="38.25" x14ac:dyDescent="0.25">
      <c r="A381" s="390">
        <v>386</v>
      </c>
      <c r="B381" s="385" t="s">
        <v>289</v>
      </c>
      <c r="C381" s="395" t="s">
        <v>1390</v>
      </c>
      <c r="D381" s="401" t="s">
        <v>552</v>
      </c>
      <c r="E381" s="401" t="s">
        <v>1396</v>
      </c>
      <c r="F381" s="403" t="s">
        <v>1397</v>
      </c>
      <c r="G381" s="398" t="s">
        <v>1398</v>
      </c>
      <c r="H381" s="395" t="s">
        <v>1399</v>
      </c>
      <c r="I381" s="402" t="s">
        <v>1400</v>
      </c>
      <c r="J381" s="404">
        <v>7158.35</v>
      </c>
      <c r="K381" s="392"/>
      <c r="L381" s="391"/>
    </row>
    <row r="382" spans="1:12" ht="38.25" x14ac:dyDescent="0.25">
      <c r="A382" s="384">
        <v>387</v>
      </c>
      <c r="B382" s="385" t="s">
        <v>289</v>
      </c>
      <c r="C382" s="395" t="s">
        <v>1381</v>
      </c>
      <c r="D382" s="401" t="s">
        <v>552</v>
      </c>
      <c r="E382" s="401" t="s">
        <v>297</v>
      </c>
      <c r="F382" s="403" t="s">
        <v>1401</v>
      </c>
      <c r="G382" s="398" t="s">
        <v>1383</v>
      </c>
      <c r="H382" s="395" t="s">
        <v>1384</v>
      </c>
      <c r="I382" s="402" t="s">
        <v>1402</v>
      </c>
      <c r="J382" s="404">
        <v>7806.67</v>
      </c>
      <c r="K382" s="392"/>
      <c r="L382" s="391"/>
    </row>
    <row r="383" spans="1:12" ht="38.25" x14ac:dyDescent="0.25">
      <c r="A383" s="390">
        <v>388</v>
      </c>
      <c r="B383" s="385" t="s">
        <v>289</v>
      </c>
      <c r="C383" s="395" t="s">
        <v>1403</v>
      </c>
      <c r="D383" s="401" t="s">
        <v>552</v>
      </c>
      <c r="E383" s="401" t="s">
        <v>297</v>
      </c>
      <c r="F383" s="403" t="s">
        <v>1404</v>
      </c>
      <c r="G383" s="398" t="s">
        <v>1383</v>
      </c>
      <c r="H383" s="395" t="s">
        <v>1384</v>
      </c>
      <c r="I383" s="402" t="s">
        <v>1402</v>
      </c>
      <c r="J383" s="404">
        <v>1988.75</v>
      </c>
      <c r="K383" s="392"/>
      <c r="L383" s="391"/>
    </row>
    <row r="384" spans="1:12" ht="25.5" x14ac:dyDescent="0.25">
      <c r="A384" s="384">
        <v>389</v>
      </c>
      <c r="B384" s="385" t="s">
        <v>289</v>
      </c>
      <c r="C384" s="395" t="s">
        <v>1405</v>
      </c>
      <c r="D384" s="401" t="s">
        <v>552</v>
      </c>
      <c r="E384" s="401" t="s">
        <v>297</v>
      </c>
      <c r="F384" s="403" t="s">
        <v>1406</v>
      </c>
      <c r="G384" s="398" t="s">
        <v>1383</v>
      </c>
      <c r="H384" s="395" t="s">
        <v>1384</v>
      </c>
      <c r="I384" s="402" t="s">
        <v>1402</v>
      </c>
      <c r="J384" s="404">
        <v>600</v>
      </c>
      <c r="K384" s="392"/>
      <c r="L384" s="391"/>
    </row>
    <row r="385" spans="1:12" ht="25.5" x14ac:dyDescent="0.25">
      <c r="A385" s="390">
        <v>390</v>
      </c>
      <c r="B385" s="385" t="s">
        <v>289</v>
      </c>
      <c r="C385" s="395" t="s">
        <v>1407</v>
      </c>
      <c r="D385" s="401" t="s">
        <v>552</v>
      </c>
      <c r="E385" s="401" t="s">
        <v>297</v>
      </c>
      <c r="F385" s="403" t="s">
        <v>1408</v>
      </c>
      <c r="G385" s="398" t="s">
        <v>1383</v>
      </c>
      <c r="H385" s="395" t="s">
        <v>1384</v>
      </c>
      <c r="I385" s="402" t="s">
        <v>1402</v>
      </c>
      <c r="J385" s="404">
        <v>450</v>
      </c>
      <c r="K385" s="392"/>
      <c r="L385" s="391"/>
    </row>
    <row r="386" spans="1:12" ht="38.25" x14ac:dyDescent="0.25">
      <c r="A386" s="384">
        <v>391</v>
      </c>
      <c r="B386" s="385" t="s">
        <v>289</v>
      </c>
      <c r="C386" s="395" t="s">
        <v>1409</v>
      </c>
      <c r="D386" s="401" t="s">
        <v>552</v>
      </c>
      <c r="E386" s="401" t="s">
        <v>297</v>
      </c>
      <c r="F386" s="403" t="s">
        <v>1410</v>
      </c>
      <c r="G386" s="398" t="s">
        <v>1383</v>
      </c>
      <c r="H386" s="395" t="s">
        <v>1384</v>
      </c>
      <c r="I386" s="402" t="s">
        <v>1402</v>
      </c>
      <c r="J386" s="404">
        <v>400</v>
      </c>
      <c r="K386" s="392"/>
      <c r="L386" s="391"/>
    </row>
    <row r="387" spans="1:12" ht="25.5" x14ac:dyDescent="0.25">
      <c r="A387" s="390">
        <v>392</v>
      </c>
      <c r="B387" s="385" t="s">
        <v>289</v>
      </c>
      <c r="C387" s="395" t="s">
        <v>1411</v>
      </c>
      <c r="D387" s="401" t="s">
        <v>552</v>
      </c>
      <c r="E387" s="401" t="s">
        <v>297</v>
      </c>
      <c r="F387" s="403" t="s">
        <v>1412</v>
      </c>
      <c r="G387" s="398" t="s">
        <v>1383</v>
      </c>
      <c r="H387" s="395" t="s">
        <v>1384</v>
      </c>
      <c r="I387" s="402" t="s">
        <v>1402</v>
      </c>
      <c r="J387" s="404">
        <v>450</v>
      </c>
      <c r="K387" s="392"/>
      <c r="L387" s="391"/>
    </row>
    <row r="388" spans="1:12" ht="25.5" x14ac:dyDescent="0.25">
      <c r="A388" s="384">
        <v>393</v>
      </c>
      <c r="B388" s="385" t="s">
        <v>289</v>
      </c>
      <c r="C388" s="395" t="s">
        <v>1413</v>
      </c>
      <c r="D388" s="401" t="s">
        <v>552</v>
      </c>
      <c r="E388" s="401" t="s">
        <v>297</v>
      </c>
      <c r="F388" s="403" t="s">
        <v>1414</v>
      </c>
      <c r="G388" s="398" t="s">
        <v>1383</v>
      </c>
      <c r="H388" s="395" t="s">
        <v>1384</v>
      </c>
      <c r="I388" s="402" t="s">
        <v>1415</v>
      </c>
      <c r="J388" s="404">
        <v>50</v>
      </c>
      <c r="K388" s="392"/>
      <c r="L388" s="391"/>
    </row>
    <row r="389" spans="1:12" ht="25.5" x14ac:dyDescent="0.25">
      <c r="A389" s="390">
        <v>394</v>
      </c>
      <c r="B389" s="385" t="s">
        <v>289</v>
      </c>
      <c r="C389" s="395" t="s">
        <v>1416</v>
      </c>
      <c r="D389" s="401" t="s">
        <v>552</v>
      </c>
      <c r="E389" s="401" t="s">
        <v>297</v>
      </c>
      <c r="F389" s="405" t="s">
        <v>1417</v>
      </c>
      <c r="G389" s="398" t="s">
        <v>1418</v>
      </c>
      <c r="H389" s="395" t="s">
        <v>1416</v>
      </c>
      <c r="I389" s="402" t="s">
        <v>1419</v>
      </c>
      <c r="J389" s="404">
        <v>24181.53</v>
      </c>
      <c r="K389" s="392"/>
      <c r="L389" s="391"/>
    </row>
    <row r="390" spans="1:12" ht="25.5" x14ac:dyDescent="0.25">
      <c r="A390" s="384">
        <v>395</v>
      </c>
      <c r="B390" s="385" t="s">
        <v>289</v>
      </c>
      <c r="C390" s="395" t="s">
        <v>1420</v>
      </c>
      <c r="D390" s="401" t="s">
        <v>552</v>
      </c>
      <c r="E390" s="401" t="s">
        <v>297</v>
      </c>
      <c r="F390" s="403" t="s">
        <v>1421</v>
      </c>
      <c r="G390" s="398" t="s">
        <v>1422</v>
      </c>
      <c r="H390" s="395" t="s">
        <v>1423</v>
      </c>
      <c r="I390" s="402" t="s">
        <v>1419</v>
      </c>
      <c r="J390" s="404">
        <v>13044.48</v>
      </c>
      <c r="K390" s="392"/>
      <c r="L390" s="391"/>
    </row>
    <row r="391" spans="1:12" ht="127.5" x14ac:dyDescent="0.25">
      <c r="A391" s="390">
        <v>396</v>
      </c>
      <c r="B391" s="385" t="s">
        <v>289</v>
      </c>
      <c r="C391" s="391" t="s">
        <v>1424</v>
      </c>
      <c r="D391" s="392" t="s">
        <v>529</v>
      </c>
      <c r="E391" s="392" t="s">
        <v>538</v>
      </c>
      <c r="F391" s="391" t="s">
        <v>1425</v>
      </c>
      <c r="G391" s="406" t="s">
        <v>1426</v>
      </c>
      <c r="H391" s="407" t="s">
        <v>1427</v>
      </c>
      <c r="I391" s="399" t="s">
        <v>1428</v>
      </c>
      <c r="J391" s="408">
        <v>3600</v>
      </c>
      <c r="K391" s="392"/>
      <c r="L391" s="391"/>
    </row>
    <row r="392" spans="1:12" ht="38.25" x14ac:dyDescent="0.25">
      <c r="A392" s="384">
        <v>397</v>
      </c>
      <c r="B392" s="385" t="s">
        <v>289</v>
      </c>
      <c r="C392" s="391" t="s">
        <v>1429</v>
      </c>
      <c r="D392" s="392" t="s">
        <v>529</v>
      </c>
      <c r="E392" s="392" t="s">
        <v>538</v>
      </c>
      <c r="F392" s="391" t="s">
        <v>1430</v>
      </c>
      <c r="G392" s="398" t="s">
        <v>1431</v>
      </c>
      <c r="H392" s="395" t="s">
        <v>1432</v>
      </c>
      <c r="I392" s="402" t="s">
        <v>1433</v>
      </c>
      <c r="J392" s="409">
        <v>0</v>
      </c>
      <c r="K392" s="392"/>
      <c r="L392" s="391"/>
    </row>
    <row r="393" spans="1:12" ht="51" x14ac:dyDescent="0.25">
      <c r="A393" s="390">
        <v>398</v>
      </c>
      <c r="B393" s="385" t="s">
        <v>289</v>
      </c>
      <c r="C393" s="391" t="s">
        <v>1434</v>
      </c>
      <c r="D393" s="392" t="s">
        <v>529</v>
      </c>
      <c r="E393" s="392" t="s">
        <v>538</v>
      </c>
      <c r="F393" s="391" t="s">
        <v>1435</v>
      </c>
      <c r="G393" s="398" t="s">
        <v>1436</v>
      </c>
      <c r="H393" s="395" t="s">
        <v>1437</v>
      </c>
      <c r="I393" s="402" t="s">
        <v>1433</v>
      </c>
      <c r="J393" s="409">
        <v>10106.299999999999</v>
      </c>
      <c r="K393" s="392"/>
      <c r="L393" s="391"/>
    </row>
    <row r="394" spans="1:12" ht="38.25" x14ac:dyDescent="0.25">
      <c r="A394" s="384">
        <v>399</v>
      </c>
      <c r="B394" s="385" t="s">
        <v>289</v>
      </c>
      <c r="C394" s="386" t="s">
        <v>1438</v>
      </c>
      <c r="D394" s="387" t="s">
        <v>529</v>
      </c>
      <c r="E394" s="387" t="s">
        <v>538</v>
      </c>
      <c r="F394" s="386" t="s">
        <v>1439</v>
      </c>
      <c r="G394" s="388" t="s">
        <v>1440</v>
      </c>
      <c r="H394" s="386" t="s">
        <v>1441</v>
      </c>
      <c r="I394" s="387" t="s">
        <v>1442</v>
      </c>
      <c r="J394" s="389">
        <v>470</v>
      </c>
      <c r="K394" s="387"/>
      <c r="L394" s="386" t="s">
        <v>1443</v>
      </c>
    </row>
    <row r="395" spans="1:12" ht="63.75" x14ac:dyDescent="0.25">
      <c r="A395" s="390">
        <v>400</v>
      </c>
      <c r="B395" s="385" t="s">
        <v>289</v>
      </c>
      <c r="C395" s="386" t="s">
        <v>1438</v>
      </c>
      <c r="D395" s="387" t="s">
        <v>529</v>
      </c>
      <c r="E395" s="387" t="s">
        <v>538</v>
      </c>
      <c r="F395" s="391" t="s">
        <v>1444</v>
      </c>
      <c r="G395" s="393" t="s">
        <v>1445</v>
      </c>
      <c r="H395" s="391" t="s">
        <v>1446</v>
      </c>
      <c r="I395" s="392" t="s">
        <v>1447</v>
      </c>
      <c r="J395" s="394">
        <v>470</v>
      </c>
      <c r="K395" s="392"/>
      <c r="L395" s="391" t="s">
        <v>1448</v>
      </c>
    </row>
    <row r="396" spans="1:12" ht="89.25" x14ac:dyDescent="0.25">
      <c r="A396" s="384">
        <v>401</v>
      </c>
      <c r="B396" s="385" t="s">
        <v>289</v>
      </c>
      <c r="C396" s="386" t="s">
        <v>1438</v>
      </c>
      <c r="D396" s="387" t="s">
        <v>529</v>
      </c>
      <c r="E396" s="387" t="s">
        <v>538</v>
      </c>
      <c r="F396" s="391" t="s">
        <v>1449</v>
      </c>
      <c r="G396" s="393" t="s">
        <v>1450</v>
      </c>
      <c r="H396" s="391" t="s">
        <v>1451</v>
      </c>
      <c r="I396" s="392" t="s">
        <v>1452</v>
      </c>
      <c r="J396" s="394">
        <v>470</v>
      </c>
      <c r="K396" s="392"/>
      <c r="L396" s="391" t="s">
        <v>1453</v>
      </c>
    </row>
    <row r="397" spans="1:12" ht="38.25" x14ac:dyDescent="0.25">
      <c r="A397" s="390">
        <v>402</v>
      </c>
      <c r="B397" s="385" t="s">
        <v>289</v>
      </c>
      <c r="C397" s="386" t="s">
        <v>1438</v>
      </c>
      <c r="D397" s="387" t="s">
        <v>529</v>
      </c>
      <c r="E397" s="387" t="s">
        <v>538</v>
      </c>
      <c r="F397" s="391" t="s">
        <v>1454</v>
      </c>
      <c r="G397" s="393" t="s">
        <v>1455</v>
      </c>
      <c r="H397" s="391" t="s">
        <v>1456</v>
      </c>
      <c r="I397" s="392" t="s">
        <v>1452</v>
      </c>
      <c r="J397" s="394">
        <v>470</v>
      </c>
      <c r="K397" s="392"/>
      <c r="L397" s="391" t="s">
        <v>1453</v>
      </c>
    </row>
    <row r="398" spans="1:12" ht="38.25" x14ac:dyDescent="0.25">
      <c r="A398" s="410">
        <v>403</v>
      </c>
      <c r="B398" s="411" t="s">
        <v>287</v>
      </c>
      <c r="C398" s="412" t="s">
        <v>1457</v>
      </c>
      <c r="D398" s="413" t="s">
        <v>529</v>
      </c>
      <c r="E398" s="413" t="s">
        <v>297</v>
      </c>
      <c r="F398" s="414" t="s">
        <v>1458</v>
      </c>
      <c r="G398" s="415" t="s">
        <v>1459</v>
      </c>
      <c r="H398" s="412" t="s">
        <v>1460</v>
      </c>
      <c r="I398" s="416" t="s">
        <v>1461</v>
      </c>
      <c r="J398" s="417">
        <v>163942</v>
      </c>
      <c r="K398" s="413"/>
      <c r="L398" s="414"/>
    </row>
    <row r="399" spans="1:12" ht="25.5" x14ac:dyDescent="0.25">
      <c r="A399" s="418">
        <v>404</v>
      </c>
      <c r="B399" s="414" t="s">
        <v>287</v>
      </c>
      <c r="C399" s="412" t="s">
        <v>1457</v>
      </c>
      <c r="D399" s="413" t="s">
        <v>529</v>
      </c>
      <c r="E399" s="413" t="s">
        <v>297</v>
      </c>
      <c r="F399" s="414" t="s">
        <v>1462</v>
      </c>
      <c r="G399" s="415" t="s">
        <v>1459</v>
      </c>
      <c r="H399" s="412" t="s">
        <v>1463</v>
      </c>
      <c r="I399" s="416" t="s">
        <v>1366</v>
      </c>
      <c r="J399" s="417">
        <v>113840</v>
      </c>
      <c r="K399" s="413"/>
      <c r="L399" s="414"/>
    </row>
    <row r="400" spans="1:12" ht="38.25" x14ac:dyDescent="0.25">
      <c r="A400" s="410">
        <v>405</v>
      </c>
      <c r="B400" s="419" t="s">
        <v>287</v>
      </c>
      <c r="C400" s="412" t="s">
        <v>1464</v>
      </c>
      <c r="D400" s="420" t="s">
        <v>529</v>
      </c>
      <c r="E400" s="420" t="s">
        <v>362</v>
      </c>
      <c r="F400" s="421" t="s">
        <v>1465</v>
      </c>
      <c r="G400" s="422" t="s">
        <v>1466</v>
      </c>
      <c r="H400" s="421" t="s">
        <v>1467</v>
      </c>
      <c r="I400" s="423">
        <v>2020</v>
      </c>
      <c r="J400" s="424">
        <v>13000</v>
      </c>
      <c r="K400" s="420"/>
      <c r="L400" s="419"/>
    </row>
    <row r="401" spans="1:12" ht="38.25" x14ac:dyDescent="0.25">
      <c r="A401" s="418">
        <v>406</v>
      </c>
      <c r="B401" s="419" t="s">
        <v>287</v>
      </c>
      <c r="C401" s="421" t="s">
        <v>1468</v>
      </c>
      <c r="D401" s="420" t="s">
        <v>529</v>
      </c>
      <c r="E401" s="420" t="s">
        <v>362</v>
      </c>
      <c r="F401" s="419" t="s">
        <v>1469</v>
      </c>
      <c r="G401" s="422" t="s">
        <v>1470</v>
      </c>
      <c r="H401" s="421" t="s">
        <v>1471</v>
      </c>
      <c r="I401" s="423">
        <v>2020</v>
      </c>
      <c r="J401" s="424">
        <v>2500</v>
      </c>
      <c r="K401" s="420"/>
      <c r="L401" s="419"/>
    </row>
    <row r="402" spans="1:12" ht="38.25" x14ac:dyDescent="0.25">
      <c r="A402" s="410">
        <v>407</v>
      </c>
      <c r="B402" s="419" t="s">
        <v>287</v>
      </c>
      <c r="C402" s="421" t="s">
        <v>1468</v>
      </c>
      <c r="D402" s="420" t="s">
        <v>529</v>
      </c>
      <c r="E402" s="420" t="s">
        <v>362</v>
      </c>
      <c r="F402" s="419" t="s">
        <v>1472</v>
      </c>
      <c r="G402" s="422" t="s">
        <v>1473</v>
      </c>
      <c r="H402" s="421" t="s">
        <v>1474</v>
      </c>
      <c r="I402" s="423">
        <v>2020</v>
      </c>
      <c r="J402" s="424">
        <v>6200</v>
      </c>
      <c r="K402" s="420"/>
      <c r="L402" s="419"/>
    </row>
    <row r="403" spans="1:12" ht="38.25" x14ac:dyDescent="0.25">
      <c r="A403" s="418">
        <v>408</v>
      </c>
      <c r="B403" s="419" t="s">
        <v>287</v>
      </c>
      <c r="C403" s="421" t="s">
        <v>1468</v>
      </c>
      <c r="D403" s="420" t="s">
        <v>529</v>
      </c>
      <c r="E403" s="420" t="s">
        <v>362</v>
      </c>
      <c r="F403" s="419" t="s">
        <v>1475</v>
      </c>
      <c r="G403" s="422" t="s">
        <v>1476</v>
      </c>
      <c r="H403" s="421" t="s">
        <v>1477</v>
      </c>
      <c r="I403" s="423">
        <v>2020</v>
      </c>
      <c r="J403" s="424">
        <v>3000</v>
      </c>
      <c r="K403" s="420"/>
      <c r="L403" s="419"/>
    </row>
    <row r="404" spans="1:12" ht="38.25" x14ac:dyDescent="0.25">
      <c r="A404" s="410">
        <v>409</v>
      </c>
      <c r="B404" s="419" t="s">
        <v>287</v>
      </c>
      <c r="C404" s="421" t="s">
        <v>963</v>
      </c>
      <c r="D404" s="420" t="s">
        <v>529</v>
      </c>
      <c r="E404" s="420" t="s">
        <v>297</v>
      </c>
      <c r="F404" s="421" t="s">
        <v>1478</v>
      </c>
      <c r="G404" s="422" t="s">
        <v>1470</v>
      </c>
      <c r="H404" s="421" t="s">
        <v>1479</v>
      </c>
      <c r="I404" s="423" t="s">
        <v>942</v>
      </c>
      <c r="J404" s="424">
        <v>2000</v>
      </c>
      <c r="K404" s="420"/>
      <c r="L404" s="419"/>
    </row>
    <row r="405" spans="1:12" ht="102" x14ac:dyDescent="0.25">
      <c r="A405" s="418">
        <v>410</v>
      </c>
      <c r="B405" s="419" t="s">
        <v>287</v>
      </c>
      <c r="C405" s="421" t="s">
        <v>1480</v>
      </c>
      <c r="D405" s="420" t="s">
        <v>529</v>
      </c>
      <c r="E405" s="420" t="s">
        <v>538</v>
      </c>
      <c r="F405" s="421" t="s">
        <v>1481</v>
      </c>
      <c r="G405" s="422" t="s">
        <v>1482</v>
      </c>
      <c r="H405" s="421" t="s">
        <v>1483</v>
      </c>
      <c r="I405" s="423" t="s">
        <v>956</v>
      </c>
      <c r="J405" s="424">
        <v>53857</v>
      </c>
      <c r="K405" s="420"/>
      <c r="L405" s="419"/>
    </row>
    <row r="406" spans="1:12" ht="51" x14ac:dyDescent="0.25">
      <c r="A406" s="410">
        <v>411</v>
      </c>
      <c r="B406" s="419" t="s">
        <v>287</v>
      </c>
      <c r="C406" s="421" t="s">
        <v>1484</v>
      </c>
      <c r="D406" s="420" t="s">
        <v>552</v>
      </c>
      <c r="E406" s="420" t="s">
        <v>297</v>
      </c>
      <c r="F406" s="421" t="s">
        <v>1485</v>
      </c>
      <c r="G406" s="422" t="s">
        <v>1486</v>
      </c>
      <c r="H406" s="421" t="s">
        <v>1487</v>
      </c>
      <c r="I406" s="423">
        <v>2020</v>
      </c>
      <c r="J406" s="424">
        <v>3000</v>
      </c>
      <c r="K406" s="420"/>
      <c r="L406" s="419"/>
    </row>
    <row r="407" spans="1:12" ht="38.25" x14ac:dyDescent="0.25">
      <c r="A407" s="418">
        <v>412</v>
      </c>
      <c r="B407" s="419" t="s">
        <v>287</v>
      </c>
      <c r="C407" s="421" t="s">
        <v>1488</v>
      </c>
      <c r="D407" s="420" t="s">
        <v>552</v>
      </c>
      <c r="E407" s="420" t="s">
        <v>297</v>
      </c>
      <c r="F407" s="421" t="s">
        <v>1489</v>
      </c>
      <c r="G407" s="422" t="s">
        <v>1490</v>
      </c>
      <c r="H407" s="421" t="s">
        <v>1491</v>
      </c>
      <c r="I407" s="423">
        <v>2020</v>
      </c>
      <c r="J407" s="424">
        <v>2000</v>
      </c>
      <c r="K407" s="420"/>
      <c r="L407" s="419"/>
    </row>
    <row r="408" spans="1:12" ht="38.25" x14ac:dyDescent="0.25">
      <c r="A408" s="410">
        <v>413</v>
      </c>
      <c r="B408" s="419" t="s">
        <v>287</v>
      </c>
      <c r="C408" s="421" t="s">
        <v>1492</v>
      </c>
      <c r="D408" s="420" t="s">
        <v>552</v>
      </c>
      <c r="E408" s="420" t="s">
        <v>297</v>
      </c>
      <c r="F408" s="421" t="s">
        <v>1493</v>
      </c>
      <c r="G408" s="422" t="s">
        <v>1494</v>
      </c>
      <c r="H408" s="421" t="s">
        <v>1495</v>
      </c>
      <c r="I408" s="423">
        <v>2020</v>
      </c>
      <c r="J408" s="424">
        <v>15120</v>
      </c>
      <c r="K408" s="420"/>
      <c r="L408" s="419"/>
    </row>
    <row r="409" spans="1:12" ht="38.25" x14ac:dyDescent="0.25">
      <c r="A409" s="418">
        <v>414</v>
      </c>
      <c r="B409" s="419" t="s">
        <v>287</v>
      </c>
      <c r="C409" s="421" t="s">
        <v>1496</v>
      </c>
      <c r="D409" s="420" t="s">
        <v>552</v>
      </c>
      <c r="E409" s="420" t="s">
        <v>297</v>
      </c>
      <c r="F409" s="421" t="s">
        <v>1497</v>
      </c>
      <c r="G409" s="422" t="s">
        <v>1498</v>
      </c>
      <c r="H409" s="421" t="s">
        <v>1499</v>
      </c>
      <c r="I409" s="423">
        <v>2020</v>
      </c>
      <c r="J409" s="424">
        <v>3600</v>
      </c>
      <c r="K409" s="420"/>
      <c r="L409" s="419"/>
    </row>
    <row r="410" spans="1:12" ht="38.25" x14ac:dyDescent="0.25">
      <c r="A410" s="410">
        <v>415</v>
      </c>
      <c r="B410" s="419" t="s">
        <v>287</v>
      </c>
      <c r="C410" s="421" t="s">
        <v>1500</v>
      </c>
      <c r="D410" s="420" t="s">
        <v>552</v>
      </c>
      <c r="E410" s="420" t="s">
        <v>297</v>
      </c>
      <c r="F410" s="421" t="s">
        <v>1501</v>
      </c>
      <c r="G410" s="422" t="s">
        <v>1494</v>
      </c>
      <c r="H410" s="421" t="s">
        <v>1502</v>
      </c>
      <c r="I410" s="423">
        <v>2020</v>
      </c>
      <c r="J410" s="424">
        <v>4000</v>
      </c>
      <c r="K410" s="420"/>
      <c r="L410" s="419"/>
    </row>
    <row r="411" spans="1:12" ht="38.25" x14ac:dyDescent="0.25">
      <c r="A411" s="418">
        <v>416</v>
      </c>
      <c r="B411" s="419" t="s">
        <v>287</v>
      </c>
      <c r="C411" s="421" t="s">
        <v>1503</v>
      </c>
      <c r="D411" s="420" t="s">
        <v>552</v>
      </c>
      <c r="E411" s="420" t="s">
        <v>297</v>
      </c>
      <c r="F411" s="421" t="s">
        <v>1504</v>
      </c>
      <c r="G411" s="422" t="s">
        <v>1505</v>
      </c>
      <c r="H411" s="421" t="s">
        <v>1506</v>
      </c>
      <c r="I411" s="423">
        <v>2020</v>
      </c>
      <c r="J411" s="424">
        <v>24078</v>
      </c>
      <c r="K411" s="420"/>
      <c r="L411" s="419"/>
    </row>
    <row r="412" spans="1:12" ht="51" x14ac:dyDescent="0.25">
      <c r="A412" s="410">
        <v>417</v>
      </c>
      <c r="B412" s="419" t="s">
        <v>287</v>
      </c>
      <c r="C412" s="421" t="s">
        <v>1507</v>
      </c>
      <c r="D412" s="420" t="s">
        <v>552</v>
      </c>
      <c r="E412" s="420" t="s">
        <v>297</v>
      </c>
      <c r="F412" s="421" t="s">
        <v>1508</v>
      </c>
      <c r="G412" s="422" t="s">
        <v>1509</v>
      </c>
      <c r="H412" s="421" t="s">
        <v>1510</v>
      </c>
      <c r="I412" s="423">
        <v>2020</v>
      </c>
      <c r="J412" s="424">
        <v>12996</v>
      </c>
      <c r="K412" s="420"/>
      <c r="L412" s="419"/>
    </row>
    <row r="413" spans="1:12" ht="51" x14ac:dyDescent="0.25">
      <c r="A413" s="418">
        <v>418</v>
      </c>
      <c r="B413" s="419" t="s">
        <v>287</v>
      </c>
      <c r="C413" s="421" t="s">
        <v>1507</v>
      </c>
      <c r="D413" s="420" t="s">
        <v>552</v>
      </c>
      <c r="E413" s="420" t="s">
        <v>297</v>
      </c>
      <c r="F413" s="421" t="s">
        <v>1511</v>
      </c>
      <c r="G413" s="422" t="s">
        <v>1509</v>
      </c>
      <c r="H413" s="421" t="s">
        <v>1512</v>
      </c>
      <c r="I413" s="423">
        <v>2020</v>
      </c>
      <c r="J413" s="424">
        <v>9620</v>
      </c>
      <c r="K413" s="420"/>
      <c r="L413" s="419"/>
    </row>
    <row r="414" spans="1:12" ht="51" x14ac:dyDescent="0.25">
      <c r="A414" s="410">
        <v>419</v>
      </c>
      <c r="B414" s="419" t="s">
        <v>287</v>
      </c>
      <c r="C414" s="421" t="s">
        <v>1513</v>
      </c>
      <c r="D414" s="420" t="s">
        <v>552</v>
      </c>
      <c r="E414" s="420" t="s">
        <v>297</v>
      </c>
      <c r="F414" s="421" t="s">
        <v>1514</v>
      </c>
      <c r="G414" s="422" t="s">
        <v>1515</v>
      </c>
      <c r="H414" s="421" t="s">
        <v>1516</v>
      </c>
      <c r="I414" s="423">
        <v>2020</v>
      </c>
      <c r="J414" s="424">
        <v>2100</v>
      </c>
      <c r="K414" s="420"/>
      <c r="L414" s="419"/>
    </row>
    <row r="415" spans="1:12" ht="51" x14ac:dyDescent="0.25">
      <c r="A415" s="418">
        <v>420</v>
      </c>
      <c r="B415" s="419" t="s">
        <v>287</v>
      </c>
      <c r="C415" s="421" t="s">
        <v>1517</v>
      </c>
      <c r="D415" s="420" t="s">
        <v>552</v>
      </c>
      <c r="E415" s="420" t="s">
        <v>297</v>
      </c>
      <c r="F415" s="421" t="s">
        <v>1518</v>
      </c>
      <c r="G415" s="422" t="s">
        <v>1519</v>
      </c>
      <c r="H415" s="421" t="s">
        <v>1520</v>
      </c>
      <c r="I415" s="423">
        <v>2020</v>
      </c>
      <c r="J415" s="424">
        <v>1992</v>
      </c>
      <c r="K415" s="420"/>
      <c r="L415" s="419"/>
    </row>
    <row r="416" spans="1:12" ht="63.75" x14ac:dyDescent="0.25">
      <c r="A416" s="410">
        <v>421</v>
      </c>
      <c r="B416" s="419" t="s">
        <v>287</v>
      </c>
      <c r="C416" s="421" t="s">
        <v>1513</v>
      </c>
      <c r="D416" s="420" t="s">
        <v>552</v>
      </c>
      <c r="E416" s="420" t="s">
        <v>297</v>
      </c>
      <c r="F416" s="421" t="s">
        <v>1521</v>
      </c>
      <c r="G416" s="422" t="s">
        <v>1522</v>
      </c>
      <c r="H416" s="421" t="s">
        <v>1523</v>
      </c>
      <c r="I416" s="423">
        <v>2020</v>
      </c>
      <c r="J416" s="424">
        <v>15000</v>
      </c>
      <c r="K416" s="420"/>
      <c r="L416" s="419"/>
    </row>
    <row r="417" spans="1:12" ht="38.25" x14ac:dyDescent="0.25">
      <c r="A417" s="418">
        <v>422</v>
      </c>
      <c r="B417" s="419" t="s">
        <v>287</v>
      </c>
      <c r="C417" s="421" t="s">
        <v>1524</v>
      </c>
      <c r="D417" s="420" t="s">
        <v>552</v>
      </c>
      <c r="E417" s="420" t="s">
        <v>297</v>
      </c>
      <c r="F417" s="421" t="s">
        <v>1525</v>
      </c>
      <c r="G417" s="422" t="s">
        <v>1486</v>
      </c>
      <c r="H417" s="421" t="s">
        <v>1526</v>
      </c>
      <c r="I417" s="423" t="s">
        <v>1527</v>
      </c>
      <c r="J417" s="424">
        <v>21600</v>
      </c>
      <c r="K417" s="420"/>
      <c r="L417" s="419"/>
    </row>
    <row r="418" spans="1:12" ht="76.5" x14ac:dyDescent="0.25">
      <c r="A418" s="425">
        <v>423</v>
      </c>
      <c r="B418" s="425" t="s">
        <v>291</v>
      </c>
      <c r="C418" s="425" t="s">
        <v>1528</v>
      </c>
      <c r="D418" s="425" t="s">
        <v>552</v>
      </c>
      <c r="E418" s="425" t="s">
        <v>297</v>
      </c>
      <c r="F418" s="425" t="s">
        <v>1529</v>
      </c>
      <c r="G418" s="425" t="s">
        <v>1530</v>
      </c>
      <c r="H418" s="425" t="s">
        <v>1531</v>
      </c>
      <c r="I418" s="425">
        <v>2020</v>
      </c>
      <c r="J418" s="425">
        <v>6876.46</v>
      </c>
      <c r="K418" s="425"/>
      <c r="L418" s="425"/>
    </row>
    <row r="419" spans="1:12" ht="25.5" x14ac:dyDescent="0.25">
      <c r="A419" s="425">
        <v>424</v>
      </c>
      <c r="B419" s="425" t="s">
        <v>291</v>
      </c>
      <c r="C419" s="425" t="s">
        <v>1532</v>
      </c>
      <c r="D419" s="425" t="s">
        <v>552</v>
      </c>
      <c r="E419" s="425" t="s">
        <v>362</v>
      </c>
      <c r="F419" s="425" t="s">
        <v>1533</v>
      </c>
      <c r="G419" s="425" t="s">
        <v>1534</v>
      </c>
      <c r="H419" s="425" t="s">
        <v>1535</v>
      </c>
      <c r="I419" s="425">
        <v>2020</v>
      </c>
      <c r="J419" s="425">
        <v>480</v>
      </c>
      <c r="K419" s="425"/>
      <c r="L419" s="425"/>
    </row>
    <row r="420" spans="1:12" ht="25.5" x14ac:dyDescent="0.25">
      <c r="A420" s="425">
        <v>425</v>
      </c>
      <c r="B420" s="425" t="s">
        <v>291</v>
      </c>
      <c r="C420" s="425" t="s">
        <v>1532</v>
      </c>
      <c r="D420" s="425" t="s">
        <v>552</v>
      </c>
      <c r="E420" s="425" t="s">
        <v>362</v>
      </c>
      <c r="F420" s="425" t="s">
        <v>1533</v>
      </c>
      <c r="G420" s="425" t="s">
        <v>1534</v>
      </c>
      <c r="H420" s="425" t="s">
        <v>1535</v>
      </c>
      <c r="I420" s="425">
        <v>2020</v>
      </c>
      <c r="J420" s="425">
        <v>480</v>
      </c>
      <c r="K420" s="425"/>
      <c r="L420" s="425"/>
    </row>
    <row r="421" spans="1:12" ht="76.5" x14ac:dyDescent="0.25">
      <c r="A421" s="426">
        <v>426</v>
      </c>
      <c r="B421" s="427" t="s">
        <v>1536</v>
      </c>
      <c r="C421" s="427" t="s">
        <v>1537</v>
      </c>
      <c r="D421" s="428" t="s">
        <v>529</v>
      </c>
      <c r="E421" s="429" t="s">
        <v>297</v>
      </c>
      <c r="F421" s="427" t="s">
        <v>1538</v>
      </c>
      <c r="G421" s="430" t="s">
        <v>1539</v>
      </c>
      <c r="H421" s="427" t="s">
        <v>1540</v>
      </c>
      <c r="I421" s="431" t="s">
        <v>1541</v>
      </c>
      <c r="J421" s="432">
        <v>0</v>
      </c>
      <c r="K421" s="428"/>
      <c r="L421" s="427" t="s">
        <v>1542</v>
      </c>
    </row>
    <row r="422" spans="1:12" ht="63.75" x14ac:dyDescent="0.25">
      <c r="A422" s="433">
        <v>427</v>
      </c>
      <c r="B422" s="427" t="s">
        <v>1536</v>
      </c>
      <c r="C422" s="427" t="s">
        <v>1543</v>
      </c>
      <c r="D422" s="428" t="s">
        <v>529</v>
      </c>
      <c r="E422" s="429" t="s">
        <v>297</v>
      </c>
      <c r="F422" s="427" t="s">
        <v>1538</v>
      </c>
      <c r="G422" s="430" t="s">
        <v>1539</v>
      </c>
      <c r="H422" s="427" t="s">
        <v>1540</v>
      </c>
      <c r="I422" s="431" t="s">
        <v>1541</v>
      </c>
      <c r="J422" s="432">
        <v>0</v>
      </c>
      <c r="K422" s="428"/>
      <c r="L422" s="434"/>
    </row>
    <row r="423" spans="1:12" ht="63.75" x14ac:dyDescent="0.25">
      <c r="A423" s="426">
        <v>428</v>
      </c>
      <c r="B423" s="427" t="s">
        <v>1536</v>
      </c>
      <c r="C423" s="427" t="s">
        <v>1544</v>
      </c>
      <c r="D423" s="428" t="s">
        <v>529</v>
      </c>
      <c r="E423" s="429" t="s">
        <v>297</v>
      </c>
      <c r="F423" s="427" t="s">
        <v>1545</v>
      </c>
      <c r="G423" s="430" t="s">
        <v>1546</v>
      </c>
      <c r="H423" s="427" t="s">
        <v>1547</v>
      </c>
      <c r="I423" s="431" t="s">
        <v>1541</v>
      </c>
      <c r="J423" s="432">
        <v>12825</v>
      </c>
      <c r="K423" s="428"/>
      <c r="L423" s="434"/>
    </row>
    <row r="424" spans="1:12" ht="51" x14ac:dyDescent="0.25">
      <c r="A424" s="433">
        <v>429</v>
      </c>
      <c r="B424" s="427" t="s">
        <v>1536</v>
      </c>
      <c r="C424" s="427" t="s">
        <v>1548</v>
      </c>
      <c r="D424" s="428" t="s">
        <v>552</v>
      </c>
      <c r="E424" s="428" t="s">
        <v>297</v>
      </c>
      <c r="F424" s="427" t="s">
        <v>1549</v>
      </c>
      <c r="G424" s="435" t="s">
        <v>1550</v>
      </c>
      <c r="H424" s="427" t="s">
        <v>1551</v>
      </c>
      <c r="I424" s="431" t="s">
        <v>1527</v>
      </c>
      <c r="J424" s="432">
        <v>0</v>
      </c>
      <c r="K424" s="428"/>
      <c r="L424" s="434"/>
    </row>
    <row r="425" spans="1:12" ht="51" x14ac:dyDescent="0.25">
      <c r="A425" s="426">
        <v>430</v>
      </c>
      <c r="B425" s="427" t="s">
        <v>1536</v>
      </c>
      <c r="C425" s="427" t="s">
        <v>1552</v>
      </c>
      <c r="D425" s="428" t="s">
        <v>552</v>
      </c>
      <c r="E425" s="428" t="s">
        <v>297</v>
      </c>
      <c r="F425" s="427" t="s">
        <v>1549</v>
      </c>
      <c r="G425" s="435" t="s">
        <v>1553</v>
      </c>
      <c r="H425" s="427" t="s">
        <v>1554</v>
      </c>
      <c r="I425" s="431" t="s">
        <v>1527</v>
      </c>
      <c r="J425" s="432">
        <v>0</v>
      </c>
      <c r="K425" s="428"/>
      <c r="L425" s="434"/>
    </row>
    <row r="426" spans="1:12" ht="51" x14ac:dyDescent="0.25">
      <c r="A426" s="433">
        <v>431</v>
      </c>
      <c r="B426" s="427" t="s">
        <v>1536</v>
      </c>
      <c r="C426" s="427" t="s">
        <v>1552</v>
      </c>
      <c r="D426" s="428" t="s">
        <v>552</v>
      </c>
      <c r="E426" s="428" t="s">
        <v>297</v>
      </c>
      <c r="F426" s="427" t="s">
        <v>1549</v>
      </c>
      <c r="G426" s="435" t="s">
        <v>1553</v>
      </c>
      <c r="H426" s="427" t="s">
        <v>1555</v>
      </c>
      <c r="I426" s="431" t="s">
        <v>1527</v>
      </c>
      <c r="J426" s="432">
        <v>0</v>
      </c>
      <c r="K426" s="428"/>
      <c r="L426" s="434"/>
    </row>
    <row r="427" spans="1:12" ht="63.75" x14ac:dyDescent="0.25">
      <c r="A427" s="436">
        <v>432</v>
      </c>
      <c r="B427" s="437" t="s">
        <v>1556</v>
      </c>
      <c r="C427" s="438" t="s">
        <v>1557</v>
      </c>
      <c r="D427" s="439" t="s">
        <v>529</v>
      </c>
      <c r="E427" s="439" t="s">
        <v>538</v>
      </c>
      <c r="F427" s="438" t="s">
        <v>1558</v>
      </c>
      <c r="G427" s="440" t="s">
        <v>1559</v>
      </c>
      <c r="H427" s="438" t="s">
        <v>1560</v>
      </c>
      <c r="I427" s="441" t="s">
        <v>1561</v>
      </c>
      <c r="J427" s="442">
        <v>316347</v>
      </c>
      <c r="K427" s="439"/>
      <c r="L427" s="438" t="s">
        <v>1562</v>
      </c>
    </row>
    <row r="428" spans="1:12" ht="63.75" x14ac:dyDescent="0.25">
      <c r="A428" s="443">
        <v>433</v>
      </c>
      <c r="B428" s="437" t="s">
        <v>1556</v>
      </c>
      <c r="C428" s="438" t="s">
        <v>1557</v>
      </c>
      <c r="D428" s="439" t="s">
        <v>529</v>
      </c>
      <c r="E428" s="439" t="s">
        <v>538</v>
      </c>
      <c r="F428" s="444" t="s">
        <v>1563</v>
      </c>
      <c r="G428" s="440" t="s">
        <v>1559</v>
      </c>
      <c r="H428" s="438" t="s">
        <v>1564</v>
      </c>
      <c r="I428" s="441" t="s">
        <v>1565</v>
      </c>
      <c r="J428" s="445">
        <v>371308</v>
      </c>
      <c r="K428" s="446"/>
      <c r="L428" s="444" t="s">
        <v>1566</v>
      </c>
    </row>
  </sheetData>
  <mergeCells count="1">
    <mergeCell ref="A1:L1"/>
  </mergeCells>
  <hyperlinks>
    <hyperlink ref="H428" r:id="rId1" display="https://www.erasmusplus.sk/index.php?sw=53&amp;typ_prj=107&amp;rok_prj=2020"/>
  </hyperlinks>
  <pageMargins left="0.70866141732283472" right="0.70866141732283472" top="0.74803149606299213" bottom="0.74803149606299213" header="0.31496062992125984" footer="0.31496062992125984"/>
  <pageSetup paperSize="9" scale="10" orientation="landscape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6"/>
  <sheetViews>
    <sheetView view="pageBreakPreview" topLeftCell="A400" zoomScaleNormal="100" zoomScaleSheetLayoutView="100" workbookViewId="0">
      <selection sqref="A1:E376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18" thickBot="1" x14ac:dyDescent="0.4">
      <c r="A1" s="929" t="s">
        <v>254</v>
      </c>
      <c r="B1" s="930"/>
      <c r="C1" s="930"/>
      <c r="D1" s="930"/>
      <c r="E1" s="930"/>
    </row>
    <row r="2" spans="1:5" s="1" customFormat="1" ht="16.5" thickBot="1" x14ac:dyDescent="0.3">
      <c r="A2" s="765" t="s">
        <v>255</v>
      </c>
      <c r="B2" s="766" t="s">
        <v>256</v>
      </c>
      <c r="C2" s="766" t="s">
        <v>257</v>
      </c>
      <c r="D2" s="766" t="s">
        <v>258</v>
      </c>
      <c r="E2" s="767" t="s">
        <v>259</v>
      </c>
    </row>
    <row r="3" spans="1:5" s="1" customFormat="1" ht="45" x14ac:dyDescent="0.25">
      <c r="A3" s="768" t="s">
        <v>3923</v>
      </c>
      <c r="B3" s="769" t="s">
        <v>4673</v>
      </c>
      <c r="C3" s="768" t="s">
        <v>3924</v>
      </c>
      <c r="D3" s="769" t="s">
        <v>3925</v>
      </c>
      <c r="E3" s="770" t="s">
        <v>3926</v>
      </c>
    </row>
    <row r="4" spans="1:5" s="1" customFormat="1" ht="31.5" x14ac:dyDescent="0.25">
      <c r="A4" s="768" t="s">
        <v>3927</v>
      </c>
      <c r="B4" s="769" t="s">
        <v>4674</v>
      </c>
      <c r="C4" s="768" t="s">
        <v>3928</v>
      </c>
      <c r="D4" s="769" t="s">
        <v>3929</v>
      </c>
      <c r="E4" s="770" t="s">
        <v>3930</v>
      </c>
    </row>
    <row r="5" spans="1:5" s="1" customFormat="1" ht="31.5" x14ac:dyDescent="0.25">
      <c r="A5" s="771" t="s">
        <v>3927</v>
      </c>
      <c r="B5" s="771" t="s">
        <v>4675</v>
      </c>
      <c r="C5" s="772" t="s">
        <v>3931</v>
      </c>
      <c r="D5" s="769" t="s">
        <v>3932</v>
      </c>
      <c r="E5" s="773" t="s">
        <v>3933</v>
      </c>
    </row>
    <row r="6" spans="1:5" s="1" customFormat="1" ht="45" x14ac:dyDescent="0.25">
      <c r="A6" s="771" t="s">
        <v>3934</v>
      </c>
      <c r="B6" s="771" t="s">
        <v>4675</v>
      </c>
      <c r="C6" s="772" t="s">
        <v>3935</v>
      </c>
      <c r="D6" s="771" t="s">
        <v>3936</v>
      </c>
      <c r="E6" s="774" t="s">
        <v>3937</v>
      </c>
    </row>
    <row r="7" spans="1:5" s="1" customFormat="1" ht="47.25" x14ac:dyDescent="0.25">
      <c r="A7" s="772" t="s">
        <v>3938</v>
      </c>
      <c r="B7" s="771" t="s">
        <v>4676</v>
      </c>
      <c r="C7" s="772" t="s">
        <v>3939</v>
      </c>
      <c r="D7" s="771" t="s">
        <v>3940</v>
      </c>
      <c r="E7" s="775" t="s">
        <v>3941</v>
      </c>
    </row>
    <row r="8" spans="1:5" s="1" customFormat="1" ht="31.5" x14ac:dyDescent="0.25">
      <c r="A8" s="772" t="s">
        <v>3927</v>
      </c>
      <c r="B8" s="771" t="s">
        <v>4676</v>
      </c>
      <c r="C8" s="772" t="s">
        <v>3928</v>
      </c>
      <c r="D8" s="769" t="s">
        <v>3929</v>
      </c>
      <c r="E8" s="770" t="s">
        <v>3930</v>
      </c>
    </row>
    <row r="9" spans="1:5" ht="31.5" x14ac:dyDescent="0.25">
      <c r="A9" s="771" t="s">
        <v>3942</v>
      </c>
      <c r="B9" s="771" t="s">
        <v>4677</v>
      </c>
      <c r="C9" s="772" t="s">
        <v>3943</v>
      </c>
      <c r="D9" s="769" t="s">
        <v>3944</v>
      </c>
      <c r="E9" s="773" t="s">
        <v>3945</v>
      </c>
    </row>
    <row r="10" spans="1:5" ht="45" x14ac:dyDescent="0.25">
      <c r="A10" s="772" t="s">
        <v>3946</v>
      </c>
      <c r="B10" s="771" t="s">
        <v>4678</v>
      </c>
      <c r="C10" s="772" t="s">
        <v>3947</v>
      </c>
      <c r="D10" s="771" t="s">
        <v>3948</v>
      </c>
      <c r="E10" s="775" t="s">
        <v>3949</v>
      </c>
    </row>
    <row r="11" spans="1:5" ht="30" x14ac:dyDescent="0.25">
      <c r="A11" s="771" t="s">
        <v>3927</v>
      </c>
      <c r="B11" s="771" t="s">
        <v>4679</v>
      </c>
      <c r="C11" s="772" t="s">
        <v>3950</v>
      </c>
      <c r="D11" s="769" t="s">
        <v>3951</v>
      </c>
      <c r="E11" s="773" t="s">
        <v>3952</v>
      </c>
    </row>
    <row r="12" spans="1:5" ht="47.25" x14ac:dyDescent="0.25">
      <c r="A12" s="772" t="s">
        <v>3927</v>
      </c>
      <c r="B12" s="771" t="s">
        <v>4680</v>
      </c>
      <c r="C12" s="772" t="s">
        <v>3953</v>
      </c>
      <c r="D12" s="769" t="s">
        <v>3954</v>
      </c>
      <c r="E12" s="770" t="s">
        <v>3955</v>
      </c>
    </row>
    <row r="13" spans="1:5" ht="31.5" x14ac:dyDescent="0.25">
      <c r="A13" s="772" t="s">
        <v>3927</v>
      </c>
      <c r="B13" s="771" t="s">
        <v>4680</v>
      </c>
      <c r="C13" s="772" t="s">
        <v>3956</v>
      </c>
      <c r="D13" s="769" t="s">
        <v>3957</v>
      </c>
      <c r="E13" s="770" t="s">
        <v>3958</v>
      </c>
    </row>
    <row r="14" spans="1:5" ht="31.5" x14ac:dyDescent="0.25">
      <c r="A14" s="772" t="s">
        <v>3959</v>
      </c>
      <c r="B14" s="771" t="s">
        <v>4681</v>
      </c>
      <c r="C14" s="772" t="s">
        <v>3960</v>
      </c>
      <c r="D14" s="769" t="s">
        <v>3961</v>
      </c>
      <c r="E14" s="770" t="s">
        <v>3962</v>
      </c>
    </row>
    <row r="15" spans="1:5" ht="47.25" x14ac:dyDescent="0.25">
      <c r="A15" s="772" t="s">
        <v>3963</v>
      </c>
      <c r="B15" s="771" t="s">
        <v>4681</v>
      </c>
      <c r="C15" s="772" t="s">
        <v>3964</v>
      </c>
      <c r="D15" s="771" t="s">
        <v>3929</v>
      </c>
      <c r="E15" s="775" t="s">
        <v>3930</v>
      </c>
    </row>
    <row r="16" spans="1:5" x14ac:dyDescent="0.25">
      <c r="A16" s="771" t="s">
        <v>3927</v>
      </c>
      <c r="B16" s="771" t="s">
        <v>4682</v>
      </c>
      <c r="C16" s="772" t="s">
        <v>3965</v>
      </c>
      <c r="D16" s="769" t="s">
        <v>3966</v>
      </c>
      <c r="E16" s="773" t="s">
        <v>3967</v>
      </c>
    </row>
    <row r="17" spans="1:5" ht="31.5" x14ac:dyDescent="0.25">
      <c r="A17" s="772" t="s">
        <v>3968</v>
      </c>
      <c r="B17" s="771" t="s">
        <v>4683</v>
      </c>
      <c r="C17" s="772" t="s">
        <v>3969</v>
      </c>
      <c r="D17" s="771" t="s">
        <v>3970</v>
      </c>
      <c r="E17" s="775" t="s">
        <v>3971</v>
      </c>
    </row>
    <row r="18" spans="1:5" ht="47.25" x14ac:dyDescent="0.25">
      <c r="A18" s="772" t="s">
        <v>3942</v>
      </c>
      <c r="B18" s="771" t="s">
        <v>4684</v>
      </c>
      <c r="C18" s="772" t="s">
        <v>3972</v>
      </c>
      <c r="D18" s="771" t="s">
        <v>3973</v>
      </c>
      <c r="E18" s="775" t="s">
        <v>3974</v>
      </c>
    </row>
    <row r="19" spans="1:5" ht="47.25" x14ac:dyDescent="0.25">
      <c r="A19" s="772" t="s">
        <v>3975</v>
      </c>
      <c r="B19" s="771" t="s">
        <v>4685</v>
      </c>
      <c r="C19" s="772" t="s">
        <v>3976</v>
      </c>
      <c r="D19" s="771" t="s">
        <v>3977</v>
      </c>
      <c r="E19" s="775" t="s">
        <v>3978</v>
      </c>
    </row>
    <row r="20" spans="1:5" ht="47.25" x14ac:dyDescent="0.25">
      <c r="A20" s="772" t="s">
        <v>3975</v>
      </c>
      <c r="B20" s="771" t="s">
        <v>4685</v>
      </c>
      <c r="C20" s="772" t="s">
        <v>3979</v>
      </c>
      <c r="D20" s="769" t="s">
        <v>3980</v>
      </c>
      <c r="E20" s="770" t="s">
        <v>3981</v>
      </c>
    </row>
    <row r="21" spans="1:5" ht="31.5" x14ac:dyDescent="0.25">
      <c r="A21" s="772" t="s">
        <v>3975</v>
      </c>
      <c r="B21" s="771" t="s">
        <v>4685</v>
      </c>
      <c r="C21" s="772" t="s">
        <v>3982</v>
      </c>
      <c r="D21" s="769" t="s">
        <v>3983</v>
      </c>
      <c r="E21" s="770" t="s">
        <v>3984</v>
      </c>
    </row>
    <row r="22" spans="1:5" ht="45" x14ac:dyDescent="0.25">
      <c r="A22" s="772" t="s">
        <v>3942</v>
      </c>
      <c r="B22" s="771" t="s">
        <v>4686</v>
      </c>
      <c r="C22" s="772" t="s">
        <v>3985</v>
      </c>
      <c r="D22" s="769" t="s">
        <v>3986</v>
      </c>
      <c r="E22" s="770" t="s">
        <v>3987</v>
      </c>
    </row>
    <row r="23" spans="1:5" ht="30" x14ac:dyDescent="0.25">
      <c r="A23" s="771" t="s">
        <v>3988</v>
      </c>
      <c r="B23" s="771" t="s">
        <v>4687</v>
      </c>
      <c r="C23" s="771" t="s">
        <v>3989</v>
      </c>
      <c r="D23" s="769" t="s">
        <v>3990</v>
      </c>
      <c r="E23" s="770" t="s">
        <v>3991</v>
      </c>
    </row>
    <row r="24" spans="1:5" ht="30" x14ac:dyDescent="0.25">
      <c r="A24" s="771" t="s">
        <v>3988</v>
      </c>
      <c r="B24" s="771" t="s">
        <v>4687</v>
      </c>
      <c r="C24" s="771" t="s">
        <v>3992</v>
      </c>
      <c r="D24" s="769" t="s">
        <v>3990</v>
      </c>
      <c r="E24" s="770" t="s">
        <v>3991</v>
      </c>
    </row>
    <row r="25" spans="1:5" ht="30" x14ac:dyDescent="0.25">
      <c r="A25" s="771" t="s">
        <v>3993</v>
      </c>
      <c r="B25" s="771" t="s">
        <v>4688</v>
      </c>
      <c r="C25" s="771" t="s">
        <v>3994</v>
      </c>
      <c r="D25" s="769" t="s">
        <v>3995</v>
      </c>
      <c r="E25" s="770" t="s">
        <v>3933</v>
      </c>
    </row>
    <row r="26" spans="1:5" ht="30" x14ac:dyDescent="0.25">
      <c r="A26" s="771" t="s">
        <v>3996</v>
      </c>
      <c r="B26" s="771" t="s">
        <v>4688</v>
      </c>
      <c r="C26" s="771" t="s">
        <v>3997</v>
      </c>
      <c r="D26" s="769" t="s">
        <v>3998</v>
      </c>
      <c r="E26" s="770" t="s">
        <v>3999</v>
      </c>
    </row>
    <row r="27" spans="1:5" ht="30" x14ac:dyDescent="0.25">
      <c r="A27" s="771" t="s">
        <v>3993</v>
      </c>
      <c r="B27" s="771" t="s">
        <v>4688</v>
      </c>
      <c r="C27" s="771" t="s">
        <v>4000</v>
      </c>
      <c r="D27" s="769" t="s">
        <v>4001</v>
      </c>
      <c r="E27" s="770" t="s">
        <v>4002</v>
      </c>
    </row>
    <row r="28" spans="1:5" ht="45" x14ac:dyDescent="0.25">
      <c r="A28" s="771" t="s">
        <v>4003</v>
      </c>
      <c r="B28" s="771" t="s">
        <v>4688</v>
      </c>
      <c r="C28" s="771" t="s">
        <v>4004</v>
      </c>
      <c r="D28" s="769" t="s">
        <v>4005</v>
      </c>
      <c r="E28" s="770" t="s">
        <v>4006</v>
      </c>
    </row>
    <row r="29" spans="1:5" ht="30" x14ac:dyDescent="0.25">
      <c r="A29" s="771" t="s">
        <v>4007</v>
      </c>
      <c r="B29" s="771" t="s">
        <v>4688</v>
      </c>
      <c r="C29" s="771" t="s">
        <v>4008</v>
      </c>
      <c r="D29" s="769" t="s">
        <v>4009</v>
      </c>
      <c r="E29" s="770" t="s">
        <v>4010</v>
      </c>
    </row>
    <row r="30" spans="1:5" ht="45" x14ac:dyDescent="0.25">
      <c r="A30" s="771" t="s">
        <v>4011</v>
      </c>
      <c r="B30" s="771" t="s">
        <v>4688</v>
      </c>
      <c r="C30" s="771" t="s">
        <v>4012</v>
      </c>
      <c r="D30" s="769" t="s">
        <v>4013</v>
      </c>
      <c r="E30" s="770" t="s">
        <v>4014</v>
      </c>
    </row>
    <row r="31" spans="1:5" ht="30" x14ac:dyDescent="0.25">
      <c r="A31" s="771" t="s">
        <v>3993</v>
      </c>
      <c r="B31" s="771" t="s">
        <v>4689</v>
      </c>
      <c r="C31" s="771" t="s">
        <v>4015</v>
      </c>
      <c r="D31" s="769" t="s">
        <v>4001</v>
      </c>
      <c r="E31" s="770" t="s">
        <v>4016</v>
      </c>
    </row>
    <row r="32" spans="1:5" ht="30" x14ac:dyDescent="0.25">
      <c r="A32" s="771" t="s">
        <v>3993</v>
      </c>
      <c r="B32" s="771" t="s">
        <v>4690</v>
      </c>
      <c r="C32" s="771" t="s">
        <v>4017</v>
      </c>
      <c r="D32" s="769" t="s">
        <v>4018</v>
      </c>
      <c r="E32" s="770" t="s">
        <v>4019</v>
      </c>
    </row>
    <row r="33" spans="1:5" ht="30" x14ac:dyDescent="0.25">
      <c r="A33" s="771" t="s">
        <v>4003</v>
      </c>
      <c r="B33" s="771" t="s">
        <v>4691</v>
      </c>
      <c r="C33" s="771" t="s">
        <v>4020</v>
      </c>
      <c r="D33" s="769" t="s">
        <v>4021</v>
      </c>
      <c r="E33" s="770" t="s">
        <v>4022</v>
      </c>
    </row>
    <row r="34" spans="1:5" ht="45" x14ac:dyDescent="0.25">
      <c r="A34" s="771" t="s">
        <v>3996</v>
      </c>
      <c r="B34" s="771" t="s">
        <v>4692</v>
      </c>
      <c r="C34" s="771" t="s">
        <v>4023</v>
      </c>
      <c r="D34" s="771" t="s">
        <v>4024</v>
      </c>
      <c r="E34" s="775" t="s">
        <v>4025</v>
      </c>
    </row>
    <row r="35" spans="1:5" ht="30" x14ac:dyDescent="0.25">
      <c r="A35" s="771" t="s">
        <v>3975</v>
      </c>
      <c r="B35" s="771" t="s">
        <v>4693</v>
      </c>
      <c r="C35" s="771" t="s">
        <v>4026</v>
      </c>
      <c r="D35" s="769" t="s">
        <v>4027</v>
      </c>
      <c r="E35" s="770" t="s">
        <v>4028</v>
      </c>
    </row>
    <row r="36" spans="1:5" ht="30" x14ac:dyDescent="0.25">
      <c r="A36" s="771" t="s">
        <v>3975</v>
      </c>
      <c r="B36" s="771" t="s">
        <v>4693</v>
      </c>
      <c r="C36" s="771" t="s">
        <v>4029</v>
      </c>
      <c r="D36" s="769" t="s">
        <v>4030</v>
      </c>
      <c r="E36" s="770" t="s">
        <v>4031</v>
      </c>
    </row>
    <row r="37" spans="1:5" ht="30" x14ac:dyDescent="0.25">
      <c r="A37" s="771" t="s">
        <v>3975</v>
      </c>
      <c r="B37" s="771" t="s">
        <v>4693</v>
      </c>
      <c r="C37" s="771" t="s">
        <v>4032</v>
      </c>
      <c r="D37" s="769" t="s">
        <v>4033</v>
      </c>
      <c r="E37" s="770" t="s">
        <v>4034</v>
      </c>
    </row>
    <row r="38" spans="1:5" ht="30" x14ac:dyDescent="0.25">
      <c r="A38" s="771" t="s">
        <v>3975</v>
      </c>
      <c r="B38" s="771" t="s">
        <v>4693</v>
      </c>
      <c r="C38" s="771" t="s">
        <v>4035</v>
      </c>
      <c r="D38" s="769" t="s">
        <v>4036</v>
      </c>
      <c r="E38" s="770" t="s">
        <v>4037</v>
      </c>
    </row>
    <row r="39" spans="1:5" ht="30" x14ac:dyDescent="0.25">
      <c r="A39" s="771" t="s">
        <v>3975</v>
      </c>
      <c r="B39" s="771" t="s">
        <v>4693</v>
      </c>
      <c r="C39" s="771" t="s">
        <v>4038</v>
      </c>
      <c r="D39" s="769" t="s">
        <v>4039</v>
      </c>
      <c r="E39" s="770" t="s">
        <v>4040</v>
      </c>
    </row>
    <row r="40" spans="1:5" ht="30" x14ac:dyDescent="0.25">
      <c r="A40" s="771" t="s">
        <v>3975</v>
      </c>
      <c r="B40" s="771" t="s">
        <v>4693</v>
      </c>
      <c r="C40" s="771" t="s">
        <v>4041</v>
      </c>
      <c r="D40" s="769" t="s">
        <v>4042</v>
      </c>
      <c r="E40" s="770" t="s">
        <v>4043</v>
      </c>
    </row>
    <row r="41" spans="1:5" ht="30" x14ac:dyDescent="0.25">
      <c r="A41" s="771" t="s">
        <v>3975</v>
      </c>
      <c r="B41" s="771" t="s">
        <v>4693</v>
      </c>
      <c r="C41" s="771" t="s">
        <v>4044</v>
      </c>
      <c r="D41" s="769" t="s">
        <v>4045</v>
      </c>
      <c r="E41" s="770" t="s">
        <v>4046</v>
      </c>
    </row>
    <row r="42" spans="1:5" ht="31.5" x14ac:dyDescent="0.25">
      <c r="A42" s="771" t="s">
        <v>3927</v>
      </c>
      <c r="B42" s="771" t="s">
        <v>4694</v>
      </c>
      <c r="C42" s="772" t="s">
        <v>3928</v>
      </c>
      <c r="D42" s="769" t="s">
        <v>3929</v>
      </c>
      <c r="E42" s="770" t="s">
        <v>3930</v>
      </c>
    </row>
    <row r="43" spans="1:5" ht="31.5" x14ac:dyDescent="0.25">
      <c r="A43" s="771" t="s">
        <v>4047</v>
      </c>
      <c r="B43" s="771" t="s">
        <v>4695</v>
      </c>
      <c r="C43" s="772" t="s">
        <v>3960</v>
      </c>
      <c r="D43" s="769" t="s">
        <v>3961</v>
      </c>
      <c r="E43" s="770" t="s">
        <v>3962</v>
      </c>
    </row>
    <row r="44" spans="1:5" ht="31.5" x14ac:dyDescent="0.25">
      <c r="A44" s="771" t="s">
        <v>3975</v>
      </c>
      <c r="B44" s="771" t="s">
        <v>4695</v>
      </c>
      <c r="C44" s="772" t="s">
        <v>3928</v>
      </c>
      <c r="D44" s="769" t="s">
        <v>3929</v>
      </c>
      <c r="E44" s="770" t="s">
        <v>3930</v>
      </c>
    </row>
    <row r="45" spans="1:5" ht="31.5" x14ac:dyDescent="0.25">
      <c r="A45" s="771" t="s">
        <v>3927</v>
      </c>
      <c r="B45" s="771" t="s">
        <v>4696</v>
      </c>
      <c r="C45" s="772" t="s">
        <v>4048</v>
      </c>
      <c r="D45" s="769" t="s">
        <v>4049</v>
      </c>
      <c r="E45" s="770" t="s">
        <v>4050</v>
      </c>
    </row>
    <row r="46" spans="1:5" ht="30" x14ac:dyDescent="0.25">
      <c r="A46" s="771" t="s">
        <v>3963</v>
      </c>
      <c r="B46" s="771" t="s">
        <v>4696</v>
      </c>
      <c r="C46" s="772" t="s">
        <v>4051</v>
      </c>
      <c r="D46" s="769" t="s">
        <v>4049</v>
      </c>
      <c r="E46" s="770" t="s">
        <v>4052</v>
      </c>
    </row>
    <row r="47" spans="1:5" ht="47.25" x14ac:dyDescent="0.25">
      <c r="A47" s="771" t="s">
        <v>3942</v>
      </c>
      <c r="B47" s="771" t="s">
        <v>4696</v>
      </c>
      <c r="C47" s="772" t="s">
        <v>4053</v>
      </c>
      <c r="D47" s="769" t="s">
        <v>4054</v>
      </c>
      <c r="E47" s="770" t="s">
        <v>4040</v>
      </c>
    </row>
    <row r="48" spans="1:5" ht="31.5" x14ac:dyDescent="0.25">
      <c r="A48" s="771" t="s">
        <v>3963</v>
      </c>
      <c r="B48" s="771" t="s">
        <v>4696</v>
      </c>
      <c r="C48" s="772" t="s">
        <v>4055</v>
      </c>
      <c r="D48" s="769" t="s">
        <v>4056</v>
      </c>
      <c r="E48" s="770" t="s">
        <v>4057</v>
      </c>
    </row>
    <row r="49" spans="1:5" ht="31.5" x14ac:dyDescent="0.25">
      <c r="A49" s="771" t="s">
        <v>3927</v>
      </c>
      <c r="B49" s="771" t="s">
        <v>4697</v>
      </c>
      <c r="C49" s="772" t="s">
        <v>4058</v>
      </c>
      <c r="D49" s="769" t="s">
        <v>4059</v>
      </c>
      <c r="E49" s="770" t="s">
        <v>4060</v>
      </c>
    </row>
    <row r="50" spans="1:5" ht="31.5" x14ac:dyDescent="0.25">
      <c r="A50" s="771" t="s">
        <v>3927</v>
      </c>
      <c r="B50" s="771" t="s">
        <v>4698</v>
      </c>
      <c r="C50" s="772" t="s">
        <v>3931</v>
      </c>
      <c r="D50" s="771" t="s">
        <v>3932</v>
      </c>
      <c r="E50" s="774" t="s">
        <v>3933</v>
      </c>
    </row>
    <row r="51" spans="1:5" ht="45" x14ac:dyDescent="0.25">
      <c r="A51" s="771" t="s">
        <v>3934</v>
      </c>
      <c r="B51" s="771" t="s">
        <v>4698</v>
      </c>
      <c r="C51" s="772" t="s">
        <v>3935</v>
      </c>
      <c r="D51" s="771" t="s">
        <v>3936</v>
      </c>
      <c r="E51" s="774" t="s">
        <v>3937</v>
      </c>
    </row>
    <row r="52" spans="1:5" ht="47.25" x14ac:dyDescent="0.25">
      <c r="A52" s="772" t="s">
        <v>3938</v>
      </c>
      <c r="B52" s="771" t="s">
        <v>4699</v>
      </c>
      <c r="C52" s="772" t="s">
        <v>3939</v>
      </c>
      <c r="D52" s="769" t="s">
        <v>3940</v>
      </c>
      <c r="E52" s="770" t="s">
        <v>3941</v>
      </c>
    </row>
    <row r="53" spans="1:5" ht="47.25" x14ac:dyDescent="0.25">
      <c r="A53" s="771" t="s">
        <v>3927</v>
      </c>
      <c r="B53" s="771" t="s">
        <v>4700</v>
      </c>
      <c r="C53" s="772" t="s">
        <v>4061</v>
      </c>
      <c r="D53" s="769" t="s">
        <v>4062</v>
      </c>
      <c r="E53" s="773" t="s">
        <v>4063</v>
      </c>
    </row>
    <row r="54" spans="1:5" ht="31.5" x14ac:dyDescent="0.25">
      <c r="A54" s="771" t="s">
        <v>3927</v>
      </c>
      <c r="B54" s="771" t="s">
        <v>4700</v>
      </c>
      <c r="C54" s="772" t="s">
        <v>4064</v>
      </c>
      <c r="D54" s="769" t="s">
        <v>4065</v>
      </c>
      <c r="E54" s="773" t="s">
        <v>4066</v>
      </c>
    </row>
    <row r="55" spans="1:5" ht="45" x14ac:dyDescent="0.25">
      <c r="A55" s="772" t="s">
        <v>4067</v>
      </c>
      <c r="B55" s="771" t="s">
        <v>4701</v>
      </c>
      <c r="C55" s="772" t="s">
        <v>4068</v>
      </c>
      <c r="D55" s="769" t="s">
        <v>4069</v>
      </c>
      <c r="E55" s="770" t="s">
        <v>4070</v>
      </c>
    </row>
    <row r="56" spans="1:5" ht="31.5" x14ac:dyDescent="0.25">
      <c r="A56" s="771" t="s">
        <v>3927</v>
      </c>
      <c r="B56" s="771" t="s">
        <v>4702</v>
      </c>
      <c r="C56" s="772" t="s">
        <v>3928</v>
      </c>
      <c r="D56" s="769" t="s">
        <v>3929</v>
      </c>
      <c r="E56" s="770" t="s">
        <v>3930</v>
      </c>
    </row>
    <row r="57" spans="1:5" ht="31.5" x14ac:dyDescent="0.25">
      <c r="A57" s="771" t="s">
        <v>3942</v>
      </c>
      <c r="B57" s="771" t="s">
        <v>4703</v>
      </c>
      <c r="C57" s="772" t="s">
        <v>4071</v>
      </c>
      <c r="D57" s="771" t="s">
        <v>3944</v>
      </c>
      <c r="E57" s="774" t="s">
        <v>3945</v>
      </c>
    </row>
    <row r="58" spans="1:5" ht="31.5" x14ac:dyDescent="0.25">
      <c r="A58" s="771" t="s">
        <v>3927</v>
      </c>
      <c r="B58" s="771" t="s">
        <v>4704</v>
      </c>
      <c r="C58" s="772" t="s">
        <v>4072</v>
      </c>
      <c r="D58" s="769" t="s">
        <v>3966</v>
      </c>
      <c r="E58" s="773" t="s">
        <v>3967</v>
      </c>
    </row>
    <row r="59" spans="1:5" ht="31.5" x14ac:dyDescent="0.25">
      <c r="A59" s="771" t="s">
        <v>3927</v>
      </c>
      <c r="B59" s="771" t="s">
        <v>4704</v>
      </c>
      <c r="C59" s="772" t="s">
        <v>4073</v>
      </c>
      <c r="D59" s="769" t="s">
        <v>3966</v>
      </c>
      <c r="E59" s="773" t="s">
        <v>3967</v>
      </c>
    </row>
    <row r="60" spans="1:5" ht="31.5" x14ac:dyDescent="0.25">
      <c r="A60" s="771" t="s">
        <v>3927</v>
      </c>
      <c r="B60" s="771" t="s">
        <v>4704</v>
      </c>
      <c r="C60" s="772" t="s">
        <v>4074</v>
      </c>
      <c r="D60" s="769" t="s">
        <v>3966</v>
      </c>
      <c r="E60" s="773" t="s">
        <v>3967</v>
      </c>
    </row>
    <row r="61" spans="1:5" ht="31.5" x14ac:dyDescent="0.25">
      <c r="A61" s="771" t="s">
        <v>3963</v>
      </c>
      <c r="B61" s="771" t="s">
        <v>4705</v>
      </c>
      <c r="C61" s="772" t="s">
        <v>4075</v>
      </c>
      <c r="D61" s="769" t="s">
        <v>3966</v>
      </c>
      <c r="E61" s="773" t="s">
        <v>3967</v>
      </c>
    </row>
    <row r="62" spans="1:5" ht="30" x14ac:dyDescent="0.25">
      <c r="A62" s="771" t="s">
        <v>3927</v>
      </c>
      <c r="B62" s="771" t="s">
        <v>4705</v>
      </c>
      <c r="C62" s="772" t="s">
        <v>3965</v>
      </c>
      <c r="D62" s="769" t="s">
        <v>3966</v>
      </c>
      <c r="E62" s="773" t="s">
        <v>3967</v>
      </c>
    </row>
    <row r="63" spans="1:5" ht="78.75" x14ac:dyDescent="0.25">
      <c r="A63" s="772" t="s">
        <v>3975</v>
      </c>
      <c r="B63" s="771" t="s">
        <v>4706</v>
      </c>
      <c r="C63" s="772" t="s">
        <v>4076</v>
      </c>
      <c r="D63" s="769" t="s">
        <v>4077</v>
      </c>
      <c r="E63" s="770" t="s">
        <v>4078</v>
      </c>
    </row>
    <row r="64" spans="1:5" ht="31.5" x14ac:dyDescent="0.25">
      <c r="A64" s="771" t="s">
        <v>3927</v>
      </c>
      <c r="B64" s="771" t="s">
        <v>4707</v>
      </c>
      <c r="C64" s="772" t="s">
        <v>3931</v>
      </c>
      <c r="D64" s="771" t="s">
        <v>3932</v>
      </c>
      <c r="E64" s="774" t="s">
        <v>3933</v>
      </c>
    </row>
    <row r="65" spans="1:5" ht="45" x14ac:dyDescent="0.25">
      <c r="A65" s="771" t="s">
        <v>3934</v>
      </c>
      <c r="B65" s="771" t="s">
        <v>4707</v>
      </c>
      <c r="C65" s="772" t="s">
        <v>3935</v>
      </c>
      <c r="D65" s="769" t="s">
        <v>3936</v>
      </c>
      <c r="E65" s="773" t="s">
        <v>3937</v>
      </c>
    </row>
    <row r="66" spans="1:5" ht="47.25" x14ac:dyDescent="0.25">
      <c r="A66" s="772" t="s">
        <v>3938</v>
      </c>
      <c r="B66" s="771" t="s">
        <v>4707</v>
      </c>
      <c r="C66" s="772" t="s">
        <v>3939</v>
      </c>
      <c r="D66" s="769" t="s">
        <v>3940</v>
      </c>
      <c r="E66" s="770" t="s">
        <v>3941</v>
      </c>
    </row>
    <row r="67" spans="1:5" ht="31.5" x14ac:dyDescent="0.25">
      <c r="A67" s="771" t="s">
        <v>3927</v>
      </c>
      <c r="B67" s="771" t="s">
        <v>4707</v>
      </c>
      <c r="C67" s="772" t="s">
        <v>3928</v>
      </c>
      <c r="D67" s="769" t="s">
        <v>3929</v>
      </c>
      <c r="E67" s="770" t="s">
        <v>3930</v>
      </c>
    </row>
    <row r="68" spans="1:5" ht="45" x14ac:dyDescent="0.25">
      <c r="A68" s="771" t="s">
        <v>3959</v>
      </c>
      <c r="B68" s="771" t="s">
        <v>4708</v>
      </c>
      <c r="C68" s="772" t="s">
        <v>4079</v>
      </c>
      <c r="D68" s="769" t="s">
        <v>4080</v>
      </c>
      <c r="E68" s="773" t="s">
        <v>3955</v>
      </c>
    </row>
    <row r="69" spans="1:5" ht="47.25" x14ac:dyDescent="0.25">
      <c r="A69" s="771" t="s">
        <v>3963</v>
      </c>
      <c r="B69" s="771" t="s">
        <v>4708</v>
      </c>
      <c r="C69" s="772" t="s">
        <v>4081</v>
      </c>
      <c r="D69" s="769" t="s">
        <v>4082</v>
      </c>
      <c r="E69" s="773" t="s">
        <v>4028</v>
      </c>
    </row>
    <row r="70" spans="1:5" ht="45" x14ac:dyDescent="0.25">
      <c r="A70" s="771" t="s">
        <v>3927</v>
      </c>
      <c r="B70" s="771" t="s">
        <v>4708</v>
      </c>
      <c r="C70" s="772" t="s">
        <v>4083</v>
      </c>
      <c r="D70" s="769" t="s">
        <v>4084</v>
      </c>
      <c r="E70" s="773" t="s">
        <v>4085</v>
      </c>
    </row>
    <row r="71" spans="1:5" ht="47.25" x14ac:dyDescent="0.25">
      <c r="A71" s="772" t="s">
        <v>3927</v>
      </c>
      <c r="B71" s="771" t="s">
        <v>4708</v>
      </c>
      <c r="C71" s="772" t="s">
        <v>3953</v>
      </c>
      <c r="D71" s="769" t="s">
        <v>3954</v>
      </c>
      <c r="E71" s="770" t="s">
        <v>3955</v>
      </c>
    </row>
    <row r="72" spans="1:5" ht="78.75" x14ac:dyDescent="0.25">
      <c r="A72" s="772" t="s">
        <v>3927</v>
      </c>
      <c r="B72" s="771" t="s">
        <v>4708</v>
      </c>
      <c r="C72" s="772" t="s">
        <v>4086</v>
      </c>
      <c r="D72" s="769" t="s">
        <v>4087</v>
      </c>
      <c r="E72" s="770" t="s">
        <v>4088</v>
      </c>
    </row>
    <row r="73" spans="1:5" ht="31.5" x14ac:dyDescent="0.25">
      <c r="A73" s="772" t="s">
        <v>3927</v>
      </c>
      <c r="B73" s="771" t="s">
        <v>4708</v>
      </c>
      <c r="C73" s="772" t="s">
        <v>3956</v>
      </c>
      <c r="D73" s="769" t="s">
        <v>3957</v>
      </c>
      <c r="E73" s="770" t="s">
        <v>3958</v>
      </c>
    </row>
    <row r="74" spans="1:5" ht="63" x14ac:dyDescent="0.25">
      <c r="A74" s="772" t="s">
        <v>3927</v>
      </c>
      <c r="B74" s="771" t="s">
        <v>4708</v>
      </c>
      <c r="C74" s="772" t="s">
        <v>4089</v>
      </c>
      <c r="D74" s="769" t="s">
        <v>4090</v>
      </c>
      <c r="E74" s="770" t="s">
        <v>4031</v>
      </c>
    </row>
    <row r="75" spans="1:5" ht="45" x14ac:dyDescent="0.25">
      <c r="A75" s="771" t="s">
        <v>3934</v>
      </c>
      <c r="B75" s="771" t="s">
        <v>4709</v>
      </c>
      <c r="C75" s="772" t="s">
        <v>3935</v>
      </c>
      <c r="D75" s="769" t="s">
        <v>3936</v>
      </c>
      <c r="E75" s="773" t="s">
        <v>3937</v>
      </c>
    </row>
    <row r="76" spans="1:5" ht="60" x14ac:dyDescent="0.25">
      <c r="A76" s="771" t="s">
        <v>4091</v>
      </c>
      <c r="B76" s="771" t="s">
        <v>4709</v>
      </c>
      <c r="C76" s="771" t="s">
        <v>4092</v>
      </c>
      <c r="D76" s="771" t="s">
        <v>4093</v>
      </c>
      <c r="E76" s="775" t="s">
        <v>4094</v>
      </c>
    </row>
    <row r="77" spans="1:5" ht="47.25" x14ac:dyDescent="0.25">
      <c r="A77" s="772" t="s">
        <v>3938</v>
      </c>
      <c r="B77" s="771" t="s">
        <v>4709</v>
      </c>
      <c r="C77" s="772" t="s">
        <v>3939</v>
      </c>
      <c r="D77" s="771" t="s">
        <v>3940</v>
      </c>
      <c r="E77" s="775" t="s">
        <v>3941</v>
      </c>
    </row>
    <row r="78" spans="1:5" ht="31.5" x14ac:dyDescent="0.25">
      <c r="A78" s="771" t="s">
        <v>3927</v>
      </c>
      <c r="B78" s="771" t="s">
        <v>4709</v>
      </c>
      <c r="C78" s="772" t="s">
        <v>3928</v>
      </c>
      <c r="D78" s="769" t="s">
        <v>3929</v>
      </c>
      <c r="E78" s="770" t="s">
        <v>3930</v>
      </c>
    </row>
    <row r="79" spans="1:5" ht="45" x14ac:dyDescent="0.25">
      <c r="A79" s="771" t="s">
        <v>3959</v>
      </c>
      <c r="B79" s="771" t="s">
        <v>4710</v>
      </c>
      <c r="C79" s="772" t="s">
        <v>4079</v>
      </c>
      <c r="D79" s="769" t="s">
        <v>4080</v>
      </c>
      <c r="E79" s="773" t="s">
        <v>3955</v>
      </c>
    </row>
    <row r="80" spans="1:5" ht="45" x14ac:dyDescent="0.25">
      <c r="A80" s="771" t="s">
        <v>3927</v>
      </c>
      <c r="B80" s="771" t="s">
        <v>4710</v>
      </c>
      <c r="C80" s="772" t="s">
        <v>4083</v>
      </c>
      <c r="D80" s="769" t="s">
        <v>4084</v>
      </c>
      <c r="E80" s="773" t="s">
        <v>4085</v>
      </c>
    </row>
    <row r="81" spans="1:5" ht="78.75" x14ac:dyDescent="0.25">
      <c r="A81" s="772" t="s">
        <v>3927</v>
      </c>
      <c r="B81" s="771" t="s">
        <v>4710</v>
      </c>
      <c r="C81" s="772" t="s">
        <v>4086</v>
      </c>
      <c r="D81" s="769" t="s">
        <v>4087</v>
      </c>
      <c r="E81" s="770" t="s">
        <v>4088</v>
      </c>
    </row>
    <row r="82" spans="1:5" ht="63" x14ac:dyDescent="0.25">
      <c r="A82" s="772" t="s">
        <v>3927</v>
      </c>
      <c r="B82" s="771" t="s">
        <v>4710</v>
      </c>
      <c r="C82" s="772" t="s">
        <v>4089</v>
      </c>
      <c r="D82" s="769" t="s">
        <v>4090</v>
      </c>
      <c r="E82" s="770" t="s">
        <v>4031</v>
      </c>
    </row>
    <row r="83" spans="1:5" ht="45" x14ac:dyDescent="0.25">
      <c r="A83" s="771" t="s">
        <v>4095</v>
      </c>
      <c r="B83" s="771" t="s">
        <v>4711</v>
      </c>
      <c r="C83" s="776" t="s">
        <v>4096</v>
      </c>
      <c r="D83" s="771" t="s">
        <v>4097</v>
      </c>
      <c r="E83" s="774" t="s">
        <v>4098</v>
      </c>
    </row>
    <row r="84" spans="1:5" ht="45" x14ac:dyDescent="0.25">
      <c r="A84" s="771" t="s">
        <v>4095</v>
      </c>
      <c r="B84" s="771" t="s">
        <v>4711</v>
      </c>
      <c r="C84" s="771" t="s">
        <v>4099</v>
      </c>
      <c r="D84" s="771" t="s">
        <v>4100</v>
      </c>
      <c r="E84" s="774" t="s">
        <v>4101</v>
      </c>
    </row>
    <row r="85" spans="1:5" ht="30" x14ac:dyDescent="0.25">
      <c r="A85" s="771" t="s">
        <v>3927</v>
      </c>
      <c r="B85" s="771" t="s">
        <v>4712</v>
      </c>
      <c r="C85" s="771" t="s">
        <v>4102</v>
      </c>
      <c r="D85" s="771" t="s">
        <v>4103</v>
      </c>
      <c r="E85" s="774" t="s">
        <v>4104</v>
      </c>
    </row>
    <row r="86" spans="1:5" ht="30" x14ac:dyDescent="0.25">
      <c r="A86" s="771" t="s">
        <v>3927</v>
      </c>
      <c r="B86" s="771" t="s">
        <v>4713</v>
      </c>
      <c r="C86" s="771" t="s">
        <v>4105</v>
      </c>
      <c r="D86" s="771" t="s">
        <v>4103</v>
      </c>
      <c r="E86" s="774" t="s">
        <v>4104</v>
      </c>
    </row>
    <row r="87" spans="1:5" ht="30" x14ac:dyDescent="0.25">
      <c r="A87" s="771" t="s">
        <v>3927</v>
      </c>
      <c r="B87" s="771" t="s">
        <v>4713</v>
      </c>
      <c r="C87" s="771" t="s">
        <v>4106</v>
      </c>
      <c r="D87" s="771" t="s">
        <v>4103</v>
      </c>
      <c r="E87" s="774" t="s">
        <v>4104</v>
      </c>
    </row>
    <row r="88" spans="1:5" ht="30" x14ac:dyDescent="0.25">
      <c r="A88" s="771" t="s">
        <v>3927</v>
      </c>
      <c r="B88" s="771" t="s">
        <v>4714</v>
      </c>
      <c r="C88" s="776" t="s">
        <v>4107</v>
      </c>
      <c r="D88" s="771" t="s">
        <v>3961</v>
      </c>
      <c r="E88" s="774" t="s">
        <v>4108</v>
      </c>
    </row>
    <row r="89" spans="1:5" ht="30" x14ac:dyDescent="0.25">
      <c r="A89" s="771" t="s">
        <v>3927</v>
      </c>
      <c r="B89" s="771" t="s">
        <v>4714</v>
      </c>
      <c r="C89" s="776" t="s">
        <v>4109</v>
      </c>
      <c r="D89" s="771" t="s">
        <v>4103</v>
      </c>
      <c r="E89" s="774" t="s">
        <v>4104</v>
      </c>
    </row>
    <row r="90" spans="1:5" ht="30" x14ac:dyDescent="0.25">
      <c r="A90" s="771" t="s">
        <v>3927</v>
      </c>
      <c r="B90" s="771" t="s">
        <v>4714</v>
      </c>
      <c r="C90" s="776" t="s">
        <v>4110</v>
      </c>
      <c r="D90" s="771" t="s">
        <v>4103</v>
      </c>
      <c r="E90" s="774" t="s">
        <v>4104</v>
      </c>
    </row>
    <row r="91" spans="1:5" ht="31.5" x14ac:dyDescent="0.25">
      <c r="A91" s="771" t="s">
        <v>3927</v>
      </c>
      <c r="B91" s="771" t="s">
        <v>4715</v>
      </c>
      <c r="C91" s="772" t="s">
        <v>3931</v>
      </c>
      <c r="D91" s="771" t="s">
        <v>3932</v>
      </c>
      <c r="E91" s="774" t="s">
        <v>3933</v>
      </c>
    </row>
    <row r="92" spans="1:5" ht="31.5" x14ac:dyDescent="0.25">
      <c r="A92" s="771" t="s">
        <v>3942</v>
      </c>
      <c r="B92" s="771" t="s">
        <v>4716</v>
      </c>
      <c r="C92" s="772" t="s">
        <v>3943</v>
      </c>
      <c r="D92" s="771" t="s">
        <v>3944</v>
      </c>
      <c r="E92" s="774" t="s">
        <v>3945</v>
      </c>
    </row>
    <row r="93" spans="1:5" ht="31.5" x14ac:dyDescent="0.25">
      <c r="A93" s="771" t="s">
        <v>3938</v>
      </c>
      <c r="B93" s="771" t="s">
        <v>4716</v>
      </c>
      <c r="C93" s="772" t="s">
        <v>4111</v>
      </c>
      <c r="D93" s="769" t="s">
        <v>4112</v>
      </c>
      <c r="E93" s="773" t="s">
        <v>4052</v>
      </c>
    </row>
    <row r="94" spans="1:5" ht="31.5" x14ac:dyDescent="0.25">
      <c r="A94" s="771" t="s">
        <v>3927</v>
      </c>
      <c r="B94" s="771" t="s">
        <v>4716</v>
      </c>
      <c r="C94" s="772" t="s">
        <v>3928</v>
      </c>
      <c r="D94" s="771" t="s">
        <v>3929</v>
      </c>
      <c r="E94" s="775" t="s">
        <v>3930</v>
      </c>
    </row>
    <row r="95" spans="1:5" ht="47.25" x14ac:dyDescent="0.25">
      <c r="A95" s="772" t="s">
        <v>3942</v>
      </c>
      <c r="B95" s="771" t="s">
        <v>4717</v>
      </c>
      <c r="C95" s="772" t="s">
        <v>3972</v>
      </c>
      <c r="D95" s="771" t="s">
        <v>3973</v>
      </c>
      <c r="E95" s="775" t="s">
        <v>3974</v>
      </c>
    </row>
    <row r="96" spans="1:5" ht="45" x14ac:dyDescent="0.25">
      <c r="A96" s="772" t="s">
        <v>3946</v>
      </c>
      <c r="B96" s="771" t="s">
        <v>4718</v>
      </c>
      <c r="C96" s="772" t="s">
        <v>3947</v>
      </c>
      <c r="D96" s="771" t="s">
        <v>3948</v>
      </c>
      <c r="E96" s="775" t="s">
        <v>3949</v>
      </c>
    </row>
    <row r="97" spans="1:5" ht="30" x14ac:dyDescent="0.25">
      <c r="A97" s="771" t="s">
        <v>3927</v>
      </c>
      <c r="B97" s="771" t="s">
        <v>4719</v>
      </c>
      <c r="C97" s="772" t="s">
        <v>4107</v>
      </c>
      <c r="D97" s="771" t="s">
        <v>4113</v>
      </c>
      <c r="E97" s="774" t="s">
        <v>4108</v>
      </c>
    </row>
    <row r="98" spans="1:5" ht="31.5" x14ac:dyDescent="0.25">
      <c r="A98" s="771" t="s">
        <v>3927</v>
      </c>
      <c r="B98" s="771" t="s">
        <v>4719</v>
      </c>
      <c r="C98" s="772" t="s">
        <v>4114</v>
      </c>
      <c r="D98" s="769" t="s">
        <v>4115</v>
      </c>
      <c r="E98" s="773" t="s">
        <v>4116</v>
      </c>
    </row>
    <row r="99" spans="1:5" ht="30" x14ac:dyDescent="0.25">
      <c r="A99" s="771" t="s">
        <v>3927</v>
      </c>
      <c r="B99" s="771" t="s">
        <v>4719</v>
      </c>
      <c r="C99" s="776" t="s">
        <v>4117</v>
      </c>
      <c r="D99" s="769" t="s">
        <v>4118</v>
      </c>
      <c r="E99" s="773" t="s">
        <v>4119</v>
      </c>
    </row>
    <row r="100" spans="1:5" ht="31.5" x14ac:dyDescent="0.25">
      <c r="A100" s="771" t="s">
        <v>3927</v>
      </c>
      <c r="B100" s="771" t="s">
        <v>4720</v>
      </c>
      <c r="C100" s="772" t="s">
        <v>3931</v>
      </c>
      <c r="D100" s="771" t="s">
        <v>3932</v>
      </c>
      <c r="E100" s="774" t="s">
        <v>3933</v>
      </c>
    </row>
    <row r="101" spans="1:5" ht="31.5" x14ac:dyDescent="0.25">
      <c r="A101" s="771" t="s">
        <v>3942</v>
      </c>
      <c r="B101" s="771" t="s">
        <v>4721</v>
      </c>
      <c r="C101" s="772" t="s">
        <v>3943</v>
      </c>
      <c r="D101" s="771" t="s">
        <v>3944</v>
      </c>
      <c r="E101" s="774" t="s">
        <v>3945</v>
      </c>
    </row>
    <row r="102" spans="1:5" ht="30" x14ac:dyDescent="0.25">
      <c r="A102" s="771" t="s">
        <v>3927</v>
      </c>
      <c r="B102" s="771" t="s">
        <v>4722</v>
      </c>
      <c r="C102" s="772" t="s">
        <v>4107</v>
      </c>
      <c r="D102" s="769" t="s">
        <v>4113</v>
      </c>
      <c r="E102" s="773" t="s">
        <v>4108</v>
      </c>
    </row>
    <row r="103" spans="1:5" ht="31.5" x14ac:dyDescent="0.25">
      <c r="A103" s="771" t="s">
        <v>3927</v>
      </c>
      <c r="B103" s="771" t="s">
        <v>4722</v>
      </c>
      <c r="C103" s="772" t="s">
        <v>4114</v>
      </c>
      <c r="D103" s="771" t="s">
        <v>4115</v>
      </c>
      <c r="E103" s="774" t="s">
        <v>4116</v>
      </c>
    </row>
    <row r="104" spans="1:5" ht="31.5" x14ac:dyDescent="0.25">
      <c r="A104" s="771" t="s">
        <v>3938</v>
      </c>
      <c r="B104" s="771" t="s">
        <v>4723</v>
      </c>
      <c r="C104" s="772" t="s">
        <v>4111</v>
      </c>
      <c r="D104" s="771" t="s">
        <v>4112</v>
      </c>
      <c r="E104" s="774" t="s">
        <v>4052</v>
      </c>
    </row>
    <row r="105" spans="1:5" ht="31.5" x14ac:dyDescent="0.25">
      <c r="A105" s="771" t="s">
        <v>3927</v>
      </c>
      <c r="B105" s="771" t="s">
        <v>4723</v>
      </c>
      <c r="C105" s="772" t="s">
        <v>3928</v>
      </c>
      <c r="D105" s="771" t="s">
        <v>3929</v>
      </c>
      <c r="E105" s="775" t="s">
        <v>3930</v>
      </c>
    </row>
    <row r="106" spans="1:5" ht="47.25" x14ac:dyDescent="0.25">
      <c r="A106" s="772" t="s">
        <v>3942</v>
      </c>
      <c r="B106" s="771" t="s">
        <v>4724</v>
      </c>
      <c r="C106" s="772" t="s">
        <v>3972</v>
      </c>
      <c r="D106" s="771" t="s">
        <v>3973</v>
      </c>
      <c r="E106" s="775" t="s">
        <v>3974</v>
      </c>
    </row>
    <row r="107" spans="1:5" ht="45" x14ac:dyDescent="0.25">
      <c r="A107" s="772" t="s">
        <v>3946</v>
      </c>
      <c r="B107" s="771" t="s">
        <v>4725</v>
      </c>
      <c r="C107" s="772" t="s">
        <v>3947</v>
      </c>
      <c r="D107" s="769" t="s">
        <v>3948</v>
      </c>
      <c r="E107" s="770" t="s">
        <v>3949</v>
      </c>
    </row>
    <row r="108" spans="1:5" ht="30" x14ac:dyDescent="0.25">
      <c r="A108" s="771" t="s">
        <v>3927</v>
      </c>
      <c r="B108" s="771" t="s">
        <v>4726</v>
      </c>
      <c r="C108" s="776" t="s">
        <v>4117</v>
      </c>
      <c r="D108" s="769" t="s">
        <v>4118</v>
      </c>
      <c r="E108" s="773" t="s">
        <v>4119</v>
      </c>
    </row>
    <row r="109" spans="1:5" ht="60" x14ac:dyDescent="0.25">
      <c r="A109" s="771" t="s">
        <v>4120</v>
      </c>
      <c r="B109" s="771" t="s">
        <v>4727</v>
      </c>
      <c r="C109" s="771" t="s">
        <v>4121</v>
      </c>
      <c r="D109" s="771" t="s">
        <v>4122</v>
      </c>
      <c r="E109" s="774" t="s">
        <v>4123</v>
      </c>
    </row>
    <row r="110" spans="1:5" ht="45" x14ac:dyDescent="0.25">
      <c r="A110" s="771" t="s">
        <v>4120</v>
      </c>
      <c r="B110" s="771" t="s">
        <v>4727</v>
      </c>
      <c r="C110" s="771" t="s">
        <v>4124</v>
      </c>
      <c r="D110" s="771" t="s">
        <v>4122</v>
      </c>
      <c r="E110" s="774" t="s">
        <v>4123</v>
      </c>
    </row>
    <row r="111" spans="1:5" ht="90" x14ac:dyDescent="0.25">
      <c r="A111" s="771" t="s">
        <v>4125</v>
      </c>
      <c r="B111" s="771" t="s">
        <v>4727</v>
      </c>
      <c r="C111" s="771" t="s">
        <v>4126</v>
      </c>
      <c r="D111" s="771" t="s">
        <v>4127</v>
      </c>
      <c r="E111" s="774" t="s">
        <v>4128</v>
      </c>
    </row>
    <row r="112" spans="1:5" ht="75" x14ac:dyDescent="0.25">
      <c r="A112" s="771" t="s">
        <v>4125</v>
      </c>
      <c r="B112" s="771" t="s">
        <v>4727</v>
      </c>
      <c r="C112" s="771" t="s">
        <v>4129</v>
      </c>
      <c r="D112" s="771" t="s">
        <v>4127</v>
      </c>
      <c r="E112" s="774" t="s">
        <v>4130</v>
      </c>
    </row>
    <row r="113" spans="1:5" ht="47.25" x14ac:dyDescent="0.25">
      <c r="A113" s="771" t="s">
        <v>4125</v>
      </c>
      <c r="B113" s="771" t="s">
        <v>4727</v>
      </c>
      <c r="C113" s="772" t="s">
        <v>4131</v>
      </c>
      <c r="D113" s="771" t="s">
        <v>4132</v>
      </c>
      <c r="E113" s="774" t="s">
        <v>4133</v>
      </c>
    </row>
    <row r="114" spans="1:5" ht="63" x14ac:dyDescent="0.25">
      <c r="A114" s="771" t="s">
        <v>4125</v>
      </c>
      <c r="B114" s="771" t="s">
        <v>4727</v>
      </c>
      <c r="C114" s="772" t="s">
        <v>4134</v>
      </c>
      <c r="D114" s="771" t="s">
        <v>4132</v>
      </c>
      <c r="E114" s="774" t="s">
        <v>4135</v>
      </c>
    </row>
    <row r="115" spans="1:5" ht="30" x14ac:dyDescent="0.25">
      <c r="A115" s="771" t="s">
        <v>3927</v>
      </c>
      <c r="B115" s="771" t="s">
        <v>4728</v>
      </c>
      <c r="C115" s="772" t="s">
        <v>3950</v>
      </c>
      <c r="D115" s="769" t="s">
        <v>3951</v>
      </c>
      <c r="E115" s="773" t="s">
        <v>3952</v>
      </c>
    </row>
    <row r="116" spans="1:5" ht="31.5" x14ac:dyDescent="0.25">
      <c r="A116" s="771" t="s">
        <v>3927</v>
      </c>
      <c r="B116" s="771" t="s">
        <v>4729</v>
      </c>
      <c r="C116" s="772" t="s">
        <v>3928</v>
      </c>
      <c r="D116" s="769" t="s">
        <v>3929</v>
      </c>
      <c r="E116" s="770" t="s">
        <v>3930</v>
      </c>
    </row>
    <row r="117" spans="1:5" ht="47.25" x14ac:dyDescent="0.25">
      <c r="A117" s="771" t="s">
        <v>3963</v>
      </c>
      <c r="B117" s="771" t="s">
        <v>4730</v>
      </c>
      <c r="C117" s="772" t="s">
        <v>4081</v>
      </c>
      <c r="D117" s="769" t="s">
        <v>4082</v>
      </c>
      <c r="E117" s="773" t="s">
        <v>4028</v>
      </c>
    </row>
    <row r="118" spans="1:5" ht="30" x14ac:dyDescent="0.25">
      <c r="A118" s="777" t="s">
        <v>4136</v>
      </c>
      <c r="B118" s="778" t="s">
        <v>4137</v>
      </c>
      <c r="C118" s="778" t="s">
        <v>4138</v>
      </c>
      <c r="D118" s="779" t="s">
        <v>4139</v>
      </c>
      <c r="E118" s="780" t="s">
        <v>4140</v>
      </c>
    </row>
    <row r="119" spans="1:5" ht="30" x14ac:dyDescent="0.25">
      <c r="A119" s="781" t="s">
        <v>4141</v>
      </c>
      <c r="B119" s="782" t="s">
        <v>4142</v>
      </c>
      <c r="C119" s="783" t="s">
        <v>4143</v>
      </c>
      <c r="D119" s="784" t="s">
        <v>4144</v>
      </c>
      <c r="E119" s="785" t="s">
        <v>4140</v>
      </c>
    </row>
    <row r="120" spans="1:5" ht="30" x14ac:dyDescent="0.25">
      <c r="A120" s="781" t="s">
        <v>4136</v>
      </c>
      <c r="B120" s="786" t="s">
        <v>4145</v>
      </c>
      <c r="C120" s="783" t="s">
        <v>4146</v>
      </c>
      <c r="D120" s="784" t="s">
        <v>4147</v>
      </c>
      <c r="E120" s="785" t="s">
        <v>4140</v>
      </c>
    </row>
    <row r="121" spans="1:5" ht="30" x14ac:dyDescent="0.25">
      <c r="A121" s="781" t="s">
        <v>4148</v>
      </c>
      <c r="B121" s="782" t="s">
        <v>4149</v>
      </c>
      <c r="C121" s="783" t="s">
        <v>4150</v>
      </c>
      <c r="D121" s="784" t="s">
        <v>4151</v>
      </c>
      <c r="E121" s="785" t="s">
        <v>4152</v>
      </c>
    </row>
    <row r="122" spans="1:5" ht="60" x14ac:dyDescent="0.25">
      <c r="A122" s="787" t="s">
        <v>4153</v>
      </c>
      <c r="B122" s="786" t="s">
        <v>4154</v>
      </c>
      <c r="C122" s="788" t="s">
        <v>4155</v>
      </c>
      <c r="D122" s="789" t="s">
        <v>4156</v>
      </c>
      <c r="E122" s="790" t="s">
        <v>4157</v>
      </c>
    </row>
    <row r="123" spans="1:5" ht="60" x14ac:dyDescent="0.25">
      <c r="A123" s="781" t="s">
        <v>4158</v>
      </c>
      <c r="B123" s="782" t="s">
        <v>4159</v>
      </c>
      <c r="C123" s="782" t="s">
        <v>4160</v>
      </c>
      <c r="D123" s="784" t="s">
        <v>4161</v>
      </c>
      <c r="E123" s="785" t="s">
        <v>4162</v>
      </c>
    </row>
    <row r="124" spans="1:5" ht="60" x14ac:dyDescent="0.25">
      <c r="A124" s="781" t="s">
        <v>4158</v>
      </c>
      <c r="B124" s="782" t="s">
        <v>4163</v>
      </c>
      <c r="C124" s="782" t="s">
        <v>4160</v>
      </c>
      <c r="D124" s="784" t="s">
        <v>4161</v>
      </c>
      <c r="E124" s="785" t="s">
        <v>4162</v>
      </c>
    </row>
    <row r="125" spans="1:5" ht="60" x14ac:dyDescent="0.25">
      <c r="A125" s="781" t="s">
        <v>4158</v>
      </c>
      <c r="B125" s="786" t="s">
        <v>4164</v>
      </c>
      <c r="C125" s="782" t="s">
        <v>4160</v>
      </c>
      <c r="D125" s="784" t="s">
        <v>4161</v>
      </c>
      <c r="E125" s="785" t="s">
        <v>4162</v>
      </c>
    </row>
    <row r="126" spans="1:5" ht="60" x14ac:dyDescent="0.25">
      <c r="A126" s="781" t="s">
        <v>4165</v>
      </c>
      <c r="B126" s="782" t="s">
        <v>4166</v>
      </c>
      <c r="C126" s="791" t="s">
        <v>4167</v>
      </c>
      <c r="D126" s="792" t="s">
        <v>4168</v>
      </c>
      <c r="E126" s="793" t="s">
        <v>4169</v>
      </c>
    </row>
    <row r="127" spans="1:5" ht="60" x14ac:dyDescent="0.25">
      <c r="A127" s="781" t="s">
        <v>4170</v>
      </c>
      <c r="B127" s="782" t="s">
        <v>4166</v>
      </c>
      <c r="C127" s="783" t="s">
        <v>4171</v>
      </c>
      <c r="D127" s="784" t="s">
        <v>4172</v>
      </c>
      <c r="E127" s="785" t="s">
        <v>4169</v>
      </c>
    </row>
    <row r="128" spans="1:5" ht="75" x14ac:dyDescent="0.25">
      <c r="A128" s="787" t="s">
        <v>4158</v>
      </c>
      <c r="B128" s="786" t="s">
        <v>4142</v>
      </c>
      <c r="C128" s="786" t="s">
        <v>4173</v>
      </c>
      <c r="D128" s="789" t="s">
        <v>4174</v>
      </c>
      <c r="E128" s="790" t="s">
        <v>4169</v>
      </c>
    </row>
    <row r="129" spans="1:5" ht="30" x14ac:dyDescent="0.25">
      <c r="A129" s="787" t="s">
        <v>4170</v>
      </c>
      <c r="B129" s="786" t="s">
        <v>4175</v>
      </c>
      <c r="C129" s="782" t="s">
        <v>4176</v>
      </c>
      <c r="D129" s="789" t="s">
        <v>4177</v>
      </c>
      <c r="E129" s="785" t="s">
        <v>4169</v>
      </c>
    </row>
    <row r="130" spans="1:5" ht="30" x14ac:dyDescent="0.25">
      <c r="A130" s="781" t="s">
        <v>4178</v>
      </c>
      <c r="B130" s="782" t="s">
        <v>4179</v>
      </c>
      <c r="C130" s="782" t="s">
        <v>4180</v>
      </c>
      <c r="D130" s="784" t="s">
        <v>4181</v>
      </c>
      <c r="E130" s="785" t="s">
        <v>4182</v>
      </c>
    </row>
    <row r="131" spans="1:5" ht="30" x14ac:dyDescent="0.25">
      <c r="A131" s="781" t="s">
        <v>4178</v>
      </c>
      <c r="B131" s="782" t="s">
        <v>4183</v>
      </c>
      <c r="C131" s="782" t="s">
        <v>4180</v>
      </c>
      <c r="D131" s="784" t="s">
        <v>4181</v>
      </c>
      <c r="E131" s="785" t="s">
        <v>4182</v>
      </c>
    </row>
    <row r="132" spans="1:5" ht="30" x14ac:dyDescent="0.25">
      <c r="A132" s="781" t="s">
        <v>4184</v>
      </c>
      <c r="B132" s="782" t="s">
        <v>4185</v>
      </c>
      <c r="C132" s="782" t="s">
        <v>4186</v>
      </c>
      <c r="D132" s="784" t="s">
        <v>4187</v>
      </c>
      <c r="E132" s="785" t="s">
        <v>4188</v>
      </c>
    </row>
    <row r="133" spans="1:5" ht="30" x14ac:dyDescent="0.25">
      <c r="A133" s="781" t="s">
        <v>4170</v>
      </c>
      <c r="B133" s="782" t="s">
        <v>4185</v>
      </c>
      <c r="C133" s="783" t="s">
        <v>4189</v>
      </c>
      <c r="D133" s="784" t="s">
        <v>4190</v>
      </c>
      <c r="E133" s="785" t="s">
        <v>4191</v>
      </c>
    </row>
    <row r="134" spans="1:5" ht="30" x14ac:dyDescent="0.25">
      <c r="A134" s="781" t="s">
        <v>4192</v>
      </c>
      <c r="B134" s="782" t="s">
        <v>4185</v>
      </c>
      <c r="C134" s="782" t="s">
        <v>4193</v>
      </c>
      <c r="D134" s="784" t="s">
        <v>4194</v>
      </c>
      <c r="E134" s="785" t="s">
        <v>4191</v>
      </c>
    </row>
    <row r="135" spans="1:5" ht="45" x14ac:dyDescent="0.25">
      <c r="A135" s="787" t="s">
        <v>4195</v>
      </c>
      <c r="B135" s="783" t="s">
        <v>4196</v>
      </c>
      <c r="C135" s="782" t="s">
        <v>4197</v>
      </c>
      <c r="D135" s="794" t="s">
        <v>4198</v>
      </c>
      <c r="E135" s="785" t="s">
        <v>4140</v>
      </c>
    </row>
    <row r="136" spans="1:5" ht="45" x14ac:dyDescent="0.25">
      <c r="A136" s="787" t="s">
        <v>4199</v>
      </c>
      <c r="B136" s="783" t="s">
        <v>4196</v>
      </c>
      <c r="C136" s="782" t="s">
        <v>4200</v>
      </c>
      <c r="D136" s="794" t="s">
        <v>4201</v>
      </c>
      <c r="E136" s="785" t="s">
        <v>4202</v>
      </c>
    </row>
    <row r="137" spans="1:5" ht="45" x14ac:dyDescent="0.25">
      <c r="A137" s="781" t="s">
        <v>4203</v>
      </c>
      <c r="B137" s="783" t="s">
        <v>4204</v>
      </c>
      <c r="C137" s="782" t="s">
        <v>4205</v>
      </c>
      <c r="D137" s="784" t="s">
        <v>4174</v>
      </c>
      <c r="E137" s="785" t="s">
        <v>4169</v>
      </c>
    </row>
    <row r="138" spans="1:5" ht="45" x14ac:dyDescent="0.25">
      <c r="A138" s="781" t="s">
        <v>4203</v>
      </c>
      <c r="B138" s="783" t="s">
        <v>4206</v>
      </c>
      <c r="C138" s="782" t="s">
        <v>4205</v>
      </c>
      <c r="D138" s="784" t="s">
        <v>4174</v>
      </c>
      <c r="E138" s="785" t="s">
        <v>4169</v>
      </c>
    </row>
    <row r="139" spans="1:5" ht="60" x14ac:dyDescent="0.25">
      <c r="A139" s="781" t="s">
        <v>4158</v>
      </c>
      <c r="B139" s="783" t="s">
        <v>4204</v>
      </c>
      <c r="C139" s="782" t="s">
        <v>4207</v>
      </c>
      <c r="D139" s="784" t="s">
        <v>1544</v>
      </c>
      <c r="E139" s="785" t="s">
        <v>4162</v>
      </c>
    </row>
    <row r="140" spans="1:5" ht="60" x14ac:dyDescent="0.25">
      <c r="A140" s="781" t="s">
        <v>4158</v>
      </c>
      <c r="B140" s="783" t="s">
        <v>4206</v>
      </c>
      <c r="C140" s="782" t="s">
        <v>4207</v>
      </c>
      <c r="D140" s="784" t="s">
        <v>4161</v>
      </c>
      <c r="E140" s="785" t="s">
        <v>4162</v>
      </c>
    </row>
    <row r="141" spans="1:5" ht="30" x14ac:dyDescent="0.25">
      <c r="A141" s="781" t="s">
        <v>4192</v>
      </c>
      <c r="B141" s="783" t="s">
        <v>4208</v>
      </c>
      <c r="C141" s="782" t="s">
        <v>4209</v>
      </c>
      <c r="D141" s="784" t="s">
        <v>4210</v>
      </c>
      <c r="E141" s="790" t="s">
        <v>4211</v>
      </c>
    </row>
    <row r="142" spans="1:5" ht="30" x14ac:dyDescent="0.25">
      <c r="A142" s="781" t="s">
        <v>4158</v>
      </c>
      <c r="B142" s="783" t="s">
        <v>4212</v>
      </c>
      <c r="C142" s="782" t="s">
        <v>4213</v>
      </c>
      <c r="D142" s="784" t="s">
        <v>4214</v>
      </c>
      <c r="E142" s="790" t="s">
        <v>4215</v>
      </c>
    </row>
    <row r="143" spans="1:5" ht="30" x14ac:dyDescent="0.25">
      <c r="A143" s="781" t="s">
        <v>4158</v>
      </c>
      <c r="B143" s="783" t="s">
        <v>4216</v>
      </c>
      <c r="C143" s="782" t="s">
        <v>4213</v>
      </c>
      <c r="D143" s="784" t="s">
        <v>4214</v>
      </c>
      <c r="E143" s="790" t="s">
        <v>4215</v>
      </c>
    </row>
    <row r="144" spans="1:5" ht="30" x14ac:dyDescent="0.25">
      <c r="A144" s="781" t="s">
        <v>4158</v>
      </c>
      <c r="B144" s="783" t="s">
        <v>4217</v>
      </c>
      <c r="C144" s="782" t="s">
        <v>4213</v>
      </c>
      <c r="D144" s="784" t="s">
        <v>4214</v>
      </c>
      <c r="E144" s="790" t="s">
        <v>4215</v>
      </c>
    </row>
    <row r="145" spans="1:5" ht="30" x14ac:dyDescent="0.25">
      <c r="A145" s="787" t="s">
        <v>4218</v>
      </c>
      <c r="B145" s="786" t="s">
        <v>4212</v>
      </c>
      <c r="C145" s="786" t="s">
        <v>4219</v>
      </c>
      <c r="D145" s="789" t="s">
        <v>4220</v>
      </c>
      <c r="E145" s="790" t="s">
        <v>4221</v>
      </c>
    </row>
    <row r="146" spans="1:5" ht="45" x14ac:dyDescent="0.25">
      <c r="A146" s="781" t="s">
        <v>4222</v>
      </c>
      <c r="B146" s="783" t="s">
        <v>4159</v>
      </c>
      <c r="C146" s="782" t="s">
        <v>4223</v>
      </c>
      <c r="D146" s="784" t="s">
        <v>4224</v>
      </c>
      <c r="E146" s="790" t="s">
        <v>4225</v>
      </c>
    </row>
    <row r="147" spans="1:5" ht="45" x14ac:dyDescent="0.25">
      <c r="A147" s="781" t="s">
        <v>4222</v>
      </c>
      <c r="B147" s="783" t="s">
        <v>4163</v>
      </c>
      <c r="C147" s="782" t="s">
        <v>4223</v>
      </c>
      <c r="D147" s="784" t="s">
        <v>4224</v>
      </c>
      <c r="E147" s="790" t="s">
        <v>4225</v>
      </c>
    </row>
    <row r="148" spans="1:5" ht="30" x14ac:dyDescent="0.25">
      <c r="A148" s="781" t="s">
        <v>4203</v>
      </c>
      <c r="B148" s="783" t="s">
        <v>4179</v>
      </c>
      <c r="C148" s="782" t="s">
        <v>4226</v>
      </c>
      <c r="D148" s="784" t="s">
        <v>4227</v>
      </c>
      <c r="E148" s="790" t="s">
        <v>4228</v>
      </c>
    </row>
    <row r="149" spans="1:5" ht="30" x14ac:dyDescent="0.25">
      <c r="A149" s="781" t="s">
        <v>4203</v>
      </c>
      <c r="B149" s="783" t="s">
        <v>4229</v>
      </c>
      <c r="C149" s="782" t="s">
        <v>4226</v>
      </c>
      <c r="D149" s="784" t="s">
        <v>4227</v>
      </c>
      <c r="E149" s="790" t="s">
        <v>4228</v>
      </c>
    </row>
    <row r="150" spans="1:5" ht="30" x14ac:dyDescent="0.25">
      <c r="A150" s="781" t="s">
        <v>4203</v>
      </c>
      <c r="B150" s="783" t="s">
        <v>4183</v>
      </c>
      <c r="C150" s="782" t="s">
        <v>4226</v>
      </c>
      <c r="D150" s="784" t="s">
        <v>4227</v>
      </c>
      <c r="E150" s="790" t="s">
        <v>4228</v>
      </c>
    </row>
    <row r="151" spans="1:5" ht="30" x14ac:dyDescent="0.25">
      <c r="A151" s="781" t="s">
        <v>4136</v>
      </c>
      <c r="B151" s="783" t="s">
        <v>4230</v>
      </c>
      <c r="C151" s="783" t="s">
        <v>4231</v>
      </c>
      <c r="D151" s="784" t="s">
        <v>4232</v>
      </c>
      <c r="E151" s="785" t="s">
        <v>4233</v>
      </c>
    </row>
    <row r="152" spans="1:5" ht="30" x14ac:dyDescent="0.25">
      <c r="A152" s="781" t="s">
        <v>4136</v>
      </c>
      <c r="B152" s="783" t="s">
        <v>4230</v>
      </c>
      <c r="C152" s="783" t="s">
        <v>4234</v>
      </c>
      <c r="D152" s="784" t="s">
        <v>4235</v>
      </c>
      <c r="E152" s="785" t="s">
        <v>4236</v>
      </c>
    </row>
    <row r="153" spans="1:5" ht="30" x14ac:dyDescent="0.25">
      <c r="A153" s="781" t="s">
        <v>4136</v>
      </c>
      <c r="B153" s="783" t="s">
        <v>4230</v>
      </c>
      <c r="C153" s="783" t="s">
        <v>4237</v>
      </c>
      <c r="D153" s="784" t="s">
        <v>4174</v>
      </c>
      <c r="E153" s="785" t="s">
        <v>4238</v>
      </c>
    </row>
    <row r="154" spans="1:5" ht="30" x14ac:dyDescent="0.25">
      <c r="A154" s="781" t="s">
        <v>4136</v>
      </c>
      <c r="B154" s="783" t="s">
        <v>4230</v>
      </c>
      <c r="C154" s="782" t="s">
        <v>4239</v>
      </c>
      <c r="D154" s="784" t="s">
        <v>4174</v>
      </c>
      <c r="E154" s="785" t="s">
        <v>4240</v>
      </c>
    </row>
    <row r="155" spans="1:5" ht="30" x14ac:dyDescent="0.25">
      <c r="A155" s="781" t="s">
        <v>4136</v>
      </c>
      <c r="B155" s="783" t="s">
        <v>4230</v>
      </c>
      <c r="C155" s="783" t="s">
        <v>4146</v>
      </c>
      <c r="D155" s="794" t="s">
        <v>4235</v>
      </c>
      <c r="E155" s="785" t="s">
        <v>4241</v>
      </c>
    </row>
    <row r="156" spans="1:5" ht="30" x14ac:dyDescent="0.25">
      <c r="A156" s="781" t="s">
        <v>4136</v>
      </c>
      <c r="B156" s="783" t="s">
        <v>4230</v>
      </c>
      <c r="C156" s="783" t="s">
        <v>4242</v>
      </c>
      <c r="D156" s="794" t="s">
        <v>4243</v>
      </c>
      <c r="E156" s="785" t="s">
        <v>4244</v>
      </c>
    </row>
    <row r="157" spans="1:5" ht="30" x14ac:dyDescent="0.25">
      <c r="A157" s="781" t="s">
        <v>4136</v>
      </c>
      <c r="B157" s="782" t="s">
        <v>4245</v>
      </c>
      <c r="C157" s="782" t="s">
        <v>4246</v>
      </c>
      <c r="D157" s="784" t="s">
        <v>4247</v>
      </c>
      <c r="E157" s="785" t="s">
        <v>4248</v>
      </c>
    </row>
    <row r="158" spans="1:5" ht="30" x14ac:dyDescent="0.25">
      <c r="A158" s="795" t="s">
        <v>4192</v>
      </c>
      <c r="B158" s="796" t="s">
        <v>4149</v>
      </c>
      <c r="C158" s="796" t="s">
        <v>4249</v>
      </c>
      <c r="D158" s="792" t="s">
        <v>4250</v>
      </c>
      <c r="E158" s="793" t="s">
        <v>4169</v>
      </c>
    </row>
    <row r="159" spans="1:5" ht="45" x14ac:dyDescent="0.25">
      <c r="A159" s="781" t="s">
        <v>4153</v>
      </c>
      <c r="B159" s="782" t="s">
        <v>4251</v>
      </c>
      <c r="C159" s="782" t="s">
        <v>4252</v>
      </c>
      <c r="D159" s="784" t="s">
        <v>4253</v>
      </c>
      <c r="E159" s="785" t="s">
        <v>4254</v>
      </c>
    </row>
    <row r="160" spans="1:5" ht="30" x14ac:dyDescent="0.25">
      <c r="A160" s="781" t="s">
        <v>4141</v>
      </c>
      <c r="B160" s="782" t="s">
        <v>4251</v>
      </c>
      <c r="C160" s="782" t="s">
        <v>4255</v>
      </c>
      <c r="D160" s="784" t="s">
        <v>4256</v>
      </c>
      <c r="E160" s="785" t="s">
        <v>4257</v>
      </c>
    </row>
    <row r="161" spans="1:5" ht="45" x14ac:dyDescent="0.25">
      <c r="A161" s="781" t="s">
        <v>4192</v>
      </c>
      <c r="B161" s="782" t="s">
        <v>4251</v>
      </c>
      <c r="C161" s="782" t="s">
        <v>4258</v>
      </c>
      <c r="D161" s="784" t="s">
        <v>4259</v>
      </c>
      <c r="E161" s="785" t="s">
        <v>4169</v>
      </c>
    </row>
    <row r="162" spans="1:5" ht="45" x14ac:dyDescent="0.25">
      <c r="A162" s="781" t="s">
        <v>4260</v>
      </c>
      <c r="B162" s="782" t="s">
        <v>4183</v>
      </c>
      <c r="C162" s="783" t="s">
        <v>4261</v>
      </c>
      <c r="D162" s="784" t="s">
        <v>4262</v>
      </c>
      <c r="E162" s="785" t="s">
        <v>4169</v>
      </c>
    </row>
    <row r="163" spans="1:5" ht="30" x14ac:dyDescent="0.25">
      <c r="A163" s="781" t="s">
        <v>4178</v>
      </c>
      <c r="B163" s="782" t="s">
        <v>4183</v>
      </c>
      <c r="C163" s="783" t="s">
        <v>4263</v>
      </c>
      <c r="D163" s="784" t="s">
        <v>4264</v>
      </c>
      <c r="E163" s="785" t="s">
        <v>4265</v>
      </c>
    </row>
    <row r="164" spans="1:5" ht="30" x14ac:dyDescent="0.25">
      <c r="A164" s="781" t="s">
        <v>4178</v>
      </c>
      <c r="B164" s="782" t="s">
        <v>4179</v>
      </c>
      <c r="C164" s="783" t="s">
        <v>4263</v>
      </c>
      <c r="D164" s="784" t="s">
        <v>4264</v>
      </c>
      <c r="E164" s="785" t="s">
        <v>4265</v>
      </c>
    </row>
    <row r="165" spans="1:5" ht="30" x14ac:dyDescent="0.25">
      <c r="A165" s="781" t="s">
        <v>4178</v>
      </c>
      <c r="B165" s="782" t="s">
        <v>4229</v>
      </c>
      <c r="C165" s="783" t="s">
        <v>4263</v>
      </c>
      <c r="D165" s="784" t="s">
        <v>4264</v>
      </c>
      <c r="E165" s="785" t="s">
        <v>4265</v>
      </c>
    </row>
    <row r="166" spans="1:5" ht="30" x14ac:dyDescent="0.25">
      <c r="A166" s="781" t="s">
        <v>4136</v>
      </c>
      <c r="B166" s="782" t="s">
        <v>4266</v>
      </c>
      <c r="C166" s="782" t="s">
        <v>4267</v>
      </c>
      <c r="D166" s="784" t="s">
        <v>4268</v>
      </c>
      <c r="E166" s="785" t="s">
        <v>4269</v>
      </c>
    </row>
    <row r="167" spans="1:5" ht="30" x14ac:dyDescent="0.25">
      <c r="A167" s="781" t="s">
        <v>4136</v>
      </c>
      <c r="B167" s="782" t="s">
        <v>4270</v>
      </c>
      <c r="C167" s="782" t="s">
        <v>4267</v>
      </c>
      <c r="D167" s="784" t="s">
        <v>4268</v>
      </c>
      <c r="E167" s="785" t="s">
        <v>4269</v>
      </c>
    </row>
    <row r="168" spans="1:5" ht="30" x14ac:dyDescent="0.25">
      <c r="A168" s="781" t="s">
        <v>4192</v>
      </c>
      <c r="B168" s="783" t="s">
        <v>4208</v>
      </c>
      <c r="C168" s="782" t="s">
        <v>4271</v>
      </c>
      <c r="D168" s="784" t="s">
        <v>4272</v>
      </c>
      <c r="E168" s="785" t="s">
        <v>4273</v>
      </c>
    </row>
    <row r="169" spans="1:5" ht="30" x14ac:dyDescent="0.25">
      <c r="A169" s="781" t="s">
        <v>4153</v>
      </c>
      <c r="B169" s="783" t="s">
        <v>4274</v>
      </c>
      <c r="C169" s="782" t="s">
        <v>4275</v>
      </c>
      <c r="D169" s="784" t="s">
        <v>4276</v>
      </c>
      <c r="E169" s="785" t="s">
        <v>4277</v>
      </c>
    </row>
    <row r="170" spans="1:5" ht="45" x14ac:dyDescent="0.25">
      <c r="A170" s="781" t="s">
        <v>4158</v>
      </c>
      <c r="B170" s="783" t="s">
        <v>4245</v>
      </c>
      <c r="C170" s="783" t="s">
        <v>4278</v>
      </c>
      <c r="D170" s="784" t="s">
        <v>4279</v>
      </c>
      <c r="E170" s="797" t="s">
        <v>4280</v>
      </c>
    </row>
    <row r="171" spans="1:5" ht="30" x14ac:dyDescent="0.25">
      <c r="A171" s="781" t="s">
        <v>4218</v>
      </c>
      <c r="B171" s="782" t="s">
        <v>4175</v>
      </c>
      <c r="C171" s="783" t="s">
        <v>4281</v>
      </c>
      <c r="D171" s="784" t="s">
        <v>4282</v>
      </c>
      <c r="E171" s="797" t="s">
        <v>4283</v>
      </c>
    </row>
    <row r="172" spans="1:5" ht="30" x14ac:dyDescent="0.25">
      <c r="A172" s="781" t="s">
        <v>4218</v>
      </c>
      <c r="B172" s="782" t="s">
        <v>4284</v>
      </c>
      <c r="C172" s="783" t="s">
        <v>4281</v>
      </c>
      <c r="D172" s="784" t="s">
        <v>4282</v>
      </c>
      <c r="E172" s="797" t="s">
        <v>4283</v>
      </c>
    </row>
    <row r="173" spans="1:5" ht="30" x14ac:dyDescent="0.25">
      <c r="A173" s="781" t="s">
        <v>4192</v>
      </c>
      <c r="B173" s="782" t="s">
        <v>4285</v>
      </c>
      <c r="C173" s="783" t="s">
        <v>4286</v>
      </c>
      <c r="D173" s="784" t="s">
        <v>4174</v>
      </c>
      <c r="E173" s="785" t="s">
        <v>4140</v>
      </c>
    </row>
    <row r="174" spans="1:5" ht="45" x14ac:dyDescent="0.25">
      <c r="A174" s="781" t="s">
        <v>4192</v>
      </c>
      <c r="B174" s="782" t="s">
        <v>4285</v>
      </c>
      <c r="C174" s="783" t="s">
        <v>4287</v>
      </c>
      <c r="D174" s="784" t="s">
        <v>4174</v>
      </c>
      <c r="E174" s="785" t="s">
        <v>4288</v>
      </c>
    </row>
    <row r="175" spans="1:5" ht="30" x14ac:dyDescent="0.25">
      <c r="A175" s="781" t="s">
        <v>4192</v>
      </c>
      <c r="B175" s="782" t="s">
        <v>4285</v>
      </c>
      <c r="C175" s="783" t="s">
        <v>4289</v>
      </c>
      <c r="D175" s="784" t="s">
        <v>4174</v>
      </c>
      <c r="E175" s="785" t="s">
        <v>4290</v>
      </c>
    </row>
    <row r="176" spans="1:5" ht="45" x14ac:dyDescent="0.25">
      <c r="A176" s="781" t="s">
        <v>4158</v>
      </c>
      <c r="B176" s="782" t="s">
        <v>4145</v>
      </c>
      <c r="C176" s="783" t="s">
        <v>4291</v>
      </c>
      <c r="D176" s="784" t="s">
        <v>4292</v>
      </c>
      <c r="E176" s="785" t="s">
        <v>4293</v>
      </c>
    </row>
    <row r="177" spans="1:5" ht="45" x14ac:dyDescent="0.25">
      <c r="A177" s="781" t="s">
        <v>4158</v>
      </c>
      <c r="B177" s="782" t="s">
        <v>4149</v>
      </c>
      <c r="C177" s="783" t="s">
        <v>4294</v>
      </c>
      <c r="D177" s="784" t="s">
        <v>4295</v>
      </c>
      <c r="E177" s="785" t="s">
        <v>4296</v>
      </c>
    </row>
    <row r="178" spans="1:5" ht="45" x14ac:dyDescent="0.25">
      <c r="A178" s="781" t="s">
        <v>4158</v>
      </c>
      <c r="B178" s="783" t="s">
        <v>4297</v>
      </c>
      <c r="C178" s="783" t="s">
        <v>4294</v>
      </c>
      <c r="D178" s="784" t="s">
        <v>4295</v>
      </c>
      <c r="E178" s="785" t="s">
        <v>4296</v>
      </c>
    </row>
    <row r="179" spans="1:5" ht="45" x14ac:dyDescent="0.25">
      <c r="A179" s="781" t="s">
        <v>4158</v>
      </c>
      <c r="B179" s="782" t="s">
        <v>4298</v>
      </c>
      <c r="C179" s="783" t="s">
        <v>4294</v>
      </c>
      <c r="D179" s="784" t="s">
        <v>4295</v>
      </c>
      <c r="E179" s="785" t="s">
        <v>4296</v>
      </c>
    </row>
    <row r="180" spans="1:5" ht="45" x14ac:dyDescent="0.25">
      <c r="A180" s="781" t="s">
        <v>4158</v>
      </c>
      <c r="B180" s="782" t="s">
        <v>4299</v>
      </c>
      <c r="C180" s="783" t="s">
        <v>4294</v>
      </c>
      <c r="D180" s="784" t="s">
        <v>4295</v>
      </c>
      <c r="E180" s="785" t="s">
        <v>4296</v>
      </c>
    </row>
    <row r="181" spans="1:5" ht="30" x14ac:dyDescent="0.25">
      <c r="A181" s="781" t="s">
        <v>4178</v>
      </c>
      <c r="B181" s="782" t="s">
        <v>4245</v>
      </c>
      <c r="C181" s="782" t="s">
        <v>4300</v>
      </c>
      <c r="D181" s="784" t="s">
        <v>4295</v>
      </c>
      <c r="E181" s="785" t="s">
        <v>4301</v>
      </c>
    </row>
    <row r="182" spans="1:5" ht="30" x14ac:dyDescent="0.25">
      <c r="A182" s="781" t="s">
        <v>4199</v>
      </c>
      <c r="B182" s="782" t="s">
        <v>4302</v>
      </c>
      <c r="C182" s="782" t="s">
        <v>4303</v>
      </c>
      <c r="D182" s="784" t="s">
        <v>4198</v>
      </c>
      <c r="E182" s="785" t="s">
        <v>4188</v>
      </c>
    </row>
    <row r="183" spans="1:5" ht="30" x14ac:dyDescent="0.25">
      <c r="A183" s="787" t="s">
        <v>4260</v>
      </c>
      <c r="B183" s="786" t="s">
        <v>4266</v>
      </c>
      <c r="C183" s="786" t="s">
        <v>4304</v>
      </c>
      <c r="D183" s="789" t="s">
        <v>4305</v>
      </c>
      <c r="E183" s="790" t="s">
        <v>4306</v>
      </c>
    </row>
    <row r="184" spans="1:5" ht="60" x14ac:dyDescent="0.25">
      <c r="A184" s="781" t="s">
        <v>4158</v>
      </c>
      <c r="B184" s="783" t="s">
        <v>4179</v>
      </c>
      <c r="C184" s="788" t="s">
        <v>4307</v>
      </c>
      <c r="D184" s="784" t="s">
        <v>4227</v>
      </c>
      <c r="E184" s="798" t="s">
        <v>4308</v>
      </c>
    </row>
    <row r="185" spans="1:5" ht="60" x14ac:dyDescent="0.25">
      <c r="A185" s="781" t="s">
        <v>4158</v>
      </c>
      <c r="B185" s="783" t="s">
        <v>4229</v>
      </c>
      <c r="C185" s="788" t="s">
        <v>4309</v>
      </c>
      <c r="D185" s="784" t="s">
        <v>4227</v>
      </c>
      <c r="E185" s="798" t="s">
        <v>4308</v>
      </c>
    </row>
    <row r="186" spans="1:5" ht="60" x14ac:dyDescent="0.25">
      <c r="A186" s="781" t="s">
        <v>4158</v>
      </c>
      <c r="B186" s="783" t="s">
        <v>4183</v>
      </c>
      <c r="C186" s="788" t="s">
        <v>4310</v>
      </c>
      <c r="D186" s="784" t="s">
        <v>4227</v>
      </c>
      <c r="E186" s="798" t="s">
        <v>4308</v>
      </c>
    </row>
    <row r="187" spans="1:5" ht="30" x14ac:dyDescent="0.25">
      <c r="A187" s="781" t="s">
        <v>4170</v>
      </c>
      <c r="B187" s="783" t="s">
        <v>4175</v>
      </c>
      <c r="C187" s="783" t="s">
        <v>4311</v>
      </c>
      <c r="D187" s="784" t="s">
        <v>4312</v>
      </c>
      <c r="E187" s="798" t="s">
        <v>4308</v>
      </c>
    </row>
    <row r="188" spans="1:5" ht="30" x14ac:dyDescent="0.25">
      <c r="A188" s="781" t="s">
        <v>4141</v>
      </c>
      <c r="B188" s="782" t="s">
        <v>4142</v>
      </c>
      <c r="C188" s="782" t="s">
        <v>4313</v>
      </c>
      <c r="D188" s="784" t="s">
        <v>4314</v>
      </c>
      <c r="E188" s="785" t="s">
        <v>4315</v>
      </c>
    </row>
    <row r="189" spans="1:5" ht="75" x14ac:dyDescent="0.25">
      <c r="A189" s="781" t="s">
        <v>4192</v>
      </c>
      <c r="B189" s="782" t="s">
        <v>4316</v>
      </c>
      <c r="C189" s="782" t="s">
        <v>4317</v>
      </c>
      <c r="D189" s="784" t="s">
        <v>4318</v>
      </c>
      <c r="E189" s="785" t="s">
        <v>4169</v>
      </c>
    </row>
    <row r="190" spans="1:5" ht="30" x14ac:dyDescent="0.25">
      <c r="A190" s="781" t="s">
        <v>4319</v>
      </c>
      <c r="B190" s="782" t="s">
        <v>4320</v>
      </c>
      <c r="C190" s="782" t="s">
        <v>4321</v>
      </c>
      <c r="D190" s="784" t="s">
        <v>4322</v>
      </c>
      <c r="E190" s="785" t="s">
        <v>4323</v>
      </c>
    </row>
    <row r="191" spans="1:5" ht="30" x14ac:dyDescent="0.25">
      <c r="A191" s="781" t="s">
        <v>4136</v>
      </c>
      <c r="B191" s="783" t="s">
        <v>4324</v>
      </c>
      <c r="C191" s="782" t="s">
        <v>4325</v>
      </c>
      <c r="D191" s="784" t="s">
        <v>4326</v>
      </c>
      <c r="E191" s="785" t="s">
        <v>4169</v>
      </c>
    </row>
    <row r="192" spans="1:5" ht="45" x14ac:dyDescent="0.25">
      <c r="A192" s="787" t="s">
        <v>4327</v>
      </c>
      <c r="B192" s="788" t="s">
        <v>4328</v>
      </c>
      <c r="C192" s="788" t="s">
        <v>4329</v>
      </c>
      <c r="D192" s="789" t="s">
        <v>4330</v>
      </c>
      <c r="E192" s="790" t="s">
        <v>4331</v>
      </c>
    </row>
    <row r="193" spans="1:5" ht="45" x14ac:dyDescent="0.25">
      <c r="A193" s="781" t="s">
        <v>4165</v>
      </c>
      <c r="B193" s="783" t="s">
        <v>4185</v>
      </c>
      <c r="C193" s="783" t="s">
        <v>4332</v>
      </c>
      <c r="D193" s="784" t="s">
        <v>4333</v>
      </c>
      <c r="E193" s="785" t="s">
        <v>4308</v>
      </c>
    </row>
    <row r="194" spans="1:5" x14ac:dyDescent="0.25">
      <c r="A194" s="781" t="s">
        <v>4192</v>
      </c>
      <c r="B194" s="783" t="s">
        <v>4185</v>
      </c>
      <c r="C194" s="783" t="s">
        <v>4334</v>
      </c>
      <c r="D194" s="784" t="s">
        <v>4335</v>
      </c>
      <c r="E194" s="785" t="s">
        <v>4306</v>
      </c>
    </row>
    <row r="195" spans="1:5" ht="75" x14ac:dyDescent="0.25">
      <c r="A195" s="781" t="s">
        <v>4165</v>
      </c>
      <c r="B195" s="783" t="s">
        <v>4185</v>
      </c>
      <c r="C195" s="782" t="s">
        <v>4336</v>
      </c>
      <c r="D195" s="794" t="s">
        <v>4337</v>
      </c>
      <c r="E195" s="785" t="s">
        <v>4293</v>
      </c>
    </row>
    <row r="196" spans="1:5" ht="45" x14ac:dyDescent="0.25">
      <c r="A196" s="781" t="s">
        <v>4170</v>
      </c>
      <c r="B196" s="782" t="s">
        <v>4185</v>
      </c>
      <c r="C196" s="782" t="s">
        <v>4338</v>
      </c>
      <c r="D196" s="794" t="s">
        <v>4339</v>
      </c>
      <c r="E196" s="785" t="s">
        <v>4308</v>
      </c>
    </row>
    <row r="197" spans="1:5" ht="60" x14ac:dyDescent="0.25">
      <c r="A197" s="795" t="s">
        <v>4340</v>
      </c>
      <c r="B197" s="782" t="s">
        <v>4185</v>
      </c>
      <c r="C197" s="782" t="s">
        <v>4341</v>
      </c>
      <c r="D197" s="784" t="s">
        <v>4279</v>
      </c>
      <c r="E197" s="785" t="s">
        <v>4342</v>
      </c>
    </row>
    <row r="198" spans="1:5" ht="60" x14ac:dyDescent="0.25">
      <c r="A198" s="795" t="s">
        <v>4340</v>
      </c>
      <c r="B198" s="782" t="s">
        <v>4343</v>
      </c>
      <c r="C198" s="782" t="s">
        <v>4341</v>
      </c>
      <c r="D198" s="784" t="s">
        <v>4279</v>
      </c>
      <c r="E198" s="785" t="s">
        <v>4342</v>
      </c>
    </row>
    <row r="199" spans="1:5" ht="30" x14ac:dyDescent="0.25">
      <c r="A199" s="781" t="s">
        <v>4158</v>
      </c>
      <c r="B199" s="782" t="s">
        <v>4297</v>
      </c>
      <c r="C199" s="782" t="s">
        <v>4300</v>
      </c>
      <c r="D199" s="784" t="s">
        <v>4295</v>
      </c>
      <c r="E199" s="785" t="s">
        <v>4301</v>
      </c>
    </row>
    <row r="200" spans="1:5" ht="45" x14ac:dyDescent="0.25">
      <c r="A200" s="781" t="s">
        <v>4158</v>
      </c>
      <c r="B200" s="782" t="s">
        <v>4297</v>
      </c>
      <c r="C200" s="783" t="s">
        <v>4278</v>
      </c>
      <c r="D200" s="784" t="s">
        <v>4279</v>
      </c>
      <c r="E200" s="797" t="s">
        <v>4280</v>
      </c>
    </row>
    <row r="201" spans="1:5" ht="30" x14ac:dyDescent="0.25">
      <c r="A201" s="787" t="s">
        <v>4158</v>
      </c>
      <c r="B201" s="786" t="s">
        <v>4344</v>
      </c>
      <c r="C201" s="788" t="s">
        <v>4345</v>
      </c>
      <c r="D201" s="789" t="s">
        <v>4346</v>
      </c>
      <c r="E201" s="790" t="s">
        <v>4169</v>
      </c>
    </row>
    <row r="202" spans="1:5" ht="45" x14ac:dyDescent="0.25">
      <c r="A202" s="787" t="s">
        <v>4158</v>
      </c>
      <c r="B202" s="786" t="s">
        <v>4344</v>
      </c>
      <c r="C202" s="788" t="s">
        <v>4347</v>
      </c>
      <c r="D202" s="789" t="s">
        <v>4348</v>
      </c>
      <c r="E202" s="790" t="s">
        <v>4349</v>
      </c>
    </row>
    <row r="203" spans="1:5" ht="45" x14ac:dyDescent="0.25">
      <c r="A203" s="781" t="s">
        <v>4350</v>
      </c>
      <c r="B203" s="783" t="s">
        <v>4351</v>
      </c>
      <c r="C203" s="783" t="s">
        <v>4352</v>
      </c>
      <c r="D203" s="784" t="s">
        <v>4353</v>
      </c>
      <c r="E203" s="785" t="s">
        <v>4354</v>
      </c>
    </row>
    <row r="204" spans="1:5" ht="45" x14ac:dyDescent="0.25">
      <c r="A204" s="781" t="s">
        <v>4319</v>
      </c>
      <c r="B204" s="783" t="s">
        <v>4351</v>
      </c>
      <c r="C204" s="782" t="s">
        <v>4355</v>
      </c>
      <c r="D204" s="784" t="s">
        <v>4356</v>
      </c>
      <c r="E204" s="785" t="s">
        <v>4357</v>
      </c>
    </row>
    <row r="205" spans="1:5" ht="45" x14ac:dyDescent="0.25">
      <c r="A205" s="781" t="s">
        <v>4319</v>
      </c>
      <c r="B205" s="782" t="s">
        <v>4358</v>
      </c>
      <c r="C205" s="782" t="s">
        <v>4355</v>
      </c>
      <c r="D205" s="784" t="s">
        <v>4356</v>
      </c>
      <c r="E205" s="785" t="s">
        <v>4357</v>
      </c>
    </row>
    <row r="206" spans="1:5" ht="30" x14ac:dyDescent="0.25">
      <c r="A206" s="787" t="s">
        <v>4327</v>
      </c>
      <c r="B206" s="786" t="s">
        <v>4351</v>
      </c>
      <c r="C206" s="786" t="s">
        <v>4359</v>
      </c>
      <c r="D206" s="789" t="s">
        <v>4360</v>
      </c>
      <c r="E206" s="790" t="s">
        <v>4361</v>
      </c>
    </row>
    <row r="207" spans="1:5" ht="30" x14ac:dyDescent="0.25">
      <c r="A207" s="787" t="s">
        <v>4327</v>
      </c>
      <c r="B207" s="786" t="s">
        <v>4358</v>
      </c>
      <c r="C207" s="786" t="s">
        <v>4359</v>
      </c>
      <c r="D207" s="789" t="s">
        <v>4360</v>
      </c>
      <c r="E207" s="790" t="s">
        <v>4361</v>
      </c>
    </row>
    <row r="208" spans="1:5" ht="30" x14ac:dyDescent="0.25">
      <c r="A208" s="787" t="s">
        <v>4327</v>
      </c>
      <c r="B208" s="786" t="s">
        <v>4362</v>
      </c>
      <c r="C208" s="786" t="s">
        <v>4359</v>
      </c>
      <c r="D208" s="789" t="s">
        <v>4360</v>
      </c>
      <c r="E208" s="790" t="s">
        <v>4361</v>
      </c>
    </row>
    <row r="209" spans="1:5" ht="30" x14ac:dyDescent="0.25">
      <c r="A209" s="781" t="s">
        <v>4363</v>
      </c>
      <c r="B209" s="782" t="s">
        <v>4364</v>
      </c>
      <c r="C209" s="782" t="s">
        <v>4365</v>
      </c>
      <c r="D209" s="784" t="s">
        <v>4366</v>
      </c>
      <c r="E209" s="785" t="s">
        <v>4191</v>
      </c>
    </row>
    <row r="210" spans="1:5" ht="30" x14ac:dyDescent="0.25">
      <c r="A210" s="781" t="s">
        <v>4363</v>
      </c>
      <c r="B210" s="786" t="s">
        <v>4164</v>
      </c>
      <c r="C210" s="782" t="s">
        <v>4365</v>
      </c>
      <c r="D210" s="784" t="s">
        <v>4366</v>
      </c>
      <c r="E210" s="785" t="s">
        <v>4191</v>
      </c>
    </row>
    <row r="211" spans="1:5" ht="45" x14ac:dyDescent="0.25">
      <c r="A211" s="781" t="s">
        <v>4141</v>
      </c>
      <c r="B211" s="782" t="s">
        <v>4145</v>
      </c>
      <c r="C211" s="782" t="s">
        <v>4367</v>
      </c>
      <c r="D211" s="784" t="s">
        <v>4368</v>
      </c>
      <c r="E211" s="785" t="s">
        <v>4369</v>
      </c>
    </row>
    <row r="212" spans="1:5" ht="45" x14ac:dyDescent="0.25">
      <c r="A212" s="781" t="s">
        <v>4260</v>
      </c>
      <c r="B212" s="782" t="s">
        <v>4370</v>
      </c>
      <c r="C212" s="782" t="s">
        <v>4371</v>
      </c>
      <c r="D212" s="784" t="s">
        <v>4372</v>
      </c>
      <c r="E212" s="785" t="s">
        <v>4373</v>
      </c>
    </row>
    <row r="213" spans="1:5" ht="30" x14ac:dyDescent="0.25">
      <c r="A213" s="781" t="s">
        <v>4136</v>
      </c>
      <c r="B213" s="783" t="s">
        <v>4266</v>
      </c>
      <c r="C213" s="783" t="s">
        <v>4374</v>
      </c>
      <c r="D213" s="784" t="s">
        <v>4268</v>
      </c>
      <c r="E213" s="785" t="s">
        <v>4308</v>
      </c>
    </row>
    <row r="214" spans="1:5" ht="30" x14ac:dyDescent="0.25">
      <c r="A214" s="781" t="s">
        <v>4136</v>
      </c>
      <c r="B214" s="783" t="s">
        <v>4270</v>
      </c>
      <c r="C214" s="783" t="s">
        <v>4374</v>
      </c>
      <c r="D214" s="784" t="s">
        <v>4268</v>
      </c>
      <c r="E214" s="785" t="s">
        <v>4308</v>
      </c>
    </row>
    <row r="215" spans="1:5" ht="30" x14ac:dyDescent="0.25">
      <c r="A215" s="799" t="s">
        <v>4192</v>
      </c>
      <c r="B215" s="800" t="s">
        <v>4375</v>
      </c>
      <c r="C215" s="800" t="s">
        <v>4376</v>
      </c>
      <c r="D215" s="800" t="s">
        <v>4377</v>
      </c>
      <c r="E215" s="801" t="s">
        <v>4378</v>
      </c>
    </row>
    <row r="216" spans="1:5" ht="30" x14ac:dyDescent="0.25">
      <c r="A216" s="799" t="s">
        <v>4170</v>
      </c>
      <c r="B216" s="800" t="s">
        <v>4208</v>
      </c>
      <c r="C216" s="800" t="s">
        <v>4379</v>
      </c>
      <c r="D216" s="800" t="s">
        <v>4380</v>
      </c>
      <c r="E216" s="801" t="s">
        <v>4381</v>
      </c>
    </row>
    <row r="217" spans="1:5" ht="45" x14ac:dyDescent="0.25">
      <c r="A217" s="781" t="s">
        <v>4158</v>
      </c>
      <c r="B217" s="783" t="s">
        <v>4382</v>
      </c>
      <c r="C217" s="782" t="s">
        <v>4383</v>
      </c>
      <c r="D217" s="784" t="s">
        <v>4368</v>
      </c>
      <c r="E217" s="785" t="s">
        <v>4369</v>
      </c>
    </row>
    <row r="218" spans="1:5" ht="60" x14ac:dyDescent="0.25">
      <c r="A218" s="781" t="s">
        <v>4178</v>
      </c>
      <c r="B218" s="783" t="s">
        <v>4382</v>
      </c>
      <c r="C218" s="782" t="s">
        <v>4384</v>
      </c>
      <c r="D218" s="784" t="s">
        <v>4385</v>
      </c>
      <c r="E218" s="785" t="s">
        <v>4386</v>
      </c>
    </row>
    <row r="219" spans="1:5" ht="30" x14ac:dyDescent="0.25">
      <c r="A219" s="781" t="s">
        <v>4178</v>
      </c>
      <c r="B219" s="788" t="s">
        <v>4387</v>
      </c>
      <c r="C219" s="782" t="s">
        <v>4388</v>
      </c>
      <c r="D219" s="784" t="s">
        <v>4389</v>
      </c>
      <c r="E219" s="785" t="s">
        <v>4169</v>
      </c>
    </row>
    <row r="220" spans="1:5" ht="45" x14ac:dyDescent="0.25">
      <c r="A220" s="781" t="s">
        <v>4158</v>
      </c>
      <c r="B220" s="783" t="s">
        <v>4390</v>
      </c>
      <c r="C220" s="782" t="s">
        <v>4391</v>
      </c>
      <c r="D220" s="784" t="s">
        <v>4392</v>
      </c>
      <c r="E220" s="785" t="s">
        <v>4393</v>
      </c>
    </row>
    <row r="221" spans="1:5" ht="30" x14ac:dyDescent="0.25">
      <c r="A221" s="781" t="s">
        <v>4158</v>
      </c>
      <c r="B221" s="782" t="s">
        <v>4390</v>
      </c>
      <c r="C221" s="782" t="s">
        <v>4394</v>
      </c>
      <c r="D221" s="784" t="s">
        <v>4395</v>
      </c>
      <c r="E221" s="785" t="s">
        <v>4169</v>
      </c>
    </row>
    <row r="222" spans="1:5" ht="45" x14ac:dyDescent="0.25">
      <c r="A222" s="781" t="s">
        <v>4396</v>
      </c>
      <c r="B222" s="782" t="s">
        <v>4212</v>
      </c>
      <c r="C222" s="782" t="s">
        <v>4397</v>
      </c>
      <c r="D222" s="784" t="s">
        <v>4398</v>
      </c>
      <c r="E222" s="785" t="s">
        <v>4306</v>
      </c>
    </row>
    <row r="223" spans="1:5" ht="45" x14ac:dyDescent="0.25">
      <c r="A223" s="781" t="s">
        <v>4396</v>
      </c>
      <c r="B223" s="782" t="s">
        <v>4399</v>
      </c>
      <c r="C223" s="782" t="s">
        <v>4397</v>
      </c>
      <c r="D223" s="784" t="s">
        <v>4398</v>
      </c>
      <c r="E223" s="785" t="s">
        <v>4306</v>
      </c>
    </row>
    <row r="224" spans="1:5" ht="45" x14ac:dyDescent="0.25">
      <c r="A224" s="781" t="s">
        <v>4153</v>
      </c>
      <c r="B224" s="782" t="s">
        <v>4400</v>
      </c>
      <c r="C224" s="782" t="s">
        <v>4401</v>
      </c>
      <c r="D224" s="784" t="s">
        <v>4402</v>
      </c>
      <c r="E224" s="785" t="s">
        <v>4403</v>
      </c>
    </row>
    <row r="225" spans="1:5" ht="30" x14ac:dyDescent="0.25">
      <c r="A225" s="781" t="s">
        <v>4260</v>
      </c>
      <c r="B225" s="782" t="s">
        <v>4285</v>
      </c>
      <c r="C225" s="782" t="s">
        <v>4404</v>
      </c>
      <c r="D225" s="784" t="s">
        <v>4174</v>
      </c>
      <c r="E225" s="785" t="s">
        <v>4169</v>
      </c>
    </row>
    <row r="226" spans="1:5" ht="30" x14ac:dyDescent="0.25">
      <c r="A226" s="781" t="s">
        <v>4350</v>
      </c>
      <c r="B226" s="782" t="s">
        <v>4405</v>
      </c>
      <c r="C226" s="783" t="s">
        <v>4406</v>
      </c>
      <c r="D226" s="784" t="s">
        <v>4407</v>
      </c>
      <c r="E226" s="785" t="s">
        <v>4408</v>
      </c>
    </row>
    <row r="227" spans="1:5" ht="30" x14ac:dyDescent="0.25">
      <c r="A227" s="781" t="s">
        <v>4409</v>
      </c>
      <c r="B227" s="782" t="s">
        <v>4351</v>
      </c>
      <c r="C227" s="782" t="s">
        <v>4410</v>
      </c>
      <c r="D227" s="784" t="s">
        <v>4411</v>
      </c>
      <c r="E227" s="785" t="s">
        <v>4412</v>
      </c>
    </row>
    <row r="228" spans="1:5" ht="45" x14ac:dyDescent="0.25">
      <c r="A228" s="781" t="s">
        <v>4158</v>
      </c>
      <c r="B228" s="783" t="s">
        <v>4375</v>
      </c>
      <c r="C228" s="783" t="s">
        <v>4413</v>
      </c>
      <c r="D228" s="784" t="s">
        <v>4414</v>
      </c>
      <c r="E228" s="797" t="s">
        <v>4415</v>
      </c>
    </row>
    <row r="229" spans="1:5" ht="30" x14ac:dyDescent="0.25">
      <c r="A229" s="781" t="s">
        <v>4260</v>
      </c>
      <c r="B229" s="782" t="s">
        <v>4358</v>
      </c>
      <c r="C229" s="783" t="s">
        <v>4416</v>
      </c>
      <c r="D229" s="784" t="s">
        <v>4417</v>
      </c>
      <c r="E229" s="785" t="s">
        <v>4188</v>
      </c>
    </row>
    <row r="230" spans="1:5" ht="30" x14ac:dyDescent="0.25">
      <c r="A230" s="781" t="s">
        <v>4260</v>
      </c>
      <c r="B230" s="782" t="s">
        <v>4358</v>
      </c>
      <c r="C230" s="783" t="s">
        <v>4418</v>
      </c>
      <c r="D230" s="784" t="s">
        <v>4417</v>
      </c>
      <c r="E230" s="785" t="s">
        <v>4293</v>
      </c>
    </row>
    <row r="231" spans="1:5" ht="30" x14ac:dyDescent="0.25">
      <c r="A231" s="781" t="s">
        <v>4192</v>
      </c>
      <c r="B231" s="786" t="s">
        <v>4358</v>
      </c>
      <c r="C231" s="782" t="s">
        <v>4419</v>
      </c>
      <c r="D231" s="784" t="s">
        <v>4417</v>
      </c>
      <c r="E231" s="785" t="s">
        <v>4420</v>
      </c>
    </row>
    <row r="232" spans="1:5" ht="30" x14ac:dyDescent="0.25">
      <c r="A232" s="781" t="s">
        <v>4260</v>
      </c>
      <c r="B232" s="788" t="s">
        <v>4285</v>
      </c>
      <c r="C232" s="782" t="s">
        <v>4421</v>
      </c>
      <c r="D232" s="784" t="s">
        <v>4422</v>
      </c>
      <c r="E232" s="785" t="s">
        <v>4423</v>
      </c>
    </row>
    <row r="233" spans="1:5" ht="30" x14ac:dyDescent="0.25">
      <c r="A233" s="781" t="s">
        <v>4136</v>
      </c>
      <c r="B233" s="783" t="s">
        <v>4145</v>
      </c>
      <c r="C233" s="782" t="s">
        <v>4424</v>
      </c>
      <c r="D233" s="784" t="s">
        <v>4425</v>
      </c>
      <c r="E233" s="785" t="s">
        <v>4308</v>
      </c>
    </row>
    <row r="234" spans="1:5" ht="45" x14ac:dyDescent="0.25">
      <c r="A234" s="802" t="s">
        <v>4319</v>
      </c>
      <c r="B234" s="803" t="s">
        <v>4362</v>
      </c>
      <c r="C234" s="804" t="s">
        <v>4426</v>
      </c>
      <c r="D234" s="805" t="s">
        <v>4427</v>
      </c>
      <c r="E234" s="806" t="s">
        <v>4428</v>
      </c>
    </row>
    <row r="235" spans="1:5" ht="30" x14ac:dyDescent="0.25">
      <c r="A235" s="781" t="s">
        <v>4350</v>
      </c>
      <c r="B235" s="803" t="s">
        <v>4362</v>
      </c>
      <c r="C235" s="782" t="s">
        <v>4429</v>
      </c>
      <c r="D235" s="784" t="s">
        <v>4430</v>
      </c>
      <c r="E235" s="785" t="s">
        <v>4431</v>
      </c>
    </row>
    <row r="236" spans="1:5" ht="30" x14ac:dyDescent="0.25">
      <c r="A236" s="781" t="s">
        <v>4319</v>
      </c>
      <c r="B236" s="803" t="s">
        <v>4362</v>
      </c>
      <c r="C236" s="782" t="s">
        <v>4432</v>
      </c>
      <c r="D236" s="784" t="s">
        <v>4433</v>
      </c>
      <c r="E236" s="785" t="s">
        <v>4434</v>
      </c>
    </row>
    <row r="237" spans="1:5" ht="30" x14ac:dyDescent="0.25">
      <c r="A237" s="781" t="s">
        <v>4319</v>
      </c>
      <c r="B237" s="803" t="s">
        <v>4362</v>
      </c>
      <c r="C237" s="782" t="s">
        <v>4435</v>
      </c>
      <c r="D237" s="784" t="s">
        <v>4436</v>
      </c>
      <c r="E237" s="785" t="s">
        <v>4437</v>
      </c>
    </row>
    <row r="238" spans="1:5" ht="30" x14ac:dyDescent="0.25">
      <c r="A238" s="781" t="s">
        <v>4350</v>
      </c>
      <c r="B238" s="803" t="s">
        <v>4362</v>
      </c>
      <c r="C238" s="782" t="s">
        <v>4438</v>
      </c>
      <c r="D238" s="784" t="s">
        <v>4436</v>
      </c>
      <c r="E238" s="785" t="s">
        <v>4437</v>
      </c>
    </row>
    <row r="239" spans="1:5" ht="30" x14ac:dyDescent="0.25">
      <c r="A239" s="781" t="s">
        <v>4350</v>
      </c>
      <c r="B239" s="803" t="s">
        <v>4362</v>
      </c>
      <c r="C239" s="782" t="s">
        <v>4439</v>
      </c>
      <c r="D239" s="784" t="s">
        <v>4440</v>
      </c>
      <c r="E239" s="785" t="s">
        <v>4441</v>
      </c>
    </row>
    <row r="240" spans="1:5" ht="90" x14ac:dyDescent="0.25">
      <c r="A240" s="807" t="s">
        <v>4178</v>
      </c>
      <c r="B240" s="803" t="s">
        <v>4442</v>
      </c>
      <c r="C240" s="800" t="s">
        <v>4443</v>
      </c>
      <c r="D240" s="808" t="s">
        <v>4444</v>
      </c>
      <c r="E240" s="806" t="s">
        <v>4445</v>
      </c>
    </row>
    <row r="241" spans="1:5" ht="60" x14ac:dyDescent="0.25">
      <c r="A241" s="807" t="s">
        <v>4446</v>
      </c>
      <c r="B241" s="803" t="s">
        <v>4442</v>
      </c>
      <c r="C241" s="800" t="s">
        <v>4447</v>
      </c>
      <c r="D241" s="808" t="s">
        <v>4448</v>
      </c>
      <c r="E241" s="806" t="s">
        <v>4449</v>
      </c>
    </row>
    <row r="242" spans="1:5" ht="60" x14ac:dyDescent="0.25">
      <c r="A242" s="807" t="s">
        <v>4170</v>
      </c>
      <c r="B242" s="803" t="s">
        <v>4442</v>
      </c>
      <c r="C242" s="800" t="s">
        <v>4450</v>
      </c>
      <c r="D242" s="805" t="s">
        <v>4451</v>
      </c>
      <c r="E242" s="806" t="s">
        <v>4452</v>
      </c>
    </row>
    <row r="243" spans="1:5" ht="45" x14ac:dyDescent="0.25">
      <c r="A243" s="787" t="s">
        <v>4170</v>
      </c>
      <c r="B243" s="803" t="s">
        <v>4442</v>
      </c>
      <c r="C243" s="783" t="s">
        <v>4453</v>
      </c>
      <c r="D243" s="784" t="s">
        <v>4454</v>
      </c>
      <c r="E243" s="785" t="s">
        <v>4455</v>
      </c>
    </row>
    <row r="244" spans="1:5" ht="45" x14ac:dyDescent="0.25">
      <c r="A244" s="787" t="s">
        <v>4446</v>
      </c>
      <c r="B244" s="803" t="s">
        <v>4442</v>
      </c>
      <c r="C244" s="783" t="s">
        <v>4456</v>
      </c>
      <c r="D244" s="784" t="s">
        <v>4457</v>
      </c>
      <c r="E244" s="785" t="s">
        <v>4458</v>
      </c>
    </row>
    <row r="245" spans="1:5" ht="45" x14ac:dyDescent="0.25">
      <c r="A245" s="787" t="s">
        <v>4170</v>
      </c>
      <c r="B245" s="803" t="s">
        <v>4442</v>
      </c>
      <c r="C245" s="782" t="s">
        <v>4459</v>
      </c>
      <c r="D245" s="784" t="s">
        <v>4460</v>
      </c>
      <c r="E245" s="785" t="s">
        <v>4461</v>
      </c>
    </row>
    <row r="246" spans="1:5" ht="60" x14ac:dyDescent="0.25">
      <c r="A246" s="787" t="s">
        <v>4170</v>
      </c>
      <c r="B246" s="803" t="s">
        <v>4442</v>
      </c>
      <c r="C246" s="782" t="s">
        <v>4462</v>
      </c>
      <c r="D246" s="784" t="s">
        <v>4463</v>
      </c>
      <c r="E246" s="785" t="s">
        <v>4464</v>
      </c>
    </row>
    <row r="247" spans="1:5" ht="30" x14ac:dyDescent="0.25">
      <c r="A247" s="781" t="s">
        <v>4136</v>
      </c>
      <c r="B247" s="803" t="s">
        <v>4465</v>
      </c>
      <c r="C247" s="782" t="s">
        <v>4466</v>
      </c>
      <c r="D247" s="784" t="s">
        <v>4268</v>
      </c>
      <c r="E247" s="785" t="s">
        <v>4467</v>
      </c>
    </row>
    <row r="248" spans="1:5" ht="60" x14ac:dyDescent="0.25">
      <c r="A248" s="781" t="s">
        <v>4178</v>
      </c>
      <c r="B248" s="783" t="s">
        <v>4285</v>
      </c>
      <c r="C248" s="782" t="s">
        <v>4468</v>
      </c>
      <c r="D248" s="784" t="s">
        <v>4161</v>
      </c>
      <c r="E248" s="785" t="s">
        <v>4162</v>
      </c>
    </row>
    <row r="249" spans="1:5" ht="30" x14ac:dyDescent="0.25">
      <c r="A249" s="781" t="s">
        <v>4158</v>
      </c>
      <c r="B249" s="783" t="s">
        <v>4145</v>
      </c>
      <c r="C249" s="783" t="s">
        <v>4469</v>
      </c>
      <c r="D249" s="784" t="s">
        <v>4470</v>
      </c>
      <c r="E249" s="785" t="s">
        <v>4471</v>
      </c>
    </row>
    <row r="250" spans="1:5" ht="30" x14ac:dyDescent="0.25">
      <c r="A250" s="781" t="s">
        <v>4472</v>
      </c>
      <c r="B250" s="783" t="s">
        <v>4473</v>
      </c>
      <c r="C250" s="782" t="s">
        <v>4474</v>
      </c>
      <c r="D250" s="784" t="s">
        <v>4475</v>
      </c>
      <c r="E250" s="785" t="s">
        <v>4476</v>
      </c>
    </row>
    <row r="251" spans="1:5" ht="45" x14ac:dyDescent="0.25">
      <c r="A251" s="781" t="s">
        <v>4472</v>
      </c>
      <c r="B251" s="783" t="s">
        <v>4473</v>
      </c>
      <c r="C251" s="782" t="s">
        <v>4477</v>
      </c>
      <c r="D251" s="784" t="s">
        <v>4475</v>
      </c>
      <c r="E251" s="785" t="s">
        <v>4476</v>
      </c>
    </row>
    <row r="252" spans="1:5" ht="30" x14ac:dyDescent="0.25">
      <c r="A252" s="781" t="s">
        <v>4178</v>
      </c>
      <c r="B252" s="783" t="s">
        <v>4212</v>
      </c>
      <c r="C252" s="782" t="s">
        <v>4478</v>
      </c>
      <c r="D252" s="784" t="s">
        <v>4479</v>
      </c>
      <c r="E252" s="785" t="s">
        <v>4467</v>
      </c>
    </row>
    <row r="253" spans="1:5" ht="30" x14ac:dyDescent="0.25">
      <c r="A253" s="781" t="s">
        <v>4363</v>
      </c>
      <c r="B253" s="783" t="s">
        <v>4364</v>
      </c>
      <c r="C253" s="783" t="s">
        <v>4480</v>
      </c>
      <c r="D253" s="784" t="s">
        <v>4475</v>
      </c>
      <c r="E253" s="785" t="s">
        <v>4481</v>
      </c>
    </row>
    <row r="254" spans="1:5" ht="30" x14ac:dyDescent="0.25">
      <c r="A254" s="781" t="s">
        <v>4363</v>
      </c>
      <c r="B254" s="788" t="s">
        <v>4164</v>
      </c>
      <c r="C254" s="783" t="s">
        <v>4480</v>
      </c>
      <c r="D254" s="784" t="s">
        <v>4475</v>
      </c>
      <c r="E254" s="785" t="s">
        <v>4481</v>
      </c>
    </row>
    <row r="255" spans="1:5" ht="30" x14ac:dyDescent="0.25">
      <c r="A255" s="781" t="s">
        <v>4363</v>
      </c>
      <c r="B255" s="783" t="s">
        <v>4320</v>
      </c>
      <c r="C255" s="783" t="s">
        <v>4480</v>
      </c>
      <c r="D255" s="784" t="s">
        <v>4475</v>
      </c>
      <c r="E255" s="785" t="s">
        <v>4481</v>
      </c>
    </row>
    <row r="256" spans="1:5" ht="30" x14ac:dyDescent="0.25">
      <c r="A256" s="781" t="s">
        <v>4396</v>
      </c>
      <c r="B256" s="783" t="s">
        <v>4364</v>
      </c>
      <c r="C256" s="783" t="s">
        <v>4482</v>
      </c>
      <c r="D256" s="784" t="s">
        <v>4475</v>
      </c>
      <c r="E256" s="785" t="s">
        <v>4481</v>
      </c>
    </row>
    <row r="257" spans="1:5" ht="30" x14ac:dyDescent="0.25">
      <c r="A257" s="781" t="s">
        <v>4396</v>
      </c>
      <c r="B257" s="783" t="s">
        <v>4164</v>
      </c>
      <c r="C257" s="783" t="s">
        <v>4482</v>
      </c>
      <c r="D257" s="784" t="s">
        <v>4475</v>
      </c>
      <c r="E257" s="785" t="s">
        <v>4481</v>
      </c>
    </row>
    <row r="258" spans="1:5" ht="30" x14ac:dyDescent="0.25">
      <c r="A258" s="781" t="s">
        <v>4396</v>
      </c>
      <c r="B258" s="783" t="s">
        <v>4320</v>
      </c>
      <c r="C258" s="783" t="s">
        <v>4482</v>
      </c>
      <c r="D258" s="784" t="s">
        <v>4475</v>
      </c>
      <c r="E258" s="785" t="s">
        <v>4481</v>
      </c>
    </row>
    <row r="259" spans="1:5" ht="30" x14ac:dyDescent="0.25">
      <c r="A259" s="787" t="s">
        <v>4483</v>
      </c>
      <c r="B259" s="788" t="s">
        <v>4164</v>
      </c>
      <c r="C259" s="788" t="s">
        <v>4484</v>
      </c>
      <c r="D259" s="784" t="s">
        <v>4475</v>
      </c>
      <c r="E259" s="785" t="s">
        <v>4481</v>
      </c>
    </row>
    <row r="260" spans="1:5" ht="30" x14ac:dyDescent="0.25">
      <c r="A260" s="787" t="s">
        <v>4483</v>
      </c>
      <c r="B260" s="786" t="s">
        <v>4164</v>
      </c>
      <c r="C260" s="783" t="s">
        <v>4485</v>
      </c>
      <c r="D260" s="784" t="s">
        <v>4475</v>
      </c>
      <c r="E260" s="785" t="s">
        <v>4481</v>
      </c>
    </row>
    <row r="261" spans="1:5" ht="30" x14ac:dyDescent="0.25">
      <c r="A261" s="781" t="s">
        <v>4260</v>
      </c>
      <c r="B261" s="782" t="s">
        <v>4245</v>
      </c>
      <c r="C261" s="783" t="s">
        <v>4486</v>
      </c>
      <c r="D261" s="784" t="s">
        <v>4279</v>
      </c>
      <c r="E261" s="785" t="s">
        <v>4487</v>
      </c>
    </row>
    <row r="262" spans="1:5" ht="30" x14ac:dyDescent="0.25">
      <c r="A262" s="781" t="s">
        <v>4136</v>
      </c>
      <c r="B262" s="782" t="s">
        <v>4245</v>
      </c>
      <c r="C262" s="783" t="s">
        <v>4488</v>
      </c>
      <c r="D262" s="784" t="s">
        <v>4489</v>
      </c>
      <c r="E262" s="785" t="s">
        <v>4140</v>
      </c>
    </row>
    <row r="263" spans="1:5" ht="45" x14ac:dyDescent="0.25">
      <c r="A263" s="781" t="s">
        <v>4158</v>
      </c>
      <c r="B263" s="782" t="s">
        <v>4490</v>
      </c>
      <c r="C263" s="783" t="s">
        <v>4491</v>
      </c>
      <c r="D263" s="784" t="s">
        <v>4492</v>
      </c>
      <c r="E263" s="785" t="s">
        <v>4493</v>
      </c>
    </row>
    <row r="264" spans="1:5" ht="75" x14ac:dyDescent="0.25">
      <c r="A264" s="781" t="s">
        <v>4158</v>
      </c>
      <c r="B264" s="782" t="s">
        <v>4490</v>
      </c>
      <c r="C264" s="782" t="s">
        <v>4494</v>
      </c>
      <c r="D264" s="784" t="s">
        <v>4492</v>
      </c>
      <c r="E264" s="785" t="s">
        <v>4495</v>
      </c>
    </row>
    <row r="265" spans="1:5" ht="45" x14ac:dyDescent="0.25">
      <c r="A265" s="781" t="s">
        <v>4170</v>
      </c>
      <c r="B265" s="783" t="s">
        <v>4490</v>
      </c>
      <c r="C265" s="782" t="s">
        <v>4496</v>
      </c>
      <c r="D265" s="794" t="s">
        <v>4174</v>
      </c>
      <c r="E265" s="785" t="s">
        <v>4308</v>
      </c>
    </row>
    <row r="266" spans="1:5" ht="30" x14ac:dyDescent="0.25">
      <c r="A266" s="781" t="s">
        <v>4497</v>
      </c>
      <c r="B266" s="783" t="s">
        <v>4490</v>
      </c>
      <c r="C266" s="782" t="s">
        <v>4498</v>
      </c>
      <c r="D266" s="794" t="s">
        <v>4499</v>
      </c>
      <c r="E266" s="785" t="s">
        <v>4467</v>
      </c>
    </row>
    <row r="267" spans="1:5" ht="30" x14ac:dyDescent="0.25">
      <c r="A267" s="781" t="s">
        <v>4500</v>
      </c>
      <c r="B267" s="783" t="s">
        <v>4490</v>
      </c>
      <c r="C267" s="782" t="s">
        <v>4501</v>
      </c>
      <c r="D267" s="794" t="s">
        <v>4502</v>
      </c>
      <c r="E267" s="785" t="s">
        <v>4315</v>
      </c>
    </row>
    <row r="268" spans="1:5" ht="30" x14ac:dyDescent="0.25">
      <c r="A268" s="781" t="s">
        <v>4446</v>
      </c>
      <c r="B268" s="783" t="s">
        <v>4490</v>
      </c>
      <c r="C268" s="782" t="s">
        <v>4503</v>
      </c>
      <c r="D268" s="794" t="s">
        <v>4174</v>
      </c>
      <c r="E268" s="785" t="s">
        <v>4315</v>
      </c>
    </row>
    <row r="269" spans="1:5" ht="30" x14ac:dyDescent="0.25">
      <c r="A269" s="781" t="s">
        <v>4260</v>
      </c>
      <c r="B269" s="783" t="s">
        <v>4490</v>
      </c>
      <c r="C269" s="782" t="s">
        <v>4504</v>
      </c>
      <c r="D269" s="794" t="s">
        <v>4505</v>
      </c>
      <c r="E269" s="785" t="s">
        <v>4467</v>
      </c>
    </row>
    <row r="270" spans="1:5" ht="45" x14ac:dyDescent="0.25">
      <c r="A270" s="781" t="s">
        <v>4178</v>
      </c>
      <c r="B270" s="783" t="s">
        <v>4490</v>
      </c>
      <c r="C270" s="782" t="s">
        <v>4506</v>
      </c>
      <c r="D270" s="794" t="s">
        <v>4174</v>
      </c>
      <c r="E270" s="785" t="s">
        <v>4507</v>
      </c>
    </row>
    <row r="271" spans="1:5" ht="30" x14ac:dyDescent="0.25">
      <c r="A271" s="781" t="s">
        <v>4508</v>
      </c>
      <c r="B271" s="783" t="s">
        <v>4509</v>
      </c>
      <c r="C271" s="782" t="s">
        <v>4510</v>
      </c>
      <c r="D271" s="794" t="s">
        <v>4279</v>
      </c>
      <c r="E271" s="785" t="s">
        <v>4511</v>
      </c>
    </row>
    <row r="272" spans="1:5" ht="45" x14ac:dyDescent="0.25">
      <c r="A272" s="781" t="s">
        <v>4218</v>
      </c>
      <c r="B272" s="783" t="s">
        <v>4509</v>
      </c>
      <c r="C272" s="782" t="s">
        <v>4512</v>
      </c>
      <c r="D272" s="794" t="s">
        <v>4513</v>
      </c>
      <c r="E272" s="785" t="s">
        <v>4514</v>
      </c>
    </row>
    <row r="273" spans="1:5" ht="45" x14ac:dyDescent="0.25">
      <c r="A273" s="781" t="s">
        <v>4178</v>
      </c>
      <c r="B273" s="783" t="s">
        <v>4159</v>
      </c>
      <c r="C273" s="782" t="s">
        <v>4515</v>
      </c>
      <c r="D273" s="794" t="s">
        <v>4516</v>
      </c>
      <c r="E273" s="785" t="s">
        <v>4517</v>
      </c>
    </row>
    <row r="274" spans="1:5" ht="60" x14ac:dyDescent="0.25">
      <c r="A274" s="781" t="s">
        <v>4178</v>
      </c>
      <c r="B274" s="783" t="s">
        <v>4159</v>
      </c>
      <c r="C274" s="782" t="s">
        <v>4518</v>
      </c>
      <c r="D274" s="784" t="s">
        <v>4224</v>
      </c>
      <c r="E274" s="785" t="s">
        <v>4423</v>
      </c>
    </row>
    <row r="275" spans="1:5" ht="45" x14ac:dyDescent="0.25">
      <c r="A275" s="781" t="s">
        <v>4178</v>
      </c>
      <c r="B275" s="782" t="s">
        <v>4519</v>
      </c>
      <c r="C275" s="782" t="s">
        <v>4520</v>
      </c>
      <c r="D275" s="784" t="s">
        <v>1492</v>
      </c>
      <c r="E275" s="785" t="s">
        <v>4306</v>
      </c>
    </row>
    <row r="276" spans="1:5" ht="45" x14ac:dyDescent="0.25">
      <c r="A276" s="781" t="s">
        <v>4178</v>
      </c>
      <c r="B276" s="782" t="s">
        <v>4519</v>
      </c>
      <c r="C276" s="782" t="s">
        <v>4521</v>
      </c>
      <c r="D276" s="784" t="s">
        <v>1492</v>
      </c>
      <c r="E276" s="785" t="s">
        <v>4306</v>
      </c>
    </row>
    <row r="277" spans="1:5" ht="45" x14ac:dyDescent="0.25">
      <c r="A277" s="781" t="s">
        <v>4178</v>
      </c>
      <c r="B277" s="782" t="s">
        <v>4519</v>
      </c>
      <c r="C277" s="782" t="s">
        <v>4522</v>
      </c>
      <c r="D277" s="784" t="s">
        <v>1492</v>
      </c>
      <c r="E277" s="785" t="s">
        <v>4308</v>
      </c>
    </row>
    <row r="278" spans="1:5" ht="30" x14ac:dyDescent="0.25">
      <c r="A278" s="781" t="s">
        <v>4136</v>
      </c>
      <c r="B278" s="783" t="s">
        <v>4284</v>
      </c>
      <c r="C278" s="782" t="s">
        <v>4523</v>
      </c>
      <c r="D278" s="784" t="s">
        <v>4524</v>
      </c>
      <c r="E278" s="785" t="s">
        <v>4191</v>
      </c>
    </row>
    <row r="279" spans="1:5" ht="30" x14ac:dyDescent="0.25">
      <c r="A279" s="781" t="s">
        <v>4136</v>
      </c>
      <c r="B279" s="783" t="s">
        <v>4525</v>
      </c>
      <c r="C279" s="782" t="s">
        <v>4523</v>
      </c>
      <c r="D279" s="784" t="s">
        <v>4524</v>
      </c>
      <c r="E279" s="785" t="s">
        <v>4191</v>
      </c>
    </row>
    <row r="280" spans="1:5" ht="30" x14ac:dyDescent="0.25">
      <c r="A280" s="781" t="s">
        <v>4136</v>
      </c>
      <c r="B280" s="783" t="s">
        <v>4284</v>
      </c>
      <c r="C280" s="782" t="s">
        <v>4526</v>
      </c>
      <c r="D280" s="784" t="s">
        <v>4524</v>
      </c>
      <c r="E280" s="785" t="s">
        <v>4527</v>
      </c>
    </row>
    <row r="281" spans="1:5" ht="30" x14ac:dyDescent="0.25">
      <c r="A281" s="781" t="s">
        <v>4136</v>
      </c>
      <c r="B281" s="783" t="s">
        <v>4525</v>
      </c>
      <c r="C281" s="782" t="s">
        <v>4526</v>
      </c>
      <c r="D281" s="784" t="s">
        <v>4524</v>
      </c>
      <c r="E281" s="785" t="s">
        <v>4527</v>
      </c>
    </row>
    <row r="282" spans="1:5" x14ac:dyDescent="0.25">
      <c r="A282" s="781" t="s">
        <v>4136</v>
      </c>
      <c r="B282" s="783" t="s">
        <v>4284</v>
      </c>
      <c r="C282" s="782" t="s">
        <v>4528</v>
      </c>
      <c r="D282" s="784" t="s">
        <v>4524</v>
      </c>
      <c r="E282" s="785" t="s">
        <v>4293</v>
      </c>
    </row>
    <row r="283" spans="1:5" x14ac:dyDescent="0.25">
      <c r="A283" s="781" t="s">
        <v>4136</v>
      </c>
      <c r="B283" s="782" t="s">
        <v>4525</v>
      </c>
      <c r="C283" s="782" t="s">
        <v>4528</v>
      </c>
      <c r="D283" s="784" t="s">
        <v>4524</v>
      </c>
      <c r="E283" s="785" t="s">
        <v>4293</v>
      </c>
    </row>
    <row r="284" spans="1:5" ht="30" x14ac:dyDescent="0.25">
      <c r="A284" s="781" t="s">
        <v>4136</v>
      </c>
      <c r="B284" s="809" t="s">
        <v>4284</v>
      </c>
      <c r="C284" s="810" t="s">
        <v>4529</v>
      </c>
      <c r="D284" s="784" t="s">
        <v>4524</v>
      </c>
      <c r="E284" s="785" t="s">
        <v>4467</v>
      </c>
    </row>
    <row r="285" spans="1:5" ht="30" x14ac:dyDescent="0.25">
      <c r="A285" s="781" t="s">
        <v>4136</v>
      </c>
      <c r="B285" s="809" t="s">
        <v>4525</v>
      </c>
      <c r="C285" s="810" t="s">
        <v>4529</v>
      </c>
      <c r="D285" s="784" t="s">
        <v>4524</v>
      </c>
      <c r="E285" s="785" t="s">
        <v>4467</v>
      </c>
    </row>
    <row r="286" spans="1:5" ht="45" x14ac:dyDescent="0.25">
      <c r="A286" s="811" t="s">
        <v>4199</v>
      </c>
      <c r="B286" s="783" t="s">
        <v>4284</v>
      </c>
      <c r="C286" s="800" t="s">
        <v>4530</v>
      </c>
      <c r="D286" s="784" t="s">
        <v>4531</v>
      </c>
      <c r="E286" s="785" t="s">
        <v>4188</v>
      </c>
    </row>
    <row r="287" spans="1:5" ht="45" x14ac:dyDescent="0.25">
      <c r="A287" s="811" t="s">
        <v>4199</v>
      </c>
      <c r="B287" s="783" t="s">
        <v>4525</v>
      </c>
      <c r="C287" s="800" t="s">
        <v>4530</v>
      </c>
      <c r="D287" s="784" t="s">
        <v>4531</v>
      </c>
      <c r="E287" s="785" t="s">
        <v>4532</v>
      </c>
    </row>
    <row r="288" spans="1:5" ht="45" x14ac:dyDescent="0.25">
      <c r="A288" s="811" t="s">
        <v>4195</v>
      </c>
      <c r="B288" s="783" t="s">
        <v>4284</v>
      </c>
      <c r="C288" s="800" t="s">
        <v>4533</v>
      </c>
      <c r="D288" s="784" t="s">
        <v>4524</v>
      </c>
      <c r="E288" s="785" t="s">
        <v>4534</v>
      </c>
    </row>
    <row r="289" spans="1:5" ht="45" x14ac:dyDescent="0.25">
      <c r="A289" s="811" t="s">
        <v>4195</v>
      </c>
      <c r="B289" s="783" t="s">
        <v>4525</v>
      </c>
      <c r="C289" s="800" t="s">
        <v>4533</v>
      </c>
      <c r="D289" s="784" t="s">
        <v>4524</v>
      </c>
      <c r="E289" s="785" t="s">
        <v>4534</v>
      </c>
    </row>
    <row r="290" spans="1:5" ht="30" x14ac:dyDescent="0.25">
      <c r="A290" s="781" t="s">
        <v>4136</v>
      </c>
      <c r="B290" s="783" t="s">
        <v>4284</v>
      </c>
      <c r="C290" s="782" t="s">
        <v>4535</v>
      </c>
      <c r="D290" s="784" t="s">
        <v>4524</v>
      </c>
      <c r="E290" s="785" t="s">
        <v>4306</v>
      </c>
    </row>
    <row r="291" spans="1:5" ht="30" x14ac:dyDescent="0.25">
      <c r="A291" s="781" t="s">
        <v>4136</v>
      </c>
      <c r="B291" s="782" t="s">
        <v>4525</v>
      </c>
      <c r="C291" s="782" t="s">
        <v>4535</v>
      </c>
      <c r="D291" s="784" t="s">
        <v>4524</v>
      </c>
      <c r="E291" s="785" t="s">
        <v>4306</v>
      </c>
    </row>
    <row r="292" spans="1:5" ht="45" x14ac:dyDescent="0.25">
      <c r="A292" s="781" t="s">
        <v>4536</v>
      </c>
      <c r="B292" s="809" t="s">
        <v>4284</v>
      </c>
      <c r="C292" s="782" t="s">
        <v>4537</v>
      </c>
      <c r="D292" s="784" t="s">
        <v>4524</v>
      </c>
      <c r="E292" s="785" t="s">
        <v>4188</v>
      </c>
    </row>
    <row r="293" spans="1:5" ht="45" x14ac:dyDescent="0.25">
      <c r="A293" s="781" t="s">
        <v>4536</v>
      </c>
      <c r="B293" s="809" t="s">
        <v>4525</v>
      </c>
      <c r="C293" s="782" t="s">
        <v>4537</v>
      </c>
      <c r="D293" s="784" t="s">
        <v>4524</v>
      </c>
      <c r="E293" s="785" t="s">
        <v>4188</v>
      </c>
    </row>
    <row r="294" spans="1:5" ht="30" x14ac:dyDescent="0.25">
      <c r="A294" s="781" t="s">
        <v>4199</v>
      </c>
      <c r="B294" s="812" t="s">
        <v>4284</v>
      </c>
      <c r="C294" s="782" t="s">
        <v>4538</v>
      </c>
      <c r="D294" s="784" t="s">
        <v>4539</v>
      </c>
      <c r="E294" s="785" t="s">
        <v>4140</v>
      </c>
    </row>
    <row r="295" spans="1:5" ht="30" x14ac:dyDescent="0.25">
      <c r="A295" s="781" t="s">
        <v>4199</v>
      </c>
      <c r="B295" s="812" t="s">
        <v>4525</v>
      </c>
      <c r="C295" s="782" t="s">
        <v>4538</v>
      </c>
      <c r="D295" s="784" t="s">
        <v>4539</v>
      </c>
      <c r="E295" s="785" t="s">
        <v>4140</v>
      </c>
    </row>
    <row r="296" spans="1:5" ht="30" x14ac:dyDescent="0.25">
      <c r="A296" s="781" t="s">
        <v>4340</v>
      </c>
      <c r="B296" s="812" t="s">
        <v>4284</v>
      </c>
      <c r="C296" s="782" t="s">
        <v>4540</v>
      </c>
      <c r="D296" s="784" t="s">
        <v>4539</v>
      </c>
      <c r="E296" s="785" t="s">
        <v>4541</v>
      </c>
    </row>
    <row r="297" spans="1:5" ht="30" x14ac:dyDescent="0.25">
      <c r="A297" s="781" t="s">
        <v>4340</v>
      </c>
      <c r="B297" s="812" t="s">
        <v>4525</v>
      </c>
      <c r="C297" s="782" t="s">
        <v>4540</v>
      </c>
      <c r="D297" s="784" t="s">
        <v>4539</v>
      </c>
      <c r="E297" s="785" t="s">
        <v>4541</v>
      </c>
    </row>
    <row r="298" spans="1:5" ht="60" x14ac:dyDescent="0.25">
      <c r="A298" s="781" t="s">
        <v>4141</v>
      </c>
      <c r="B298" s="778" t="s">
        <v>4142</v>
      </c>
      <c r="C298" s="813" t="s">
        <v>4542</v>
      </c>
      <c r="D298" s="779" t="s">
        <v>4543</v>
      </c>
      <c r="E298" s="785" t="s">
        <v>4544</v>
      </c>
    </row>
    <row r="299" spans="1:5" ht="60" x14ac:dyDescent="0.25">
      <c r="A299" s="781" t="s">
        <v>4141</v>
      </c>
      <c r="B299" s="778" t="s">
        <v>4545</v>
      </c>
      <c r="C299" s="813" t="s">
        <v>4546</v>
      </c>
      <c r="D299" s="779" t="s">
        <v>4543</v>
      </c>
      <c r="E299" s="785" t="s">
        <v>4544</v>
      </c>
    </row>
    <row r="300" spans="1:5" ht="60" x14ac:dyDescent="0.25">
      <c r="A300" s="781" t="s">
        <v>4141</v>
      </c>
      <c r="B300" s="778" t="s">
        <v>4547</v>
      </c>
      <c r="C300" s="813" t="s">
        <v>4546</v>
      </c>
      <c r="D300" s="779" t="s">
        <v>4543</v>
      </c>
      <c r="E300" s="785" t="s">
        <v>4544</v>
      </c>
    </row>
    <row r="301" spans="1:5" ht="60" x14ac:dyDescent="0.25">
      <c r="A301" s="781" t="s">
        <v>4141</v>
      </c>
      <c r="B301" s="778" t="s">
        <v>4548</v>
      </c>
      <c r="C301" s="813" t="s">
        <v>4546</v>
      </c>
      <c r="D301" s="779" t="s">
        <v>4543</v>
      </c>
      <c r="E301" s="785" t="s">
        <v>4544</v>
      </c>
    </row>
    <row r="302" spans="1:5" x14ac:dyDescent="0.25">
      <c r="A302" s="781" t="s">
        <v>4192</v>
      </c>
      <c r="B302" s="814" t="s">
        <v>4525</v>
      </c>
      <c r="C302" s="782" t="s">
        <v>4549</v>
      </c>
      <c r="D302" s="779" t="s">
        <v>4550</v>
      </c>
      <c r="E302" s="785" t="s">
        <v>4169</v>
      </c>
    </row>
    <row r="303" spans="1:5" ht="30" x14ac:dyDescent="0.25">
      <c r="A303" s="781" t="s">
        <v>4203</v>
      </c>
      <c r="B303" s="814" t="s">
        <v>4525</v>
      </c>
      <c r="C303" s="782" t="s">
        <v>4551</v>
      </c>
      <c r="D303" s="779" t="s">
        <v>4550</v>
      </c>
      <c r="E303" s="785" t="s">
        <v>4169</v>
      </c>
    </row>
    <row r="304" spans="1:5" ht="30" x14ac:dyDescent="0.25">
      <c r="A304" s="781" t="s">
        <v>4203</v>
      </c>
      <c r="B304" s="814" t="s">
        <v>4166</v>
      </c>
      <c r="C304" s="782" t="s">
        <v>4551</v>
      </c>
      <c r="D304" s="779" t="s">
        <v>4550</v>
      </c>
      <c r="E304" s="785" t="s">
        <v>4169</v>
      </c>
    </row>
    <row r="305" spans="1:5" ht="30" x14ac:dyDescent="0.25">
      <c r="A305" s="781" t="s">
        <v>4192</v>
      </c>
      <c r="B305" s="783" t="s">
        <v>4552</v>
      </c>
      <c r="C305" s="782" t="s">
        <v>4553</v>
      </c>
      <c r="D305" s="782" t="s">
        <v>4554</v>
      </c>
      <c r="E305" s="785" t="s">
        <v>4373</v>
      </c>
    </row>
    <row r="306" spans="1:5" ht="45" x14ac:dyDescent="0.25">
      <c r="A306" s="781" t="s">
        <v>4192</v>
      </c>
      <c r="B306" s="783" t="s">
        <v>4552</v>
      </c>
      <c r="C306" s="782" t="s">
        <v>4555</v>
      </c>
      <c r="D306" s="782" t="s">
        <v>4556</v>
      </c>
      <c r="E306" s="797" t="s">
        <v>4557</v>
      </c>
    </row>
    <row r="307" spans="1:5" ht="30" x14ac:dyDescent="0.25">
      <c r="A307" s="781" t="s">
        <v>4178</v>
      </c>
      <c r="B307" s="783" t="s">
        <v>4490</v>
      </c>
      <c r="C307" s="783" t="s">
        <v>4558</v>
      </c>
      <c r="D307" s="779" t="s">
        <v>4559</v>
      </c>
      <c r="E307" s="797" t="s">
        <v>4507</v>
      </c>
    </row>
    <row r="308" spans="1:5" ht="30" x14ac:dyDescent="0.25">
      <c r="A308" s="781" t="s">
        <v>4203</v>
      </c>
      <c r="B308" s="783" t="s">
        <v>4183</v>
      </c>
      <c r="C308" s="783" t="s">
        <v>4560</v>
      </c>
      <c r="D308" s="779" t="s">
        <v>4561</v>
      </c>
      <c r="E308" s="797" t="s">
        <v>4562</v>
      </c>
    </row>
    <row r="309" spans="1:5" ht="30" x14ac:dyDescent="0.25">
      <c r="A309" s="781" t="s">
        <v>4203</v>
      </c>
      <c r="B309" s="783" t="s">
        <v>4179</v>
      </c>
      <c r="C309" s="783" t="s">
        <v>4560</v>
      </c>
      <c r="D309" s="779" t="s">
        <v>4561</v>
      </c>
      <c r="E309" s="797" t="s">
        <v>4562</v>
      </c>
    </row>
    <row r="310" spans="1:5" ht="30" x14ac:dyDescent="0.25">
      <c r="A310" s="781" t="s">
        <v>4203</v>
      </c>
      <c r="B310" s="783" t="s">
        <v>4229</v>
      </c>
      <c r="C310" s="783" t="s">
        <v>4560</v>
      </c>
      <c r="D310" s="779" t="s">
        <v>4561</v>
      </c>
      <c r="E310" s="797" t="s">
        <v>4562</v>
      </c>
    </row>
    <row r="311" spans="1:5" ht="30" x14ac:dyDescent="0.25">
      <c r="A311" s="781" t="s">
        <v>4158</v>
      </c>
      <c r="B311" s="783" t="s">
        <v>4364</v>
      </c>
      <c r="C311" s="782" t="s">
        <v>4563</v>
      </c>
      <c r="D311" s="784" t="s">
        <v>4564</v>
      </c>
      <c r="E311" s="785" t="s">
        <v>4188</v>
      </c>
    </row>
    <row r="312" spans="1:5" ht="30" x14ac:dyDescent="0.25">
      <c r="A312" s="781" t="s">
        <v>4158</v>
      </c>
      <c r="B312" s="783" t="s">
        <v>4164</v>
      </c>
      <c r="C312" s="782" t="s">
        <v>4563</v>
      </c>
      <c r="D312" s="784" t="s">
        <v>4564</v>
      </c>
      <c r="E312" s="785" t="s">
        <v>4188</v>
      </c>
    </row>
    <row r="313" spans="1:5" ht="45" x14ac:dyDescent="0.25">
      <c r="A313" s="781" t="s">
        <v>4170</v>
      </c>
      <c r="B313" s="783" t="s">
        <v>4565</v>
      </c>
      <c r="C313" s="782" t="s">
        <v>4566</v>
      </c>
      <c r="D313" s="784" t="s">
        <v>4567</v>
      </c>
      <c r="E313" s="785" t="s">
        <v>4315</v>
      </c>
    </row>
    <row r="314" spans="1:5" ht="30" x14ac:dyDescent="0.25">
      <c r="A314" s="781" t="s">
        <v>4260</v>
      </c>
      <c r="B314" s="783" t="s">
        <v>4565</v>
      </c>
      <c r="C314" s="782" t="s">
        <v>4568</v>
      </c>
      <c r="D314" s="784" t="s">
        <v>4569</v>
      </c>
      <c r="E314" s="785" t="s">
        <v>4570</v>
      </c>
    </row>
    <row r="315" spans="1:5" ht="30" x14ac:dyDescent="0.25">
      <c r="A315" s="799" t="s">
        <v>4203</v>
      </c>
      <c r="B315" s="800" t="s">
        <v>4565</v>
      </c>
      <c r="C315" s="800" t="s">
        <v>4571</v>
      </c>
      <c r="D315" s="800" t="s">
        <v>4572</v>
      </c>
      <c r="E315" s="801" t="s">
        <v>4467</v>
      </c>
    </row>
    <row r="316" spans="1:5" ht="30" x14ac:dyDescent="0.25">
      <c r="A316" s="799" t="s">
        <v>4158</v>
      </c>
      <c r="B316" s="800" t="s">
        <v>4573</v>
      </c>
      <c r="C316" s="800" t="s">
        <v>4571</v>
      </c>
      <c r="D316" s="800" t="s">
        <v>4572</v>
      </c>
      <c r="E316" s="801" t="s">
        <v>4467</v>
      </c>
    </row>
    <row r="317" spans="1:5" ht="30" x14ac:dyDescent="0.25">
      <c r="A317" s="799" t="s">
        <v>4203</v>
      </c>
      <c r="B317" s="800" t="s">
        <v>4565</v>
      </c>
      <c r="C317" s="800" t="s">
        <v>4574</v>
      </c>
      <c r="D317" s="800" t="s">
        <v>4572</v>
      </c>
      <c r="E317" s="801" t="s">
        <v>4308</v>
      </c>
    </row>
    <row r="318" spans="1:5" ht="30" x14ac:dyDescent="0.25">
      <c r="A318" s="799" t="s">
        <v>4203</v>
      </c>
      <c r="B318" s="800" t="s">
        <v>4573</v>
      </c>
      <c r="C318" s="800" t="s">
        <v>4574</v>
      </c>
      <c r="D318" s="800" t="s">
        <v>4572</v>
      </c>
      <c r="E318" s="801" t="s">
        <v>4308</v>
      </c>
    </row>
    <row r="319" spans="1:5" ht="30" x14ac:dyDescent="0.25">
      <c r="A319" s="799" t="s">
        <v>4260</v>
      </c>
      <c r="B319" s="800" t="s">
        <v>4565</v>
      </c>
      <c r="C319" s="800" t="s">
        <v>4575</v>
      </c>
      <c r="D319" s="800" t="s">
        <v>4576</v>
      </c>
      <c r="E319" s="801" t="s">
        <v>4306</v>
      </c>
    </row>
    <row r="320" spans="1:5" ht="30" x14ac:dyDescent="0.25">
      <c r="A320" s="799" t="s">
        <v>4260</v>
      </c>
      <c r="B320" s="800" t="s">
        <v>4573</v>
      </c>
      <c r="C320" s="800" t="s">
        <v>4575</v>
      </c>
      <c r="D320" s="800" t="s">
        <v>4576</v>
      </c>
      <c r="E320" s="801" t="s">
        <v>4306</v>
      </c>
    </row>
    <row r="321" spans="1:5" x14ac:dyDescent="0.25">
      <c r="A321" s="781" t="s">
        <v>4158</v>
      </c>
      <c r="B321" s="782" t="s">
        <v>4565</v>
      </c>
      <c r="C321" s="782" t="s">
        <v>4577</v>
      </c>
      <c r="D321" s="784" t="s">
        <v>4578</v>
      </c>
      <c r="E321" s="785" t="s">
        <v>4293</v>
      </c>
    </row>
    <row r="322" spans="1:5" x14ac:dyDescent="0.25">
      <c r="A322" s="781" t="s">
        <v>4158</v>
      </c>
      <c r="B322" s="803" t="s">
        <v>4573</v>
      </c>
      <c r="C322" s="782" t="s">
        <v>4577</v>
      </c>
      <c r="D322" s="784" t="s">
        <v>4578</v>
      </c>
      <c r="E322" s="806" t="s">
        <v>4293</v>
      </c>
    </row>
    <row r="323" spans="1:5" ht="30" x14ac:dyDescent="0.25">
      <c r="A323" s="802" t="s">
        <v>4260</v>
      </c>
      <c r="B323" s="803" t="s">
        <v>4245</v>
      </c>
      <c r="C323" s="803" t="s">
        <v>4579</v>
      </c>
      <c r="D323" s="805" t="s">
        <v>4580</v>
      </c>
      <c r="E323" s="806" t="s">
        <v>4169</v>
      </c>
    </row>
    <row r="324" spans="1:5" ht="45" x14ac:dyDescent="0.25">
      <c r="A324" s="781" t="s">
        <v>4141</v>
      </c>
      <c r="B324" s="782" t="s">
        <v>4217</v>
      </c>
      <c r="C324" s="782" t="s">
        <v>4581</v>
      </c>
      <c r="D324" s="784" t="s">
        <v>4582</v>
      </c>
      <c r="E324" s="785" t="s">
        <v>4583</v>
      </c>
    </row>
    <row r="325" spans="1:5" ht="45" x14ac:dyDescent="0.25">
      <c r="A325" s="781" t="s">
        <v>4141</v>
      </c>
      <c r="B325" s="782" t="s">
        <v>4216</v>
      </c>
      <c r="C325" s="782" t="s">
        <v>4581</v>
      </c>
      <c r="D325" s="784" t="s">
        <v>4582</v>
      </c>
      <c r="E325" s="785" t="s">
        <v>4583</v>
      </c>
    </row>
    <row r="326" spans="1:5" ht="30" x14ac:dyDescent="0.25">
      <c r="A326" s="781" t="s">
        <v>4192</v>
      </c>
      <c r="B326" s="782" t="s">
        <v>4375</v>
      </c>
      <c r="C326" s="782" t="s">
        <v>4584</v>
      </c>
      <c r="D326" s="784" t="s">
        <v>4174</v>
      </c>
      <c r="E326" s="785" t="s">
        <v>4507</v>
      </c>
    </row>
    <row r="327" spans="1:5" ht="30" x14ac:dyDescent="0.25">
      <c r="A327" s="781" t="s">
        <v>4203</v>
      </c>
      <c r="B327" s="782" t="s">
        <v>4375</v>
      </c>
      <c r="C327" s="782" t="s">
        <v>4585</v>
      </c>
      <c r="D327" s="784" t="s">
        <v>4174</v>
      </c>
      <c r="E327" s="785" t="s">
        <v>4507</v>
      </c>
    </row>
    <row r="328" spans="1:5" ht="60" x14ac:dyDescent="0.25">
      <c r="A328" s="781" t="s">
        <v>4178</v>
      </c>
      <c r="B328" s="782" t="s">
        <v>4586</v>
      </c>
      <c r="C328" s="782" t="s">
        <v>4587</v>
      </c>
      <c r="D328" s="784" t="s">
        <v>4588</v>
      </c>
      <c r="E328" s="785" t="s">
        <v>4188</v>
      </c>
    </row>
    <row r="329" spans="1:5" ht="45" x14ac:dyDescent="0.25">
      <c r="A329" s="781" t="s">
        <v>4178</v>
      </c>
      <c r="B329" s="782" t="s">
        <v>4586</v>
      </c>
      <c r="C329" s="782" t="s">
        <v>4589</v>
      </c>
      <c r="D329" s="784" t="s">
        <v>4590</v>
      </c>
      <c r="E329" s="785" t="s">
        <v>4191</v>
      </c>
    </row>
    <row r="330" spans="1:5" ht="45" x14ac:dyDescent="0.25">
      <c r="A330" s="781" t="s">
        <v>4260</v>
      </c>
      <c r="B330" s="782" t="s">
        <v>4586</v>
      </c>
      <c r="C330" s="782" t="s">
        <v>4591</v>
      </c>
      <c r="D330" s="784" t="s">
        <v>4590</v>
      </c>
      <c r="E330" s="785" t="s">
        <v>4293</v>
      </c>
    </row>
    <row r="331" spans="1:5" ht="45" x14ac:dyDescent="0.25">
      <c r="A331" s="781" t="s">
        <v>4446</v>
      </c>
      <c r="B331" s="782" t="s">
        <v>4586</v>
      </c>
      <c r="C331" s="782" t="s">
        <v>4592</v>
      </c>
      <c r="D331" s="784" t="s">
        <v>4590</v>
      </c>
      <c r="E331" s="785" t="s">
        <v>4293</v>
      </c>
    </row>
    <row r="332" spans="1:5" ht="45" x14ac:dyDescent="0.25">
      <c r="A332" s="781" t="s">
        <v>4136</v>
      </c>
      <c r="B332" s="782" t="s">
        <v>4586</v>
      </c>
      <c r="C332" s="782" t="s">
        <v>4593</v>
      </c>
      <c r="D332" s="784" t="s">
        <v>4594</v>
      </c>
      <c r="E332" s="785" t="s">
        <v>4595</v>
      </c>
    </row>
    <row r="333" spans="1:5" ht="45" x14ac:dyDescent="0.25">
      <c r="A333" s="781" t="s">
        <v>4136</v>
      </c>
      <c r="B333" s="782" t="s">
        <v>4596</v>
      </c>
      <c r="C333" s="782" t="s">
        <v>4593</v>
      </c>
      <c r="D333" s="784" t="s">
        <v>4594</v>
      </c>
      <c r="E333" s="785" t="s">
        <v>4595</v>
      </c>
    </row>
    <row r="334" spans="1:5" ht="45" x14ac:dyDescent="0.25">
      <c r="A334" s="781" t="s">
        <v>4136</v>
      </c>
      <c r="B334" s="782" t="s">
        <v>4586</v>
      </c>
      <c r="C334" s="782" t="s">
        <v>4597</v>
      </c>
      <c r="D334" s="784" t="s">
        <v>4598</v>
      </c>
      <c r="E334" s="785" t="s">
        <v>4507</v>
      </c>
    </row>
    <row r="335" spans="1:5" ht="45" x14ac:dyDescent="0.25">
      <c r="A335" s="781" t="s">
        <v>4260</v>
      </c>
      <c r="B335" s="782" t="s">
        <v>4586</v>
      </c>
      <c r="C335" s="782" t="s">
        <v>4599</v>
      </c>
      <c r="D335" s="784" t="s">
        <v>4600</v>
      </c>
      <c r="E335" s="785" t="s">
        <v>4308</v>
      </c>
    </row>
    <row r="336" spans="1:5" ht="60" x14ac:dyDescent="0.25">
      <c r="A336" s="781" t="s">
        <v>4158</v>
      </c>
      <c r="B336" s="782" t="s">
        <v>4142</v>
      </c>
      <c r="C336" s="782" t="s">
        <v>4601</v>
      </c>
      <c r="D336" s="784" t="s">
        <v>1544</v>
      </c>
      <c r="E336" s="785" t="s">
        <v>4602</v>
      </c>
    </row>
    <row r="337" spans="1:5" ht="60" x14ac:dyDescent="0.25">
      <c r="A337" s="781" t="s">
        <v>4158</v>
      </c>
      <c r="B337" s="782" t="s">
        <v>4545</v>
      </c>
      <c r="C337" s="782" t="s">
        <v>4601</v>
      </c>
      <c r="D337" s="784" t="s">
        <v>1544</v>
      </c>
      <c r="E337" s="785" t="s">
        <v>4602</v>
      </c>
    </row>
    <row r="338" spans="1:5" ht="60" x14ac:dyDescent="0.25">
      <c r="A338" s="781" t="s">
        <v>4158</v>
      </c>
      <c r="B338" s="783" t="s">
        <v>4548</v>
      </c>
      <c r="C338" s="782" t="s">
        <v>4601</v>
      </c>
      <c r="D338" s="784" t="s">
        <v>1544</v>
      </c>
      <c r="E338" s="785" t="s">
        <v>4602</v>
      </c>
    </row>
    <row r="339" spans="1:5" ht="30" x14ac:dyDescent="0.25">
      <c r="A339" s="781" t="s">
        <v>4158</v>
      </c>
      <c r="B339" s="783" t="s">
        <v>4145</v>
      </c>
      <c r="C339" s="782" t="s">
        <v>4603</v>
      </c>
      <c r="D339" s="784" t="s">
        <v>4470</v>
      </c>
      <c r="E339" s="785" t="s">
        <v>4315</v>
      </c>
    </row>
    <row r="340" spans="1:5" ht="45" x14ac:dyDescent="0.25">
      <c r="A340" s="781" t="s">
        <v>4158</v>
      </c>
      <c r="B340" s="783" t="s">
        <v>4204</v>
      </c>
      <c r="C340" s="782" t="s">
        <v>4604</v>
      </c>
      <c r="D340" s="784" t="s">
        <v>1544</v>
      </c>
      <c r="E340" s="785" t="s">
        <v>4467</v>
      </c>
    </row>
    <row r="341" spans="1:5" ht="30" x14ac:dyDescent="0.25">
      <c r="A341" s="781" t="s">
        <v>4158</v>
      </c>
      <c r="B341" s="783" t="s">
        <v>4204</v>
      </c>
      <c r="C341" s="783" t="s">
        <v>4605</v>
      </c>
      <c r="D341" s="784" t="s">
        <v>4606</v>
      </c>
      <c r="E341" s="785" t="s">
        <v>4169</v>
      </c>
    </row>
    <row r="342" spans="1:5" ht="30" x14ac:dyDescent="0.25">
      <c r="A342" s="781" t="s">
        <v>4158</v>
      </c>
      <c r="B342" s="782" t="s">
        <v>4607</v>
      </c>
      <c r="C342" s="783" t="s">
        <v>4605</v>
      </c>
      <c r="D342" s="784" t="s">
        <v>4606</v>
      </c>
      <c r="E342" s="785" t="s">
        <v>4169</v>
      </c>
    </row>
    <row r="343" spans="1:5" ht="45" x14ac:dyDescent="0.25">
      <c r="A343" s="781" t="s">
        <v>4136</v>
      </c>
      <c r="B343" s="782" t="s">
        <v>4573</v>
      </c>
      <c r="C343" s="782" t="s">
        <v>4608</v>
      </c>
      <c r="D343" s="784" t="s">
        <v>4609</v>
      </c>
      <c r="E343" s="785" t="s">
        <v>4306</v>
      </c>
    </row>
    <row r="344" spans="1:5" ht="45" x14ac:dyDescent="0.25">
      <c r="A344" s="781" t="s">
        <v>4136</v>
      </c>
      <c r="B344" s="782" t="s">
        <v>4565</v>
      </c>
      <c r="C344" s="782" t="s">
        <v>4608</v>
      </c>
      <c r="D344" s="784" t="s">
        <v>4609</v>
      </c>
      <c r="E344" s="785" t="s">
        <v>4306</v>
      </c>
    </row>
    <row r="345" spans="1:5" ht="30" x14ac:dyDescent="0.25">
      <c r="A345" s="781" t="s">
        <v>4192</v>
      </c>
      <c r="B345" s="815" t="s">
        <v>4573</v>
      </c>
      <c r="C345" s="816" t="s">
        <v>4610</v>
      </c>
      <c r="D345" s="817" t="s">
        <v>4611</v>
      </c>
      <c r="E345" s="785" t="s">
        <v>4169</v>
      </c>
    </row>
    <row r="346" spans="1:5" ht="30" x14ac:dyDescent="0.25">
      <c r="A346" s="781" t="s">
        <v>4192</v>
      </c>
      <c r="B346" s="815" t="s">
        <v>4573</v>
      </c>
      <c r="C346" s="816" t="s">
        <v>4612</v>
      </c>
      <c r="D346" s="817" t="s">
        <v>4611</v>
      </c>
      <c r="E346" s="785" t="s">
        <v>4308</v>
      </c>
    </row>
    <row r="347" spans="1:5" ht="30" x14ac:dyDescent="0.25">
      <c r="A347" s="781" t="s">
        <v>4192</v>
      </c>
      <c r="B347" s="815" t="s">
        <v>4573</v>
      </c>
      <c r="C347" s="816" t="s">
        <v>4613</v>
      </c>
      <c r="D347" s="817" t="s">
        <v>4611</v>
      </c>
      <c r="E347" s="785" t="s">
        <v>4169</v>
      </c>
    </row>
    <row r="348" spans="1:5" ht="30" x14ac:dyDescent="0.25">
      <c r="A348" s="781" t="s">
        <v>4192</v>
      </c>
      <c r="B348" s="815" t="s">
        <v>4573</v>
      </c>
      <c r="C348" s="816" t="s">
        <v>4614</v>
      </c>
      <c r="D348" s="817" t="s">
        <v>4611</v>
      </c>
      <c r="E348" s="785" t="s">
        <v>4527</v>
      </c>
    </row>
    <row r="349" spans="1:5" ht="30" x14ac:dyDescent="0.25">
      <c r="A349" s="781" t="s">
        <v>4192</v>
      </c>
      <c r="B349" s="815" t="s">
        <v>4573</v>
      </c>
      <c r="C349" s="816" t="s">
        <v>4615</v>
      </c>
      <c r="D349" s="817" t="s">
        <v>4611</v>
      </c>
      <c r="E349" s="785" t="s">
        <v>4191</v>
      </c>
    </row>
    <row r="350" spans="1:5" ht="30" x14ac:dyDescent="0.25">
      <c r="A350" s="781" t="s">
        <v>4192</v>
      </c>
      <c r="B350" s="782" t="s">
        <v>4573</v>
      </c>
      <c r="C350" s="816" t="s">
        <v>4616</v>
      </c>
      <c r="D350" s="817" t="s">
        <v>4611</v>
      </c>
      <c r="E350" s="785" t="s">
        <v>4423</v>
      </c>
    </row>
    <row r="351" spans="1:5" ht="30" x14ac:dyDescent="0.25">
      <c r="A351" s="781" t="s">
        <v>4192</v>
      </c>
      <c r="B351" s="782" t="s">
        <v>4573</v>
      </c>
      <c r="C351" s="816" t="s">
        <v>4617</v>
      </c>
      <c r="D351" s="784" t="s">
        <v>4611</v>
      </c>
      <c r="E351" s="785" t="s">
        <v>4618</v>
      </c>
    </row>
    <row r="352" spans="1:5" ht="30" x14ac:dyDescent="0.25">
      <c r="A352" s="781" t="s">
        <v>4192</v>
      </c>
      <c r="B352" s="782" t="s">
        <v>4573</v>
      </c>
      <c r="C352" s="816" t="s">
        <v>4619</v>
      </c>
      <c r="D352" s="784" t="s">
        <v>4611</v>
      </c>
      <c r="E352" s="785" t="s">
        <v>4527</v>
      </c>
    </row>
    <row r="353" spans="1:5" ht="30" x14ac:dyDescent="0.25">
      <c r="A353" s="781" t="s">
        <v>4192</v>
      </c>
      <c r="B353" s="782" t="s">
        <v>4573</v>
      </c>
      <c r="C353" s="816" t="s">
        <v>4620</v>
      </c>
      <c r="D353" s="784" t="s">
        <v>4611</v>
      </c>
      <c r="E353" s="785" t="s">
        <v>4423</v>
      </c>
    </row>
    <row r="354" spans="1:5" ht="30" x14ac:dyDescent="0.25">
      <c r="A354" s="781" t="s">
        <v>4192</v>
      </c>
      <c r="B354" s="782" t="s">
        <v>4573</v>
      </c>
      <c r="C354" s="816" t="s">
        <v>4621</v>
      </c>
      <c r="D354" s="784" t="s">
        <v>4611</v>
      </c>
      <c r="E354" s="785" t="s">
        <v>4293</v>
      </c>
    </row>
    <row r="355" spans="1:5" ht="30" x14ac:dyDescent="0.25">
      <c r="A355" s="781" t="s">
        <v>4192</v>
      </c>
      <c r="B355" s="782" t="s">
        <v>4573</v>
      </c>
      <c r="C355" s="816" t="s">
        <v>4622</v>
      </c>
      <c r="D355" s="784" t="s">
        <v>4611</v>
      </c>
      <c r="E355" s="801" t="s">
        <v>4191</v>
      </c>
    </row>
    <row r="356" spans="1:5" ht="45" x14ac:dyDescent="0.25">
      <c r="A356" s="799" t="s">
        <v>4136</v>
      </c>
      <c r="B356" s="800" t="s">
        <v>4573</v>
      </c>
      <c r="C356" s="800" t="s">
        <v>4623</v>
      </c>
      <c r="D356" s="800" t="s">
        <v>4624</v>
      </c>
      <c r="E356" s="801" t="s">
        <v>4169</v>
      </c>
    </row>
    <row r="357" spans="1:5" ht="45" x14ac:dyDescent="0.25">
      <c r="A357" s="799" t="s">
        <v>4136</v>
      </c>
      <c r="B357" s="800" t="s">
        <v>4565</v>
      </c>
      <c r="C357" s="800" t="s">
        <v>4623</v>
      </c>
      <c r="D357" s="800" t="s">
        <v>4624</v>
      </c>
      <c r="E357" s="801" t="s">
        <v>4169</v>
      </c>
    </row>
    <row r="358" spans="1:5" ht="30" x14ac:dyDescent="0.25">
      <c r="A358" s="799" t="s">
        <v>4536</v>
      </c>
      <c r="B358" s="800" t="s">
        <v>4573</v>
      </c>
      <c r="C358" s="800" t="s">
        <v>4625</v>
      </c>
      <c r="D358" s="808" t="s">
        <v>4626</v>
      </c>
      <c r="E358" s="801" t="s">
        <v>4191</v>
      </c>
    </row>
    <row r="359" spans="1:5" ht="30" x14ac:dyDescent="0.25">
      <c r="A359" s="799" t="s">
        <v>4536</v>
      </c>
      <c r="B359" s="800" t="s">
        <v>4565</v>
      </c>
      <c r="C359" s="800" t="s">
        <v>4625</v>
      </c>
      <c r="D359" s="808" t="s">
        <v>4626</v>
      </c>
      <c r="E359" s="801" t="s">
        <v>4191</v>
      </c>
    </row>
    <row r="360" spans="1:5" ht="30" x14ac:dyDescent="0.25">
      <c r="A360" s="781" t="s">
        <v>4136</v>
      </c>
      <c r="B360" s="783" t="s">
        <v>4145</v>
      </c>
      <c r="C360" s="782" t="s">
        <v>4627</v>
      </c>
      <c r="D360" s="808" t="s">
        <v>4628</v>
      </c>
      <c r="E360" s="785" t="s">
        <v>4293</v>
      </c>
    </row>
    <row r="361" spans="1:5" ht="45" x14ac:dyDescent="0.25">
      <c r="A361" s="781" t="s">
        <v>4218</v>
      </c>
      <c r="B361" s="783" t="s">
        <v>4629</v>
      </c>
      <c r="C361" s="813" t="s">
        <v>4630</v>
      </c>
      <c r="D361" s="784" t="s">
        <v>4631</v>
      </c>
      <c r="E361" s="785" t="s">
        <v>4514</v>
      </c>
    </row>
    <row r="362" spans="1:5" ht="30" x14ac:dyDescent="0.25">
      <c r="A362" s="781" t="s">
        <v>4327</v>
      </c>
      <c r="B362" s="783" t="s">
        <v>4632</v>
      </c>
      <c r="C362" s="813" t="s">
        <v>4633</v>
      </c>
      <c r="D362" s="784" t="s">
        <v>4634</v>
      </c>
      <c r="E362" s="785" t="s">
        <v>4635</v>
      </c>
    </row>
    <row r="363" spans="1:5" ht="45" x14ac:dyDescent="0.25">
      <c r="A363" s="781" t="s">
        <v>4327</v>
      </c>
      <c r="B363" s="783" t="s">
        <v>4351</v>
      </c>
      <c r="C363" s="813" t="s">
        <v>4636</v>
      </c>
      <c r="D363" s="784" t="s">
        <v>4634</v>
      </c>
      <c r="E363" s="785" t="s">
        <v>4637</v>
      </c>
    </row>
    <row r="364" spans="1:5" ht="45" x14ac:dyDescent="0.25">
      <c r="A364" s="781" t="s">
        <v>4327</v>
      </c>
      <c r="B364" s="782" t="s">
        <v>4358</v>
      </c>
      <c r="C364" s="813" t="s">
        <v>4636</v>
      </c>
      <c r="D364" s="784" t="s">
        <v>4634</v>
      </c>
      <c r="E364" s="785" t="s">
        <v>4638</v>
      </c>
    </row>
    <row r="365" spans="1:5" ht="45" x14ac:dyDescent="0.25">
      <c r="A365" s="781" t="s">
        <v>4260</v>
      </c>
      <c r="B365" s="783" t="s">
        <v>4284</v>
      </c>
      <c r="C365" s="782" t="s">
        <v>4639</v>
      </c>
      <c r="D365" s="784" t="s">
        <v>4640</v>
      </c>
      <c r="E365" s="785" t="s">
        <v>4507</v>
      </c>
    </row>
    <row r="366" spans="1:5" ht="30" x14ac:dyDescent="0.25">
      <c r="A366" s="781" t="s">
        <v>4203</v>
      </c>
      <c r="B366" s="783" t="s">
        <v>4145</v>
      </c>
      <c r="C366" s="782" t="s">
        <v>4641</v>
      </c>
      <c r="D366" s="784" t="s">
        <v>4642</v>
      </c>
      <c r="E366" s="785" t="s">
        <v>4643</v>
      </c>
    </row>
    <row r="367" spans="1:5" ht="45" x14ac:dyDescent="0.25">
      <c r="A367" s="781" t="s">
        <v>4192</v>
      </c>
      <c r="B367" s="783" t="s">
        <v>4251</v>
      </c>
      <c r="C367" s="782" t="s">
        <v>4644</v>
      </c>
      <c r="D367" s="784" t="s">
        <v>4645</v>
      </c>
      <c r="E367" s="785" t="s">
        <v>4169</v>
      </c>
    </row>
    <row r="368" spans="1:5" ht="60" x14ac:dyDescent="0.25">
      <c r="A368" s="781" t="s">
        <v>4178</v>
      </c>
      <c r="B368" s="783" t="s">
        <v>4159</v>
      </c>
      <c r="C368" s="782" t="s">
        <v>4601</v>
      </c>
      <c r="D368" s="784" t="s">
        <v>1544</v>
      </c>
      <c r="E368" s="785" t="s">
        <v>4602</v>
      </c>
    </row>
    <row r="369" spans="1:5" ht="60" x14ac:dyDescent="0.25">
      <c r="A369" s="787" t="s">
        <v>4178</v>
      </c>
      <c r="B369" s="788" t="s">
        <v>4547</v>
      </c>
      <c r="C369" s="786" t="s">
        <v>4601</v>
      </c>
      <c r="D369" s="789" t="s">
        <v>1544</v>
      </c>
      <c r="E369" s="790" t="s">
        <v>4646</v>
      </c>
    </row>
    <row r="370" spans="1:5" ht="45" x14ac:dyDescent="0.25">
      <c r="A370" s="781" t="s">
        <v>4199</v>
      </c>
      <c r="B370" s="783" t="s">
        <v>4149</v>
      </c>
      <c r="C370" s="782" t="s">
        <v>4647</v>
      </c>
      <c r="D370" s="784" t="s">
        <v>4648</v>
      </c>
      <c r="E370" s="785" t="s">
        <v>4649</v>
      </c>
    </row>
    <row r="371" spans="1:5" ht="45" x14ac:dyDescent="0.25">
      <c r="A371" s="781" t="s">
        <v>4199</v>
      </c>
      <c r="B371" s="783" t="s">
        <v>4297</v>
      </c>
      <c r="C371" s="782" t="s">
        <v>4647</v>
      </c>
      <c r="D371" s="784" t="s">
        <v>4648</v>
      </c>
      <c r="E371" s="785" t="s">
        <v>4649</v>
      </c>
    </row>
    <row r="372" spans="1:5" ht="30" x14ac:dyDescent="0.25">
      <c r="A372" s="781" t="s">
        <v>4158</v>
      </c>
      <c r="B372" s="783" t="s">
        <v>4650</v>
      </c>
      <c r="C372" s="782" t="s">
        <v>4651</v>
      </c>
      <c r="D372" s="784" t="s">
        <v>4652</v>
      </c>
      <c r="E372" s="785" t="s">
        <v>4653</v>
      </c>
    </row>
    <row r="373" spans="1:5" ht="30" x14ac:dyDescent="0.25">
      <c r="A373" s="781" t="s">
        <v>4158</v>
      </c>
      <c r="B373" s="783" t="s">
        <v>4586</v>
      </c>
      <c r="C373" s="782" t="s">
        <v>4651</v>
      </c>
      <c r="D373" s="784" t="s">
        <v>4652</v>
      </c>
      <c r="E373" s="785" t="s">
        <v>4653</v>
      </c>
    </row>
    <row r="374" spans="1:5" ht="30" x14ac:dyDescent="0.25">
      <c r="A374" s="781" t="s">
        <v>4203</v>
      </c>
      <c r="B374" s="783" t="s">
        <v>4650</v>
      </c>
      <c r="C374" s="782" t="s">
        <v>4654</v>
      </c>
      <c r="D374" s="784" t="s">
        <v>4655</v>
      </c>
      <c r="E374" s="785" t="s">
        <v>4169</v>
      </c>
    </row>
    <row r="375" spans="1:5" ht="30" x14ac:dyDescent="0.25">
      <c r="A375" s="781" t="s">
        <v>4170</v>
      </c>
      <c r="B375" s="783" t="s">
        <v>4175</v>
      </c>
      <c r="C375" s="782" t="s">
        <v>4656</v>
      </c>
      <c r="D375" s="784" t="s">
        <v>4657</v>
      </c>
      <c r="E375" s="785" t="s">
        <v>4169</v>
      </c>
    </row>
    <row r="376" spans="1:5" ht="30" x14ac:dyDescent="0.25">
      <c r="A376" s="781" t="s">
        <v>4260</v>
      </c>
      <c r="B376" s="783" t="s">
        <v>4175</v>
      </c>
      <c r="C376" s="782" t="s">
        <v>4658</v>
      </c>
      <c r="D376" s="784" t="s">
        <v>4659</v>
      </c>
      <c r="E376" s="785" t="s">
        <v>4660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topLeftCell="A5" zoomScaleNormal="100" zoomScaleSheetLayoutView="100" workbookViewId="0">
      <selection activeCell="A11" sqref="A11"/>
    </sheetView>
  </sheetViews>
  <sheetFormatPr defaultRowHeight="15.75" x14ac:dyDescent="0.25"/>
  <sheetData>
    <row r="9" spans="1:4" x14ac:dyDescent="0.25">
      <c r="A9" s="4"/>
      <c r="B9" s="4"/>
      <c r="C9" s="4"/>
      <c r="D9" s="4"/>
    </row>
    <row r="10" spans="1:4" x14ac:dyDescent="0.25">
      <c r="A10" s="4"/>
      <c r="B10" s="4"/>
      <c r="C10" s="4"/>
      <c r="D10" s="4"/>
    </row>
    <row r="11" spans="1:4" x14ac:dyDescent="0.25">
      <c r="A11" s="45"/>
      <c r="B11" s="45"/>
      <c r="C11" s="45"/>
      <c r="D11" s="4"/>
    </row>
    <row r="12" spans="1:4" x14ac:dyDescent="0.25">
      <c r="A12" s="4"/>
      <c r="B12" s="4"/>
      <c r="C12" s="4"/>
      <c r="D12" s="4"/>
    </row>
    <row r="13" spans="1:4" x14ac:dyDescent="0.25">
      <c r="A13" s="4"/>
      <c r="B13" s="4"/>
      <c r="C13" s="4"/>
      <c r="D13" s="4"/>
    </row>
    <row r="14" spans="1:4" x14ac:dyDescent="0.25">
      <c r="A14" s="4"/>
      <c r="B14" s="4"/>
      <c r="C14" s="4"/>
      <c r="D14" s="4"/>
    </row>
    <row r="15" spans="1:4" x14ac:dyDescent="0.25">
      <c r="A15" s="4"/>
      <c r="B15" s="4"/>
      <c r="C15" s="4"/>
      <c r="D15" s="4"/>
    </row>
    <row r="16" spans="1:4" x14ac:dyDescent="0.25">
      <c r="A16" s="4"/>
      <c r="B16" s="4"/>
      <c r="C16" s="4"/>
      <c r="D16" s="4"/>
    </row>
    <row r="17" spans="1:4" x14ac:dyDescent="0.25">
      <c r="A17" s="4"/>
      <c r="B17" s="4"/>
      <c r="C17" s="4"/>
      <c r="D17" s="4"/>
    </row>
    <row r="18" spans="1:4" x14ac:dyDescent="0.25">
      <c r="A18" s="4"/>
      <c r="B18" s="4"/>
      <c r="C18" s="4"/>
      <c r="D18" s="4"/>
    </row>
    <row r="19" spans="1:4" x14ac:dyDescent="0.25">
      <c r="A19" s="4"/>
      <c r="B19" s="4"/>
      <c r="C19" s="4"/>
      <c r="D1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0"/>
  <sheetViews>
    <sheetView view="pageBreakPreview" zoomScaleNormal="100" zoomScaleSheetLayoutView="100" workbookViewId="0">
      <selection activeCell="K16" sqref="K16"/>
    </sheetView>
  </sheetViews>
  <sheetFormatPr defaultColWidth="9" defaultRowHeight="15.75" x14ac:dyDescent="0.25"/>
  <cols>
    <col min="1" max="1" width="15.125" style="47" customWidth="1"/>
    <col min="2" max="2" width="8.25" style="47" customWidth="1"/>
    <col min="3" max="3" width="10.625" style="47" customWidth="1"/>
    <col min="4" max="4" width="9" style="47" customWidth="1"/>
    <col min="5" max="5" width="8.125" style="47" customWidth="1"/>
    <col min="6" max="6" width="9.25" style="47" customWidth="1"/>
    <col min="7" max="7" width="9.625" style="47" customWidth="1"/>
    <col min="8" max="8" width="8.75" style="47" customWidth="1"/>
    <col min="9" max="16384" width="9" style="47"/>
  </cols>
  <sheetData>
    <row r="1" spans="1:12" ht="21" x14ac:dyDescent="0.35">
      <c r="A1" s="852" t="s">
        <v>51</v>
      </c>
      <c r="B1" s="852"/>
      <c r="C1" s="852"/>
      <c r="D1" s="852"/>
      <c r="E1" s="852"/>
      <c r="F1" s="852"/>
      <c r="G1" s="852"/>
      <c r="H1" s="852"/>
      <c r="I1" s="852"/>
      <c r="J1" s="852"/>
      <c r="K1" s="852"/>
      <c r="L1" s="852"/>
    </row>
    <row r="2" spans="1:12" ht="15.75" hidden="1" customHeight="1" x14ac:dyDescent="0.25">
      <c r="A2" s="846" t="s">
        <v>52</v>
      </c>
      <c r="B2" s="848" t="s">
        <v>53</v>
      </c>
      <c r="C2" s="853" t="s">
        <v>54</v>
      </c>
      <c r="D2" s="853"/>
      <c r="E2" s="853"/>
      <c r="F2" s="853"/>
      <c r="G2" s="853" t="s">
        <v>55</v>
      </c>
      <c r="H2" s="853"/>
      <c r="I2" s="853"/>
      <c r="J2" s="853"/>
      <c r="K2" s="850" t="s">
        <v>56</v>
      </c>
      <c r="L2" s="851"/>
    </row>
    <row r="3" spans="1:12" ht="16.5" thickBot="1" x14ac:dyDescent="0.3">
      <c r="A3" s="847"/>
      <c r="B3" s="849"/>
      <c r="C3" s="76" t="s">
        <v>57</v>
      </c>
      <c r="D3" s="76" t="s">
        <v>58</v>
      </c>
      <c r="E3" s="76" t="s">
        <v>59</v>
      </c>
      <c r="F3" s="76" t="s">
        <v>58</v>
      </c>
      <c r="G3" s="76" t="s">
        <v>57</v>
      </c>
      <c r="H3" s="76" t="s">
        <v>58</v>
      </c>
      <c r="I3" s="76" t="s">
        <v>59</v>
      </c>
      <c r="J3" s="76" t="s">
        <v>58</v>
      </c>
      <c r="K3" s="76" t="s">
        <v>60</v>
      </c>
      <c r="L3" s="77" t="s">
        <v>58</v>
      </c>
    </row>
    <row r="4" spans="1:12" ht="13.5" customHeight="1" x14ac:dyDescent="0.25">
      <c r="A4" s="78" t="s">
        <v>279</v>
      </c>
      <c r="B4" s="79">
        <v>1</v>
      </c>
      <c r="C4" s="66">
        <v>1319</v>
      </c>
      <c r="D4" s="66">
        <v>510</v>
      </c>
      <c r="E4" s="66">
        <v>130</v>
      </c>
      <c r="F4" s="66">
        <v>48</v>
      </c>
      <c r="G4" s="66">
        <v>0</v>
      </c>
      <c r="H4" s="66">
        <v>0</v>
      </c>
      <c r="I4" s="66">
        <v>0</v>
      </c>
      <c r="J4" s="66">
        <v>0</v>
      </c>
      <c r="K4" s="80">
        <f>+C4+E4+G4+I4</f>
        <v>1449</v>
      </c>
      <c r="L4" s="81">
        <f>+D4+F4+H4+J4</f>
        <v>558</v>
      </c>
    </row>
    <row r="5" spans="1:12" ht="13.5" customHeight="1" x14ac:dyDescent="0.25">
      <c r="A5" s="82"/>
      <c r="B5" s="83">
        <v>2</v>
      </c>
      <c r="C5" s="72">
        <v>486</v>
      </c>
      <c r="D5" s="72">
        <v>193</v>
      </c>
      <c r="E5" s="72">
        <v>19</v>
      </c>
      <c r="F5" s="72">
        <v>4</v>
      </c>
      <c r="G5" s="72">
        <v>0</v>
      </c>
      <c r="H5" s="72">
        <v>0</v>
      </c>
      <c r="I5" s="72">
        <v>0</v>
      </c>
      <c r="J5" s="72">
        <v>0</v>
      </c>
      <c r="K5" s="84">
        <f t="shared" ref="K5:K41" si="0">+C5+E5+G5+I5</f>
        <v>505</v>
      </c>
      <c r="L5" s="85">
        <f t="shared" ref="L5:L41" si="1">+D5+F5+H5+J5</f>
        <v>197</v>
      </c>
    </row>
    <row r="6" spans="1:12" ht="13.5" customHeight="1" x14ac:dyDescent="0.25">
      <c r="A6" s="82"/>
      <c r="B6" s="83" t="s">
        <v>61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84">
        <f t="shared" si="0"/>
        <v>0</v>
      </c>
      <c r="L6" s="85">
        <f t="shared" si="1"/>
        <v>0</v>
      </c>
    </row>
    <row r="7" spans="1:12" ht="13.5" customHeight="1" x14ac:dyDescent="0.25">
      <c r="A7" s="82"/>
      <c r="B7" s="83">
        <v>3</v>
      </c>
      <c r="C7" s="72">
        <v>131</v>
      </c>
      <c r="D7" s="72">
        <v>47</v>
      </c>
      <c r="E7" s="72">
        <v>8</v>
      </c>
      <c r="F7" s="72">
        <v>4</v>
      </c>
      <c r="G7" s="72">
        <v>18</v>
      </c>
      <c r="H7" s="72">
        <v>5</v>
      </c>
      <c r="I7" s="72">
        <v>1</v>
      </c>
      <c r="J7" s="72">
        <v>0</v>
      </c>
      <c r="K7" s="84">
        <f t="shared" si="0"/>
        <v>158</v>
      </c>
      <c r="L7" s="85">
        <f t="shared" si="1"/>
        <v>56</v>
      </c>
    </row>
    <row r="8" spans="1:12" ht="13.5" customHeight="1" x14ac:dyDescent="0.25">
      <c r="A8" s="840" t="s">
        <v>280</v>
      </c>
      <c r="B8" s="841"/>
      <c r="C8" s="84">
        <f>+SUBTOTAL(9,C4:C7)</f>
        <v>1936</v>
      </c>
      <c r="D8" s="84">
        <f>+SUBTOTAL(9,D4:D7)</f>
        <v>750</v>
      </c>
      <c r="E8" s="84">
        <f>+SUBTOTAL(9,E4:E7)</f>
        <v>157</v>
      </c>
      <c r="F8" s="84">
        <f>+SUBTOTAL(9,F4:F7)</f>
        <v>56</v>
      </c>
      <c r="G8" s="84">
        <f t="shared" ref="G8:J8" si="2">+SUBTOTAL(9,G4:G7)</f>
        <v>18</v>
      </c>
      <c r="H8" s="84">
        <f t="shared" si="2"/>
        <v>5</v>
      </c>
      <c r="I8" s="84">
        <f t="shared" si="2"/>
        <v>1</v>
      </c>
      <c r="J8" s="84">
        <f t="shared" si="2"/>
        <v>0</v>
      </c>
      <c r="K8" s="84">
        <f t="shared" si="0"/>
        <v>2112</v>
      </c>
      <c r="L8" s="85">
        <f t="shared" si="1"/>
        <v>811</v>
      </c>
    </row>
    <row r="9" spans="1:12" ht="13.5" customHeight="1" x14ac:dyDescent="0.25">
      <c r="A9" s="82" t="s">
        <v>281</v>
      </c>
      <c r="B9" s="83">
        <v>1</v>
      </c>
      <c r="C9" s="72">
        <v>425</v>
      </c>
      <c r="D9" s="72">
        <v>34</v>
      </c>
      <c r="E9" s="72">
        <v>40</v>
      </c>
      <c r="F9" s="72">
        <v>4</v>
      </c>
      <c r="G9" s="72">
        <v>0</v>
      </c>
      <c r="H9" s="72">
        <v>0</v>
      </c>
      <c r="I9" s="72">
        <v>0</v>
      </c>
      <c r="J9" s="72">
        <v>0</v>
      </c>
      <c r="K9" s="84">
        <f t="shared" si="0"/>
        <v>465</v>
      </c>
      <c r="L9" s="85">
        <f t="shared" si="1"/>
        <v>38</v>
      </c>
    </row>
    <row r="10" spans="1:12" ht="13.5" customHeight="1" x14ac:dyDescent="0.25">
      <c r="A10" s="82"/>
      <c r="B10" s="83">
        <v>2</v>
      </c>
      <c r="C10" s="72">
        <v>210</v>
      </c>
      <c r="D10" s="72">
        <v>24</v>
      </c>
      <c r="E10" s="72">
        <v>32</v>
      </c>
      <c r="F10" s="72">
        <v>1</v>
      </c>
      <c r="G10" s="72">
        <v>0</v>
      </c>
      <c r="H10" s="72">
        <v>0</v>
      </c>
      <c r="I10" s="72">
        <v>0</v>
      </c>
      <c r="J10" s="72">
        <v>0</v>
      </c>
      <c r="K10" s="84">
        <f t="shared" si="0"/>
        <v>242</v>
      </c>
      <c r="L10" s="85">
        <f t="shared" si="1"/>
        <v>25</v>
      </c>
    </row>
    <row r="11" spans="1:12" ht="13.5" customHeight="1" x14ac:dyDescent="0.25">
      <c r="A11" s="82"/>
      <c r="B11" s="83" t="s">
        <v>61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84">
        <f t="shared" si="0"/>
        <v>0</v>
      </c>
      <c r="L11" s="85">
        <f t="shared" si="1"/>
        <v>0</v>
      </c>
    </row>
    <row r="12" spans="1:12" ht="13.5" customHeight="1" x14ac:dyDescent="0.25">
      <c r="A12" s="82"/>
      <c r="B12" s="83">
        <v>3</v>
      </c>
      <c r="C12" s="72">
        <v>39</v>
      </c>
      <c r="D12" s="72">
        <v>6</v>
      </c>
      <c r="E12" s="72">
        <v>2</v>
      </c>
      <c r="F12" s="72">
        <v>0</v>
      </c>
      <c r="G12" s="72">
        <v>20</v>
      </c>
      <c r="H12" s="72">
        <v>1</v>
      </c>
      <c r="I12" s="72">
        <v>8</v>
      </c>
      <c r="J12" s="72">
        <v>3</v>
      </c>
      <c r="K12" s="84">
        <f t="shared" si="0"/>
        <v>69</v>
      </c>
      <c r="L12" s="85">
        <f t="shared" si="1"/>
        <v>10</v>
      </c>
    </row>
    <row r="13" spans="1:12" x14ac:dyDescent="0.25">
      <c r="A13" s="840" t="s">
        <v>282</v>
      </c>
      <c r="B13" s="841"/>
      <c r="C13" s="84">
        <f>+SUBTOTAL(9,C9:C12)</f>
        <v>674</v>
      </c>
      <c r="D13" s="84">
        <f>+SUBTOTAL(9,D9:D12)</f>
        <v>64</v>
      </c>
      <c r="E13" s="84">
        <f>+SUBTOTAL(9,E9:E12)</f>
        <v>74</v>
      </c>
      <c r="F13" s="84">
        <f>+SUBTOTAL(9,F9:F12)</f>
        <v>5</v>
      </c>
      <c r="G13" s="84">
        <f t="shared" ref="G13:J13" si="3">+SUBTOTAL(9,G9:G12)</f>
        <v>20</v>
      </c>
      <c r="H13" s="84">
        <f t="shared" si="3"/>
        <v>1</v>
      </c>
      <c r="I13" s="84">
        <f t="shared" si="3"/>
        <v>8</v>
      </c>
      <c r="J13" s="84">
        <f t="shared" si="3"/>
        <v>3</v>
      </c>
      <c r="K13" s="84">
        <f t="shared" si="0"/>
        <v>776</v>
      </c>
      <c r="L13" s="85">
        <f t="shared" si="1"/>
        <v>73</v>
      </c>
    </row>
    <row r="14" spans="1:12" x14ac:dyDescent="0.25">
      <c r="A14" s="82" t="s">
        <v>283</v>
      </c>
      <c r="B14" s="83">
        <v>1</v>
      </c>
      <c r="C14" s="72">
        <v>1582</v>
      </c>
      <c r="D14" s="72">
        <v>150</v>
      </c>
      <c r="E14" s="72">
        <v>171</v>
      </c>
      <c r="F14" s="72">
        <v>23</v>
      </c>
      <c r="G14" s="72">
        <v>0</v>
      </c>
      <c r="H14" s="72">
        <v>0</v>
      </c>
      <c r="I14" s="72">
        <v>0</v>
      </c>
      <c r="J14" s="72">
        <v>0</v>
      </c>
      <c r="K14" s="84">
        <f t="shared" si="0"/>
        <v>1753</v>
      </c>
      <c r="L14" s="85">
        <f t="shared" si="1"/>
        <v>173</v>
      </c>
    </row>
    <row r="15" spans="1:12" x14ac:dyDescent="0.25">
      <c r="A15" s="82"/>
      <c r="B15" s="83">
        <v>2</v>
      </c>
      <c r="C15" s="72">
        <v>525</v>
      </c>
      <c r="D15" s="72">
        <v>53</v>
      </c>
      <c r="E15" s="72">
        <v>29</v>
      </c>
      <c r="F15" s="72">
        <v>2</v>
      </c>
      <c r="G15" s="72">
        <v>0</v>
      </c>
      <c r="H15" s="72">
        <v>0</v>
      </c>
      <c r="I15" s="72">
        <v>0</v>
      </c>
      <c r="J15" s="72">
        <v>0</v>
      </c>
      <c r="K15" s="84">
        <f t="shared" si="0"/>
        <v>554</v>
      </c>
      <c r="L15" s="85">
        <f t="shared" si="1"/>
        <v>55</v>
      </c>
    </row>
    <row r="16" spans="1:12" x14ac:dyDescent="0.25">
      <c r="A16" s="82"/>
      <c r="B16" s="83" t="s">
        <v>61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84">
        <f t="shared" si="0"/>
        <v>0</v>
      </c>
      <c r="L16" s="85">
        <f t="shared" si="1"/>
        <v>0</v>
      </c>
    </row>
    <row r="17" spans="1:12" x14ac:dyDescent="0.25">
      <c r="A17" s="82"/>
      <c r="B17" s="83">
        <v>3</v>
      </c>
      <c r="C17" s="72">
        <v>85</v>
      </c>
      <c r="D17" s="72">
        <v>8</v>
      </c>
      <c r="E17" s="72">
        <v>6</v>
      </c>
      <c r="F17" s="72">
        <v>1</v>
      </c>
      <c r="G17" s="72">
        <v>35</v>
      </c>
      <c r="H17" s="72">
        <v>3</v>
      </c>
      <c r="I17" s="72">
        <v>0</v>
      </c>
      <c r="J17" s="72">
        <v>0</v>
      </c>
      <c r="K17" s="84">
        <f t="shared" si="0"/>
        <v>126</v>
      </c>
      <c r="L17" s="85">
        <f t="shared" si="1"/>
        <v>12</v>
      </c>
    </row>
    <row r="18" spans="1:12" x14ac:dyDescent="0.25">
      <c r="A18" s="840" t="s">
        <v>284</v>
      </c>
      <c r="B18" s="841"/>
      <c r="C18" s="84">
        <f>+SUBTOTAL(9,C14:C17)</f>
        <v>2192</v>
      </c>
      <c r="D18" s="84">
        <f>+SUBTOTAL(9,D14:D17)</f>
        <v>211</v>
      </c>
      <c r="E18" s="84">
        <f>+SUBTOTAL(9,E14:E17)</f>
        <v>206</v>
      </c>
      <c r="F18" s="84">
        <f>+SUBTOTAL(9,F14:F17)</f>
        <v>26</v>
      </c>
      <c r="G18" s="84">
        <f t="shared" ref="G18:J18" si="4">+SUBTOTAL(9,G14:G17)</f>
        <v>35</v>
      </c>
      <c r="H18" s="84">
        <f t="shared" si="4"/>
        <v>3</v>
      </c>
      <c r="I18" s="84">
        <f t="shared" si="4"/>
        <v>0</v>
      </c>
      <c r="J18" s="84">
        <f t="shared" si="4"/>
        <v>0</v>
      </c>
      <c r="K18" s="84">
        <f t="shared" si="0"/>
        <v>2433</v>
      </c>
      <c r="L18" s="85">
        <f t="shared" si="1"/>
        <v>240</v>
      </c>
    </row>
    <row r="19" spans="1:12" x14ac:dyDescent="0.25">
      <c r="A19" s="82" t="s">
        <v>285</v>
      </c>
      <c r="B19" s="83">
        <v>1</v>
      </c>
      <c r="C19" s="72">
        <v>656</v>
      </c>
      <c r="D19" s="72">
        <v>443</v>
      </c>
      <c r="E19" s="72">
        <v>91</v>
      </c>
      <c r="F19" s="72">
        <v>59</v>
      </c>
      <c r="G19" s="72">
        <v>0</v>
      </c>
      <c r="H19" s="72">
        <v>0</v>
      </c>
      <c r="I19" s="72">
        <v>0</v>
      </c>
      <c r="J19" s="72">
        <v>0</v>
      </c>
      <c r="K19" s="84">
        <f t="shared" si="0"/>
        <v>747</v>
      </c>
      <c r="L19" s="85">
        <f t="shared" si="1"/>
        <v>502</v>
      </c>
    </row>
    <row r="20" spans="1:12" x14ac:dyDescent="0.25">
      <c r="A20" s="82"/>
      <c r="B20" s="83">
        <v>2</v>
      </c>
      <c r="C20" s="72">
        <v>380</v>
      </c>
      <c r="D20" s="72">
        <v>281</v>
      </c>
      <c r="E20" s="72">
        <v>24</v>
      </c>
      <c r="F20" s="72">
        <v>15</v>
      </c>
      <c r="G20" s="72">
        <v>0</v>
      </c>
      <c r="H20" s="72">
        <v>0</v>
      </c>
      <c r="I20" s="72">
        <v>0</v>
      </c>
      <c r="J20" s="72">
        <v>0</v>
      </c>
      <c r="K20" s="84">
        <f t="shared" si="0"/>
        <v>404</v>
      </c>
      <c r="L20" s="85">
        <f t="shared" si="1"/>
        <v>296</v>
      </c>
    </row>
    <row r="21" spans="1:12" x14ac:dyDescent="0.25">
      <c r="A21" s="82"/>
      <c r="B21" s="83" t="s">
        <v>61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84">
        <f t="shared" si="0"/>
        <v>0</v>
      </c>
      <c r="L21" s="85">
        <f t="shared" si="1"/>
        <v>0</v>
      </c>
    </row>
    <row r="22" spans="1:12" x14ac:dyDescent="0.25">
      <c r="A22" s="82"/>
      <c r="B22" s="83">
        <v>3</v>
      </c>
      <c r="C22" s="72">
        <v>137</v>
      </c>
      <c r="D22" s="72">
        <v>87</v>
      </c>
      <c r="E22" s="72">
        <v>18</v>
      </c>
      <c r="F22" s="72">
        <v>7</v>
      </c>
      <c r="G22" s="72">
        <v>26</v>
      </c>
      <c r="H22" s="72">
        <v>14</v>
      </c>
      <c r="I22" s="72">
        <v>1</v>
      </c>
      <c r="J22" s="72">
        <v>0</v>
      </c>
      <c r="K22" s="84">
        <f t="shared" si="0"/>
        <v>182</v>
      </c>
      <c r="L22" s="85">
        <f t="shared" si="1"/>
        <v>108</v>
      </c>
    </row>
    <row r="23" spans="1:12" x14ac:dyDescent="0.25">
      <c r="A23" s="840" t="s">
        <v>286</v>
      </c>
      <c r="B23" s="841"/>
      <c r="C23" s="84">
        <f>+SUBTOTAL(9,C19:C22)</f>
        <v>1173</v>
      </c>
      <c r="D23" s="84">
        <f>+SUBTOTAL(9,D19:D22)</f>
        <v>811</v>
      </c>
      <c r="E23" s="84">
        <f>+SUBTOTAL(9,E19:E22)</f>
        <v>133</v>
      </c>
      <c r="F23" s="84">
        <f>+SUBTOTAL(9,F19:F22)</f>
        <v>81</v>
      </c>
      <c r="G23" s="84">
        <f t="shared" ref="G23:J23" si="5">+SUBTOTAL(9,G19:G22)</f>
        <v>26</v>
      </c>
      <c r="H23" s="84">
        <f t="shared" si="5"/>
        <v>14</v>
      </c>
      <c r="I23" s="84">
        <f t="shared" si="5"/>
        <v>1</v>
      </c>
      <c r="J23" s="84">
        <f t="shared" si="5"/>
        <v>0</v>
      </c>
      <c r="K23" s="84">
        <f t="shared" si="0"/>
        <v>1333</v>
      </c>
      <c r="L23" s="85">
        <f t="shared" si="1"/>
        <v>906</v>
      </c>
    </row>
    <row r="24" spans="1:12" x14ac:dyDescent="0.25">
      <c r="A24" s="82" t="s">
        <v>287</v>
      </c>
      <c r="B24" s="83">
        <v>1</v>
      </c>
      <c r="C24" s="72">
        <v>602</v>
      </c>
      <c r="D24" s="72">
        <v>415</v>
      </c>
      <c r="E24" s="72">
        <v>24</v>
      </c>
      <c r="F24" s="72">
        <v>13</v>
      </c>
      <c r="G24" s="72">
        <v>0</v>
      </c>
      <c r="H24" s="72">
        <v>0</v>
      </c>
      <c r="I24" s="72">
        <v>0</v>
      </c>
      <c r="J24" s="72">
        <v>0</v>
      </c>
      <c r="K24" s="84">
        <f t="shared" si="0"/>
        <v>626</v>
      </c>
      <c r="L24" s="85">
        <f t="shared" si="1"/>
        <v>428</v>
      </c>
    </row>
    <row r="25" spans="1:12" x14ac:dyDescent="0.25">
      <c r="A25" s="82"/>
      <c r="B25" s="83">
        <v>2</v>
      </c>
      <c r="C25" s="72">
        <v>251</v>
      </c>
      <c r="D25" s="72">
        <v>168</v>
      </c>
      <c r="E25" s="72">
        <v>5</v>
      </c>
      <c r="F25" s="72">
        <v>4</v>
      </c>
      <c r="G25" s="72">
        <v>0</v>
      </c>
      <c r="H25" s="72">
        <v>0</v>
      </c>
      <c r="I25" s="72">
        <v>0</v>
      </c>
      <c r="J25" s="72">
        <v>0</v>
      </c>
      <c r="K25" s="84">
        <f>+C25+E25+G25+I25</f>
        <v>256</v>
      </c>
      <c r="L25" s="85">
        <f t="shared" si="1"/>
        <v>172</v>
      </c>
    </row>
    <row r="26" spans="1:12" x14ac:dyDescent="0.25">
      <c r="A26" s="82"/>
      <c r="B26" s="83" t="s">
        <v>61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84">
        <f t="shared" si="0"/>
        <v>0</v>
      </c>
      <c r="L26" s="85">
        <f t="shared" si="1"/>
        <v>0</v>
      </c>
    </row>
    <row r="27" spans="1:12" x14ac:dyDescent="0.25">
      <c r="A27" s="82"/>
      <c r="B27" s="83">
        <v>3</v>
      </c>
      <c r="C27" s="72">
        <v>46</v>
      </c>
      <c r="D27" s="72">
        <v>25</v>
      </c>
      <c r="E27" s="72">
        <v>2</v>
      </c>
      <c r="F27" s="72">
        <v>2</v>
      </c>
      <c r="G27" s="72">
        <v>11</v>
      </c>
      <c r="H27" s="72">
        <v>5</v>
      </c>
      <c r="I27" s="72">
        <v>2</v>
      </c>
      <c r="J27" s="72">
        <v>0</v>
      </c>
      <c r="K27" s="84">
        <f t="shared" si="0"/>
        <v>61</v>
      </c>
      <c r="L27" s="85">
        <f t="shared" si="1"/>
        <v>32</v>
      </c>
    </row>
    <row r="28" spans="1:12" x14ac:dyDescent="0.25">
      <c r="A28" s="840" t="s">
        <v>288</v>
      </c>
      <c r="B28" s="841"/>
      <c r="C28" s="84">
        <f>+SUBTOTAL(9,C24:C27)</f>
        <v>899</v>
      </c>
      <c r="D28" s="84">
        <f>+SUBTOTAL(9,D24:D27)</f>
        <v>608</v>
      </c>
      <c r="E28" s="84">
        <f>+SUBTOTAL(9,E24:E27)</f>
        <v>31</v>
      </c>
      <c r="F28" s="84">
        <f>+SUBTOTAL(9,F24:F27)</f>
        <v>19</v>
      </c>
      <c r="G28" s="84">
        <f t="shared" ref="G28:J28" si="6">+SUBTOTAL(9,G24:G27)</f>
        <v>11</v>
      </c>
      <c r="H28" s="84">
        <f t="shared" si="6"/>
        <v>5</v>
      </c>
      <c r="I28" s="84">
        <f t="shared" si="6"/>
        <v>2</v>
      </c>
      <c r="J28" s="84">
        <f t="shared" si="6"/>
        <v>0</v>
      </c>
      <c r="K28" s="84">
        <f t="shared" si="0"/>
        <v>943</v>
      </c>
      <c r="L28" s="85">
        <f t="shared" si="1"/>
        <v>632</v>
      </c>
    </row>
    <row r="29" spans="1:12" x14ac:dyDescent="0.25">
      <c r="A29" s="83" t="s">
        <v>289</v>
      </c>
      <c r="B29" s="83">
        <v>1</v>
      </c>
      <c r="C29" s="72">
        <v>1036</v>
      </c>
      <c r="D29" s="72">
        <v>207</v>
      </c>
      <c r="E29" s="72">
        <v>12</v>
      </c>
      <c r="F29" s="72">
        <v>3</v>
      </c>
      <c r="G29" s="72">
        <v>0</v>
      </c>
      <c r="H29" s="72">
        <v>0</v>
      </c>
      <c r="I29" s="72">
        <v>0</v>
      </c>
      <c r="J29" s="72">
        <v>0</v>
      </c>
      <c r="K29" s="84">
        <f t="shared" si="0"/>
        <v>1048</v>
      </c>
      <c r="L29" s="85">
        <f t="shared" si="1"/>
        <v>210</v>
      </c>
    </row>
    <row r="30" spans="1:12" x14ac:dyDescent="0.25">
      <c r="A30" s="72"/>
      <c r="B30" s="83">
        <v>2</v>
      </c>
      <c r="C30" s="72">
        <v>634</v>
      </c>
      <c r="D30" s="72">
        <v>172</v>
      </c>
      <c r="E30" s="72">
        <v>6</v>
      </c>
      <c r="F30" s="72">
        <v>3</v>
      </c>
      <c r="G30" s="72">
        <v>0</v>
      </c>
      <c r="H30" s="72">
        <v>0</v>
      </c>
      <c r="I30" s="72">
        <v>0</v>
      </c>
      <c r="J30" s="72">
        <v>0</v>
      </c>
      <c r="K30" s="84">
        <f t="shared" si="0"/>
        <v>640</v>
      </c>
      <c r="L30" s="85">
        <f t="shared" si="1"/>
        <v>175</v>
      </c>
    </row>
    <row r="31" spans="1:12" x14ac:dyDescent="0.25">
      <c r="A31" s="72"/>
      <c r="B31" s="83" t="s">
        <v>61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84">
        <f t="shared" si="0"/>
        <v>0</v>
      </c>
      <c r="L31" s="85">
        <f t="shared" si="1"/>
        <v>0</v>
      </c>
    </row>
    <row r="32" spans="1:12" x14ac:dyDescent="0.25">
      <c r="A32" s="72"/>
      <c r="B32" s="83">
        <v>3</v>
      </c>
      <c r="C32" s="72">
        <v>65</v>
      </c>
      <c r="D32" s="72">
        <v>19</v>
      </c>
      <c r="E32" s="72">
        <v>4</v>
      </c>
      <c r="F32" s="72">
        <v>0</v>
      </c>
      <c r="G32" s="72">
        <v>22</v>
      </c>
      <c r="H32" s="72">
        <v>9</v>
      </c>
      <c r="I32" s="72">
        <v>7</v>
      </c>
      <c r="J32" s="72">
        <v>2</v>
      </c>
      <c r="K32" s="84">
        <f t="shared" si="0"/>
        <v>98</v>
      </c>
      <c r="L32" s="85">
        <f t="shared" si="1"/>
        <v>30</v>
      </c>
    </row>
    <row r="33" spans="1:12" x14ac:dyDescent="0.25">
      <c r="A33" s="844" t="s">
        <v>290</v>
      </c>
      <c r="B33" s="845"/>
      <c r="C33" s="84">
        <f>+SUBTOTAL(9,C29:C32)</f>
        <v>1735</v>
      </c>
      <c r="D33" s="84">
        <f t="shared" ref="D33:J33" si="7">+SUBTOTAL(9,D29:D32)</f>
        <v>398</v>
      </c>
      <c r="E33" s="84">
        <f t="shared" si="7"/>
        <v>22</v>
      </c>
      <c r="F33" s="84">
        <f t="shared" si="7"/>
        <v>6</v>
      </c>
      <c r="G33" s="84">
        <f t="shared" si="7"/>
        <v>22</v>
      </c>
      <c r="H33" s="84">
        <f t="shared" si="7"/>
        <v>9</v>
      </c>
      <c r="I33" s="84">
        <f t="shared" si="7"/>
        <v>7</v>
      </c>
      <c r="J33" s="84">
        <f t="shared" si="7"/>
        <v>2</v>
      </c>
      <c r="K33" s="84">
        <f t="shared" si="0"/>
        <v>1786</v>
      </c>
      <c r="L33" s="85">
        <f t="shared" si="1"/>
        <v>415</v>
      </c>
    </row>
    <row r="34" spans="1:12" x14ac:dyDescent="0.25">
      <c r="A34" s="83" t="s">
        <v>291</v>
      </c>
      <c r="B34" s="83">
        <v>1</v>
      </c>
      <c r="C34" s="72">
        <v>736</v>
      </c>
      <c r="D34" s="72">
        <v>106</v>
      </c>
      <c r="E34" s="72">
        <v>58</v>
      </c>
      <c r="F34" s="72">
        <v>16</v>
      </c>
      <c r="G34" s="72">
        <v>0</v>
      </c>
      <c r="H34" s="72">
        <v>0</v>
      </c>
      <c r="I34" s="72">
        <v>0</v>
      </c>
      <c r="J34" s="72">
        <v>0</v>
      </c>
      <c r="K34" s="84">
        <f t="shared" si="0"/>
        <v>794</v>
      </c>
      <c r="L34" s="85">
        <f t="shared" si="1"/>
        <v>122</v>
      </c>
    </row>
    <row r="35" spans="1:12" x14ac:dyDescent="0.25">
      <c r="A35" s="72"/>
      <c r="B35" s="83">
        <v>2</v>
      </c>
      <c r="C35" s="72">
        <v>304</v>
      </c>
      <c r="D35" s="72">
        <v>41</v>
      </c>
      <c r="E35" s="72">
        <v>14</v>
      </c>
      <c r="F35" s="72">
        <v>1</v>
      </c>
      <c r="G35" s="72">
        <v>0</v>
      </c>
      <c r="H35" s="72">
        <v>0</v>
      </c>
      <c r="I35" s="72">
        <v>0</v>
      </c>
      <c r="J35" s="72">
        <v>0</v>
      </c>
      <c r="K35" s="84">
        <f t="shared" si="0"/>
        <v>318</v>
      </c>
      <c r="L35" s="85">
        <f t="shared" si="1"/>
        <v>42</v>
      </c>
    </row>
    <row r="36" spans="1:12" x14ac:dyDescent="0.25">
      <c r="A36" s="72"/>
      <c r="B36" s="83" t="s">
        <v>61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84">
        <f t="shared" si="0"/>
        <v>0</v>
      </c>
      <c r="L36" s="85">
        <f t="shared" si="1"/>
        <v>0</v>
      </c>
    </row>
    <row r="37" spans="1:12" x14ac:dyDescent="0.25">
      <c r="A37" s="72"/>
      <c r="B37" s="83">
        <v>3</v>
      </c>
      <c r="C37" s="72">
        <v>19</v>
      </c>
      <c r="D37" s="72">
        <v>2</v>
      </c>
      <c r="E37" s="72">
        <v>6</v>
      </c>
      <c r="F37" s="72">
        <v>1</v>
      </c>
      <c r="G37" s="72">
        <v>3</v>
      </c>
      <c r="H37" s="72">
        <v>0</v>
      </c>
      <c r="I37" s="72">
        <v>1</v>
      </c>
      <c r="J37" s="72">
        <v>1</v>
      </c>
      <c r="K37" s="84">
        <f t="shared" si="0"/>
        <v>29</v>
      </c>
      <c r="L37" s="85">
        <f t="shared" si="1"/>
        <v>4</v>
      </c>
    </row>
    <row r="38" spans="1:12" x14ac:dyDescent="0.25">
      <c r="A38" s="844" t="s">
        <v>292</v>
      </c>
      <c r="B38" s="845"/>
      <c r="C38" s="84">
        <f>+SUBTOTAL(9,C34:C37)</f>
        <v>1059</v>
      </c>
      <c r="D38" s="84">
        <f t="shared" ref="D38:J38" si="8">+SUBTOTAL(9,D34:D37)</f>
        <v>149</v>
      </c>
      <c r="E38" s="84">
        <f t="shared" si="8"/>
        <v>78</v>
      </c>
      <c r="F38" s="84">
        <f t="shared" si="8"/>
        <v>18</v>
      </c>
      <c r="G38" s="84">
        <f t="shared" si="8"/>
        <v>3</v>
      </c>
      <c r="H38" s="84">
        <f t="shared" si="8"/>
        <v>0</v>
      </c>
      <c r="I38" s="84">
        <f t="shared" si="8"/>
        <v>1</v>
      </c>
      <c r="J38" s="84">
        <f t="shared" si="8"/>
        <v>1</v>
      </c>
      <c r="K38" s="84">
        <f t="shared" si="0"/>
        <v>1141</v>
      </c>
      <c r="L38" s="85">
        <f t="shared" si="1"/>
        <v>168</v>
      </c>
    </row>
    <row r="39" spans="1:12" x14ac:dyDescent="0.25">
      <c r="A39" s="82" t="s">
        <v>293</v>
      </c>
      <c r="B39" s="83">
        <v>1</v>
      </c>
      <c r="C39" s="72">
        <v>77</v>
      </c>
      <c r="D39" s="72">
        <v>35</v>
      </c>
      <c r="E39" s="72">
        <v>10</v>
      </c>
      <c r="F39" s="72">
        <v>6</v>
      </c>
      <c r="G39" s="72">
        <v>0</v>
      </c>
      <c r="H39" s="72">
        <v>0</v>
      </c>
      <c r="I39" s="72">
        <v>0</v>
      </c>
      <c r="J39" s="72">
        <v>0</v>
      </c>
      <c r="K39" s="84">
        <f t="shared" si="0"/>
        <v>87</v>
      </c>
      <c r="L39" s="85">
        <f t="shared" si="1"/>
        <v>41</v>
      </c>
    </row>
    <row r="40" spans="1:12" x14ac:dyDescent="0.25">
      <c r="A40" s="82"/>
      <c r="B40" s="83">
        <v>2</v>
      </c>
      <c r="C40" s="72">
        <v>43</v>
      </c>
      <c r="D40" s="72">
        <v>26</v>
      </c>
      <c r="E40" s="72">
        <v>2</v>
      </c>
      <c r="F40" s="72">
        <v>1</v>
      </c>
      <c r="G40" s="72">
        <v>0</v>
      </c>
      <c r="H40" s="72">
        <v>0</v>
      </c>
      <c r="I40" s="72">
        <v>0</v>
      </c>
      <c r="J40" s="72">
        <v>0</v>
      </c>
      <c r="K40" s="84">
        <f t="shared" si="0"/>
        <v>45</v>
      </c>
      <c r="L40" s="85">
        <f t="shared" si="1"/>
        <v>27</v>
      </c>
    </row>
    <row r="41" spans="1:12" x14ac:dyDescent="0.25">
      <c r="A41" s="82"/>
      <c r="B41" s="83">
        <v>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84">
        <f t="shared" si="0"/>
        <v>0</v>
      </c>
      <c r="L41" s="85">
        <f t="shared" si="1"/>
        <v>0</v>
      </c>
    </row>
    <row r="42" spans="1:12" x14ac:dyDescent="0.25">
      <c r="A42" s="82"/>
      <c r="B42" s="83">
        <v>3</v>
      </c>
      <c r="C42" s="72">
        <v>10</v>
      </c>
      <c r="D42" s="72">
        <v>8</v>
      </c>
      <c r="E42" s="72">
        <v>1</v>
      </c>
      <c r="F42" s="72">
        <v>0</v>
      </c>
      <c r="G42" s="72">
        <v>9</v>
      </c>
      <c r="H42" s="72">
        <v>4</v>
      </c>
      <c r="I42" s="72">
        <v>2</v>
      </c>
      <c r="J42" s="72">
        <v>0</v>
      </c>
      <c r="K42" s="84">
        <f>+C42+E42+G42+I42</f>
        <v>22</v>
      </c>
      <c r="L42" s="85">
        <f>+D42+F42+H42+J42</f>
        <v>12</v>
      </c>
    </row>
    <row r="43" spans="1:12" ht="16.5" thickBot="1" x14ac:dyDescent="0.3">
      <c r="A43" s="842" t="s">
        <v>294</v>
      </c>
      <c r="B43" s="843"/>
      <c r="C43" s="86">
        <f>+SUBTOTAL(9,C39:C42)</f>
        <v>130</v>
      </c>
      <c r="D43" s="86">
        <f>+SUBTOTAL(9,D39:D42)</f>
        <v>69</v>
      </c>
      <c r="E43" s="86">
        <f>+SUBTOTAL(9,E39:E42)</f>
        <v>13</v>
      </c>
      <c r="F43" s="86">
        <f>+SUBTOTAL(9,F39:F42)</f>
        <v>7</v>
      </c>
      <c r="G43" s="86">
        <f t="shared" ref="G43:J43" si="9">+SUBTOTAL(9,G39:G42)</f>
        <v>9</v>
      </c>
      <c r="H43" s="86">
        <f t="shared" si="9"/>
        <v>4</v>
      </c>
      <c r="I43" s="86">
        <f t="shared" si="9"/>
        <v>2</v>
      </c>
      <c r="J43" s="86">
        <f t="shared" si="9"/>
        <v>0</v>
      </c>
      <c r="K43" s="86">
        <f t="shared" ref="K43:K48" si="10">+C43+E43+G43+I43</f>
        <v>154</v>
      </c>
      <c r="L43" s="87">
        <f t="shared" ref="L43:L48" si="11">+D43+F43+H43+J43</f>
        <v>80</v>
      </c>
    </row>
    <row r="44" spans="1:12" x14ac:dyDescent="0.25">
      <c r="A44" s="837" t="s">
        <v>62</v>
      </c>
      <c r="B44" s="88">
        <v>1</v>
      </c>
      <c r="C44" s="89">
        <f>+C4+C9+C14+C19+C24+C39+C29+C34</f>
        <v>6433</v>
      </c>
      <c r="D44" s="89">
        <f t="shared" ref="D44:E44" si="12">+D4+D9+D14+D19+D24+D39+D29+D34</f>
        <v>1900</v>
      </c>
      <c r="E44" s="89">
        <f t="shared" si="12"/>
        <v>536</v>
      </c>
      <c r="F44" s="89">
        <f>+F4+F9+F14+F19+F24+F39+F29+F34</f>
        <v>172</v>
      </c>
      <c r="G44" s="89">
        <f t="shared" ref="G44:J44" si="13">+G4+G9+G14+G19+G24+G39+G29+G34</f>
        <v>0</v>
      </c>
      <c r="H44" s="89">
        <f t="shared" si="13"/>
        <v>0</v>
      </c>
      <c r="I44" s="89">
        <f t="shared" si="13"/>
        <v>0</v>
      </c>
      <c r="J44" s="89">
        <f t="shared" si="13"/>
        <v>0</v>
      </c>
      <c r="K44" s="89">
        <f>+C44+E44+G44+I44</f>
        <v>6969</v>
      </c>
      <c r="L44" s="90">
        <f t="shared" si="11"/>
        <v>2072</v>
      </c>
    </row>
    <row r="45" spans="1:12" x14ac:dyDescent="0.25">
      <c r="A45" s="838"/>
      <c r="B45" s="91">
        <v>2</v>
      </c>
      <c r="C45" s="84">
        <f>+C5+C10+C15+C20+C25+C40+C35+C30</f>
        <v>2833</v>
      </c>
      <c r="D45" s="84">
        <f t="shared" ref="D45:J45" si="14">+D5+D10+D15+D20+D25+D40+D35+D30</f>
        <v>958</v>
      </c>
      <c r="E45" s="84">
        <f t="shared" si="14"/>
        <v>131</v>
      </c>
      <c r="F45" s="84">
        <f t="shared" si="14"/>
        <v>31</v>
      </c>
      <c r="G45" s="84">
        <f t="shared" si="14"/>
        <v>0</v>
      </c>
      <c r="H45" s="84">
        <f t="shared" si="14"/>
        <v>0</v>
      </c>
      <c r="I45" s="84">
        <f t="shared" si="14"/>
        <v>0</v>
      </c>
      <c r="J45" s="84">
        <f t="shared" si="14"/>
        <v>0</v>
      </c>
      <c r="K45" s="84">
        <f t="shared" si="10"/>
        <v>2964</v>
      </c>
      <c r="L45" s="85">
        <f t="shared" si="11"/>
        <v>989</v>
      </c>
    </row>
    <row r="46" spans="1:12" x14ac:dyDescent="0.25">
      <c r="A46" s="838"/>
      <c r="B46" s="91" t="s">
        <v>61</v>
      </c>
      <c r="C46" s="84">
        <f>+C6+C11+C16+C21+C26+C41+C31+C36</f>
        <v>0</v>
      </c>
      <c r="D46" s="84">
        <f t="shared" ref="D46:J46" si="15">+D6+D11+D16+D21+D26+D41+D31+D36</f>
        <v>0</v>
      </c>
      <c r="E46" s="84">
        <f t="shared" si="15"/>
        <v>0</v>
      </c>
      <c r="F46" s="84">
        <f t="shared" si="15"/>
        <v>0</v>
      </c>
      <c r="G46" s="84">
        <f t="shared" si="15"/>
        <v>0</v>
      </c>
      <c r="H46" s="84">
        <f t="shared" si="15"/>
        <v>0</v>
      </c>
      <c r="I46" s="84">
        <f t="shared" si="15"/>
        <v>0</v>
      </c>
      <c r="J46" s="84">
        <f t="shared" si="15"/>
        <v>0</v>
      </c>
      <c r="K46" s="84">
        <f t="shared" si="10"/>
        <v>0</v>
      </c>
      <c r="L46" s="85">
        <f t="shared" si="11"/>
        <v>0</v>
      </c>
    </row>
    <row r="47" spans="1:12" ht="16.5" thickBot="1" x14ac:dyDescent="0.3">
      <c r="A47" s="839"/>
      <c r="B47" s="92">
        <v>3</v>
      </c>
      <c r="C47" s="93">
        <f>+C7+C12+C17+C22+C27+C42+C32+C37</f>
        <v>532</v>
      </c>
      <c r="D47" s="93">
        <f t="shared" ref="D47:J47" si="16">+D7+D12+D17+D22+D27+D42+D32+D37</f>
        <v>202</v>
      </c>
      <c r="E47" s="93">
        <f t="shared" si="16"/>
        <v>47</v>
      </c>
      <c r="F47" s="93">
        <f t="shared" si="16"/>
        <v>15</v>
      </c>
      <c r="G47" s="93">
        <f t="shared" si="16"/>
        <v>144</v>
      </c>
      <c r="H47" s="93">
        <f t="shared" si="16"/>
        <v>41</v>
      </c>
      <c r="I47" s="93">
        <f t="shared" si="16"/>
        <v>22</v>
      </c>
      <c r="J47" s="93">
        <f t="shared" si="16"/>
        <v>6</v>
      </c>
      <c r="K47" s="93">
        <f t="shared" si="10"/>
        <v>745</v>
      </c>
      <c r="L47" s="94">
        <f t="shared" si="11"/>
        <v>264</v>
      </c>
    </row>
    <row r="48" spans="1:12" ht="16.5" thickBot="1" x14ac:dyDescent="0.3">
      <c r="A48" s="835" t="s">
        <v>63</v>
      </c>
      <c r="B48" s="836"/>
      <c r="C48" s="95">
        <f>SUM(C44:C47)</f>
        <v>9798</v>
      </c>
      <c r="D48" s="95">
        <f>SUM(D44:D47)</f>
        <v>3060</v>
      </c>
      <c r="E48" s="95">
        <f>SUM(E44:E47)</f>
        <v>714</v>
      </c>
      <c r="F48" s="95">
        <f>SUM(F44:F47)</f>
        <v>218</v>
      </c>
      <c r="G48" s="95">
        <f t="shared" ref="G48:J48" si="17">SUM(G44:G47)</f>
        <v>144</v>
      </c>
      <c r="H48" s="95">
        <f t="shared" si="17"/>
        <v>41</v>
      </c>
      <c r="I48" s="95">
        <f t="shared" si="17"/>
        <v>22</v>
      </c>
      <c r="J48" s="95">
        <f t="shared" si="17"/>
        <v>6</v>
      </c>
      <c r="K48" s="95">
        <f t="shared" si="10"/>
        <v>10678</v>
      </c>
      <c r="L48" s="96">
        <f t="shared" si="11"/>
        <v>3325</v>
      </c>
    </row>
    <row r="49" spans="1:3" s="98" customFormat="1" x14ac:dyDescent="0.25">
      <c r="A49" s="97"/>
      <c r="C49" s="99"/>
    </row>
    <row r="50" spans="1:3" x14ac:dyDescent="0.25">
      <c r="A50" s="47" t="s">
        <v>64</v>
      </c>
    </row>
  </sheetData>
  <mergeCells count="16">
    <mergeCell ref="A2:A3"/>
    <mergeCell ref="B2:B3"/>
    <mergeCell ref="K2:L2"/>
    <mergeCell ref="A1:L1"/>
    <mergeCell ref="C2:F2"/>
    <mergeCell ref="G2:J2"/>
    <mergeCell ref="A48:B48"/>
    <mergeCell ref="A44:A47"/>
    <mergeCell ref="A8:B8"/>
    <mergeCell ref="A13:B13"/>
    <mergeCell ref="A18:B18"/>
    <mergeCell ref="A23:B23"/>
    <mergeCell ref="A28:B28"/>
    <mergeCell ref="A43:B43"/>
    <mergeCell ref="A33:B33"/>
    <mergeCell ref="A38:B38"/>
  </mergeCells>
  <phoneticPr fontId="5" type="noConversion"/>
  <pageMargins left="0.74803149606299213" right="0.15748031496062992" top="0.98425196850393704" bottom="0.98425196850393704" header="0.51181102362204722" footer="0.51181102362204722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view="pageBreakPreview" zoomScaleNormal="100" zoomScaleSheetLayoutView="100" workbookViewId="0">
      <selection activeCell="H21" sqref="H21"/>
    </sheetView>
  </sheetViews>
  <sheetFormatPr defaultColWidth="9" defaultRowHeight="15.75" x14ac:dyDescent="0.25"/>
  <cols>
    <col min="1" max="6" width="10.625" style="47" customWidth="1"/>
    <col min="7" max="7" width="11.5" style="47" customWidth="1"/>
    <col min="8" max="16384" width="9" style="47"/>
  </cols>
  <sheetData>
    <row r="1" spans="1:7" ht="21" x14ac:dyDescent="0.35">
      <c r="A1" s="854" t="s">
        <v>65</v>
      </c>
      <c r="B1" s="855"/>
      <c r="C1" s="855"/>
      <c r="D1" s="855"/>
      <c r="E1" s="855"/>
      <c r="F1" s="855"/>
      <c r="G1" s="855"/>
    </row>
    <row r="2" spans="1:7" ht="16.5" thickBot="1" x14ac:dyDescent="0.3">
      <c r="A2" s="856" t="s">
        <v>54</v>
      </c>
      <c r="B2" s="856"/>
      <c r="C2" s="856"/>
      <c r="D2" s="856"/>
      <c r="E2" s="856"/>
      <c r="F2" s="856"/>
      <c r="G2" s="856"/>
    </row>
    <row r="3" spans="1:7" ht="16.5" thickBot="1" x14ac:dyDescent="0.3">
      <c r="A3" s="100" t="s">
        <v>66</v>
      </c>
      <c r="B3" s="69">
        <v>2020</v>
      </c>
      <c r="C3" s="69">
        <v>2019</v>
      </c>
      <c r="D3" s="69">
        <v>2018</v>
      </c>
      <c r="E3" s="69">
        <v>2017</v>
      </c>
      <c r="F3" s="69">
        <v>2016</v>
      </c>
      <c r="G3" s="69">
        <v>2015</v>
      </c>
    </row>
    <row r="4" spans="1:7" x14ac:dyDescent="0.25">
      <c r="A4" s="79">
        <v>1</v>
      </c>
      <c r="B4" s="66">
        <f>'T1 počet študentov'!C44+'T1 počet študentov'!E44</f>
        <v>6969</v>
      </c>
      <c r="C4" s="66">
        <v>6924</v>
      </c>
      <c r="D4" s="66">
        <v>6918</v>
      </c>
      <c r="E4" s="66">
        <v>7136</v>
      </c>
      <c r="F4" s="66">
        <v>8020</v>
      </c>
      <c r="G4" s="66">
        <v>8977</v>
      </c>
    </row>
    <row r="5" spans="1:7" x14ac:dyDescent="0.25">
      <c r="A5" s="83">
        <v>2</v>
      </c>
      <c r="B5" s="66">
        <f>'T1 počet študentov'!C45+'T1 počet študentov'!E45</f>
        <v>2964</v>
      </c>
      <c r="C5" s="72">
        <v>3285</v>
      </c>
      <c r="D5" s="72">
        <v>3430</v>
      </c>
      <c r="E5" s="72">
        <v>3815</v>
      </c>
      <c r="F5" s="72">
        <v>4205</v>
      </c>
      <c r="G5" s="72">
        <v>4289</v>
      </c>
    </row>
    <row r="6" spans="1:7" x14ac:dyDescent="0.25">
      <c r="A6" s="83" t="s">
        <v>61</v>
      </c>
      <c r="B6" s="66">
        <f>'T1 počet študentov'!C46+'T1 počet študentov'!E46</f>
        <v>0</v>
      </c>
      <c r="C6" s="72">
        <v>0</v>
      </c>
      <c r="D6" s="72">
        <v>0</v>
      </c>
      <c r="E6" s="72">
        <v>0</v>
      </c>
      <c r="F6" s="72">
        <v>0</v>
      </c>
      <c r="G6" s="72">
        <v>0</v>
      </c>
    </row>
    <row r="7" spans="1:7" x14ac:dyDescent="0.25">
      <c r="A7" s="83">
        <v>3</v>
      </c>
      <c r="B7" s="66">
        <f>'T1 počet študentov'!C47+'T1 počet študentov'!E47</f>
        <v>579</v>
      </c>
      <c r="C7" s="72">
        <v>583</v>
      </c>
      <c r="D7" s="72">
        <v>578</v>
      </c>
      <c r="E7" s="72">
        <v>576</v>
      </c>
      <c r="F7" s="72">
        <v>635</v>
      </c>
      <c r="G7" s="72">
        <v>717</v>
      </c>
    </row>
    <row r="8" spans="1:7" x14ac:dyDescent="0.25">
      <c r="A8" s="91" t="s">
        <v>56</v>
      </c>
      <c r="B8" s="84">
        <f t="shared" ref="B8:G8" si="0">SUM(B4:B7)</f>
        <v>10512</v>
      </c>
      <c r="C8" s="84">
        <f t="shared" si="0"/>
        <v>10792</v>
      </c>
      <c r="D8" s="84">
        <f t="shared" si="0"/>
        <v>10926</v>
      </c>
      <c r="E8" s="84">
        <f t="shared" si="0"/>
        <v>11527</v>
      </c>
      <c r="F8" s="84">
        <f t="shared" si="0"/>
        <v>12860</v>
      </c>
      <c r="G8" s="84">
        <f t="shared" si="0"/>
        <v>13983</v>
      </c>
    </row>
    <row r="9" spans="1:7" ht="16.5" thickBot="1" x14ac:dyDescent="0.3">
      <c r="A9" s="856" t="s">
        <v>55</v>
      </c>
      <c r="B9" s="856"/>
      <c r="C9" s="856"/>
      <c r="D9" s="856"/>
      <c r="E9" s="856"/>
      <c r="F9" s="856"/>
      <c r="G9" s="856"/>
    </row>
    <row r="10" spans="1:7" ht="16.5" thickBot="1" x14ac:dyDescent="0.3">
      <c r="A10" s="100" t="s">
        <v>66</v>
      </c>
      <c r="B10" s="69">
        <v>2020</v>
      </c>
      <c r="C10" s="69">
        <v>2019</v>
      </c>
      <c r="D10" s="69">
        <v>2018</v>
      </c>
      <c r="E10" s="69">
        <v>2017</v>
      </c>
      <c r="F10" s="69">
        <v>2016</v>
      </c>
      <c r="G10" s="69">
        <v>2015</v>
      </c>
    </row>
    <row r="11" spans="1:7" x14ac:dyDescent="0.25">
      <c r="A11" s="79">
        <v>1</v>
      </c>
      <c r="B11" s="66">
        <f>'T1 počet študentov'!G44+'T1 počet študentov'!I44</f>
        <v>0</v>
      </c>
      <c r="C11" s="66">
        <v>0</v>
      </c>
      <c r="D11" s="66">
        <v>0</v>
      </c>
      <c r="E11" s="66">
        <v>0</v>
      </c>
      <c r="F11" s="66">
        <v>0</v>
      </c>
      <c r="G11" s="66">
        <v>0</v>
      </c>
    </row>
    <row r="12" spans="1:7" x14ac:dyDescent="0.25">
      <c r="A12" s="83">
        <v>2</v>
      </c>
      <c r="B12" s="66">
        <f>'T1 počet študentov'!G45+'T1 počet študentov'!I45</f>
        <v>0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</row>
    <row r="13" spans="1:7" x14ac:dyDescent="0.25">
      <c r="A13" s="83" t="s">
        <v>61</v>
      </c>
      <c r="B13" s="66">
        <f>'T1 počet študentov'!G46+'T1 počet študentov'!I46</f>
        <v>0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</row>
    <row r="14" spans="1:7" x14ac:dyDescent="0.25">
      <c r="A14" s="83">
        <v>3</v>
      </c>
      <c r="B14" s="66">
        <f>'T1 počet študentov'!G47+'T1 počet študentov'!I47</f>
        <v>166</v>
      </c>
      <c r="C14" s="72">
        <v>184</v>
      </c>
      <c r="D14" s="72">
        <v>204</v>
      </c>
      <c r="E14" s="72">
        <v>221</v>
      </c>
      <c r="F14" s="72">
        <v>248</v>
      </c>
      <c r="G14" s="72">
        <v>303</v>
      </c>
    </row>
    <row r="15" spans="1:7" x14ac:dyDescent="0.25">
      <c r="A15" s="91" t="s">
        <v>56</v>
      </c>
      <c r="B15" s="84">
        <f t="shared" ref="B15:G15" si="1">SUM(B11:B14)</f>
        <v>166</v>
      </c>
      <c r="C15" s="84">
        <f t="shared" si="1"/>
        <v>184</v>
      </c>
      <c r="D15" s="84">
        <f t="shared" si="1"/>
        <v>204</v>
      </c>
      <c r="E15" s="84">
        <f t="shared" si="1"/>
        <v>221</v>
      </c>
      <c r="F15" s="84">
        <f t="shared" si="1"/>
        <v>248</v>
      </c>
      <c r="G15" s="84">
        <f t="shared" si="1"/>
        <v>303</v>
      </c>
    </row>
    <row r="16" spans="1:7" ht="16.5" thickBot="1" x14ac:dyDescent="0.3">
      <c r="A16" s="857" t="s">
        <v>67</v>
      </c>
      <c r="B16" s="857"/>
      <c r="C16" s="857"/>
      <c r="D16" s="857"/>
      <c r="E16" s="857"/>
      <c r="F16" s="857"/>
      <c r="G16" s="857"/>
    </row>
    <row r="17" spans="1:7" ht="16.5" thickBot="1" x14ac:dyDescent="0.3">
      <c r="A17" s="100" t="s">
        <v>68</v>
      </c>
      <c r="B17" s="69">
        <v>2020</v>
      </c>
      <c r="C17" s="69">
        <v>2019</v>
      </c>
      <c r="D17" s="69">
        <v>2018</v>
      </c>
      <c r="E17" s="69">
        <v>2017</v>
      </c>
      <c r="F17" s="69">
        <v>2016</v>
      </c>
      <c r="G17" s="69">
        <v>2015</v>
      </c>
    </row>
    <row r="18" spans="1:7" x14ac:dyDescent="0.25">
      <c r="A18" s="101">
        <v>1</v>
      </c>
      <c r="B18" s="80">
        <f t="shared" ref="B18:G18" si="2">+B11+B4</f>
        <v>6969</v>
      </c>
      <c r="C18" s="80">
        <f t="shared" si="2"/>
        <v>6924</v>
      </c>
      <c r="D18" s="80">
        <f t="shared" si="2"/>
        <v>6918</v>
      </c>
      <c r="E18" s="80">
        <f t="shared" si="2"/>
        <v>7136</v>
      </c>
      <c r="F18" s="80">
        <f t="shared" si="2"/>
        <v>8020</v>
      </c>
      <c r="G18" s="80">
        <f t="shared" si="2"/>
        <v>8977</v>
      </c>
    </row>
    <row r="19" spans="1:7" x14ac:dyDescent="0.25">
      <c r="A19" s="101">
        <v>2</v>
      </c>
      <c r="B19" s="80">
        <f t="shared" ref="B19:G19" si="3">+B12+B5</f>
        <v>2964</v>
      </c>
      <c r="C19" s="80">
        <f t="shared" si="3"/>
        <v>3285</v>
      </c>
      <c r="D19" s="80">
        <f t="shared" si="3"/>
        <v>3430</v>
      </c>
      <c r="E19" s="80">
        <f t="shared" si="3"/>
        <v>3815</v>
      </c>
      <c r="F19" s="80">
        <f t="shared" si="3"/>
        <v>4205</v>
      </c>
      <c r="G19" s="80">
        <f t="shared" si="3"/>
        <v>4289</v>
      </c>
    </row>
    <row r="20" spans="1:7" x14ac:dyDescent="0.25">
      <c r="A20" s="91" t="s">
        <v>61</v>
      </c>
      <c r="B20" s="80">
        <f t="shared" ref="B20:G20" si="4">+B13+B6</f>
        <v>0</v>
      </c>
      <c r="C20" s="80">
        <f t="shared" si="4"/>
        <v>0</v>
      </c>
      <c r="D20" s="80">
        <f t="shared" si="4"/>
        <v>0</v>
      </c>
      <c r="E20" s="80">
        <f t="shared" si="4"/>
        <v>0</v>
      </c>
      <c r="F20" s="80">
        <f t="shared" si="4"/>
        <v>0</v>
      </c>
      <c r="G20" s="80">
        <f t="shared" si="4"/>
        <v>0</v>
      </c>
    </row>
    <row r="21" spans="1:7" x14ac:dyDescent="0.25">
      <c r="A21" s="91">
        <v>3</v>
      </c>
      <c r="B21" s="80">
        <f t="shared" ref="B21:G21" si="5">+B14+B7</f>
        <v>745</v>
      </c>
      <c r="C21" s="80">
        <f t="shared" si="5"/>
        <v>767</v>
      </c>
      <c r="D21" s="80">
        <f t="shared" si="5"/>
        <v>782</v>
      </c>
      <c r="E21" s="80">
        <f t="shared" si="5"/>
        <v>797</v>
      </c>
      <c r="F21" s="80">
        <f t="shared" si="5"/>
        <v>883</v>
      </c>
      <c r="G21" s="80">
        <f t="shared" si="5"/>
        <v>1020</v>
      </c>
    </row>
    <row r="22" spans="1:7" x14ac:dyDescent="0.25">
      <c r="A22" s="91" t="s">
        <v>56</v>
      </c>
      <c r="B22" s="84">
        <f t="shared" ref="B22:G22" si="6">SUM(B18:B21)</f>
        <v>10678</v>
      </c>
      <c r="C22" s="84">
        <f t="shared" si="6"/>
        <v>10976</v>
      </c>
      <c r="D22" s="84">
        <f t="shared" si="6"/>
        <v>11130</v>
      </c>
      <c r="E22" s="84">
        <f t="shared" si="6"/>
        <v>11748</v>
      </c>
      <c r="F22" s="84">
        <f t="shared" si="6"/>
        <v>13108</v>
      </c>
      <c r="G22" s="84">
        <f t="shared" si="6"/>
        <v>14286</v>
      </c>
    </row>
    <row r="23" spans="1:7" s="98" customFormat="1" x14ac:dyDescent="0.25">
      <c r="A23" s="99"/>
      <c r="B23" s="99"/>
      <c r="C23" s="99"/>
      <c r="D23" s="99"/>
      <c r="E23" s="99"/>
      <c r="F23" s="99"/>
      <c r="G23" s="99"/>
    </row>
    <row r="24" spans="1:7" x14ac:dyDescent="0.25">
      <c r="A24" s="47" t="s">
        <v>64</v>
      </c>
    </row>
  </sheetData>
  <mergeCells count="4">
    <mergeCell ref="A1:G1"/>
    <mergeCell ref="A2:G2"/>
    <mergeCell ref="A9:G9"/>
    <mergeCell ref="A16:G16"/>
  </mergeCells>
  <phoneticPr fontId="5" type="noConversion"/>
  <pageMargins left="0.75" right="0.75" top="1" bottom="1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0"/>
  <sheetViews>
    <sheetView view="pageBreakPreview" zoomScale="130" zoomScaleNormal="100" zoomScaleSheetLayoutView="130" workbookViewId="0">
      <selection sqref="A1:L1"/>
    </sheetView>
  </sheetViews>
  <sheetFormatPr defaultColWidth="9" defaultRowHeight="15.75" x14ac:dyDescent="0.25"/>
  <cols>
    <col min="1" max="1" width="17.75" style="47" customWidth="1"/>
    <col min="2" max="2" width="10.5" style="47" customWidth="1"/>
    <col min="3" max="3" width="4.75" style="47" customWidth="1"/>
    <col min="4" max="4" width="5" style="47" customWidth="1"/>
    <col min="5" max="5" width="4.75" style="47" customWidth="1"/>
    <col min="6" max="6" width="5" style="47" customWidth="1"/>
    <col min="7" max="7" width="4.75" style="47" customWidth="1"/>
    <col min="8" max="8" width="5" style="47" customWidth="1"/>
    <col min="9" max="9" width="4.75" style="47" customWidth="1"/>
    <col min="10" max="10" width="5" style="47" customWidth="1"/>
    <col min="11" max="11" width="5.875" style="47" customWidth="1"/>
    <col min="12" max="12" width="5" style="47" customWidth="1"/>
    <col min="13" max="13" width="4.75" style="47" customWidth="1"/>
    <col min="14" max="14" width="5" style="47" customWidth="1"/>
    <col min="15" max="15" width="4.75" style="47" customWidth="1"/>
    <col min="16" max="16" width="5" style="47" customWidth="1"/>
    <col min="17" max="16384" width="9" style="47"/>
  </cols>
  <sheetData>
    <row r="1" spans="1:13" ht="41.45" customHeight="1" thickBot="1" x14ac:dyDescent="0.3">
      <c r="A1" s="864" t="s">
        <v>69</v>
      </c>
      <c r="B1" s="864"/>
      <c r="C1" s="864"/>
      <c r="D1" s="864"/>
      <c r="E1" s="864"/>
      <c r="F1" s="864"/>
      <c r="G1" s="864"/>
      <c r="H1" s="864"/>
      <c r="I1" s="864"/>
      <c r="J1" s="864"/>
      <c r="K1" s="864"/>
      <c r="L1" s="864"/>
    </row>
    <row r="2" spans="1:13" ht="15.6" customHeight="1" x14ac:dyDescent="0.25">
      <c r="A2" s="867" t="s">
        <v>52</v>
      </c>
      <c r="B2" s="848" t="s">
        <v>70</v>
      </c>
      <c r="C2" s="848" t="s">
        <v>54</v>
      </c>
      <c r="D2" s="848"/>
      <c r="E2" s="848"/>
      <c r="F2" s="848"/>
      <c r="G2" s="848" t="s">
        <v>55</v>
      </c>
      <c r="H2" s="848"/>
      <c r="I2" s="848"/>
      <c r="J2" s="848"/>
      <c r="K2" s="865" t="s">
        <v>56</v>
      </c>
      <c r="L2" s="866"/>
      <c r="M2" s="102"/>
    </row>
    <row r="3" spans="1:13" ht="48" thickBot="1" x14ac:dyDescent="0.3">
      <c r="A3" s="868"/>
      <c r="B3" s="849"/>
      <c r="C3" s="103" t="s">
        <v>57</v>
      </c>
      <c r="D3" s="104" t="s">
        <v>58</v>
      </c>
      <c r="E3" s="103" t="s">
        <v>59</v>
      </c>
      <c r="F3" s="104" t="s">
        <v>58</v>
      </c>
      <c r="G3" s="103" t="s">
        <v>57</v>
      </c>
      <c r="H3" s="104" t="s">
        <v>58</v>
      </c>
      <c r="I3" s="103" t="s">
        <v>59</v>
      </c>
      <c r="J3" s="104" t="s">
        <v>58</v>
      </c>
      <c r="K3" s="105" t="s">
        <v>60</v>
      </c>
      <c r="L3" s="106" t="s">
        <v>58</v>
      </c>
      <c r="M3" s="102"/>
    </row>
    <row r="4" spans="1:13" x14ac:dyDescent="0.25">
      <c r="A4" s="107" t="s">
        <v>279</v>
      </c>
      <c r="B4" s="108">
        <v>1</v>
      </c>
      <c r="C4" s="109">
        <v>222</v>
      </c>
      <c r="D4" s="109">
        <v>83</v>
      </c>
      <c r="E4" s="109">
        <v>5</v>
      </c>
      <c r="F4" s="109">
        <v>3</v>
      </c>
      <c r="G4" s="109">
        <v>0</v>
      </c>
      <c r="H4" s="109"/>
      <c r="I4" s="109">
        <v>0</v>
      </c>
      <c r="J4" s="109"/>
      <c r="K4" s="80">
        <f>+C4+E4+G4+I4</f>
        <v>227</v>
      </c>
      <c r="L4" s="81">
        <f>+D4+F4+H4+J4</f>
        <v>86</v>
      </c>
    </row>
    <row r="5" spans="1:13" x14ac:dyDescent="0.25">
      <c r="A5" s="110"/>
      <c r="B5" s="111">
        <v>2</v>
      </c>
      <c r="C5" s="109">
        <v>274</v>
      </c>
      <c r="D5" s="112">
        <v>117</v>
      </c>
      <c r="E5" s="109">
        <v>5</v>
      </c>
      <c r="F5" s="112">
        <v>2</v>
      </c>
      <c r="G5" s="109">
        <v>0</v>
      </c>
      <c r="H5" s="112"/>
      <c r="I5" s="109">
        <v>0</v>
      </c>
      <c r="J5" s="112"/>
      <c r="K5" s="84">
        <f t="shared" ref="K5:L38" si="0">+C5+E5+G5+I5</f>
        <v>279</v>
      </c>
      <c r="L5" s="85">
        <f t="shared" si="0"/>
        <v>119</v>
      </c>
    </row>
    <row r="6" spans="1:13" x14ac:dyDescent="0.25">
      <c r="A6" s="110"/>
      <c r="B6" s="111" t="s">
        <v>61</v>
      </c>
      <c r="C6" s="109">
        <v>0</v>
      </c>
      <c r="D6" s="112"/>
      <c r="E6" s="109">
        <v>0</v>
      </c>
      <c r="F6" s="112"/>
      <c r="G6" s="109">
        <v>0</v>
      </c>
      <c r="H6" s="112"/>
      <c r="I6" s="109">
        <v>0</v>
      </c>
      <c r="J6" s="112"/>
      <c r="K6" s="84">
        <f t="shared" si="0"/>
        <v>0</v>
      </c>
      <c r="L6" s="85">
        <f t="shared" si="0"/>
        <v>0</v>
      </c>
    </row>
    <row r="7" spans="1:13" x14ac:dyDescent="0.25">
      <c r="A7" s="110"/>
      <c r="B7" s="111">
        <v>3</v>
      </c>
      <c r="C7" s="109">
        <v>26</v>
      </c>
      <c r="D7" s="112">
        <v>14</v>
      </c>
      <c r="E7" s="109">
        <v>1</v>
      </c>
      <c r="F7" s="112"/>
      <c r="G7" s="109">
        <v>3</v>
      </c>
      <c r="H7" s="112">
        <v>1</v>
      </c>
      <c r="I7" s="109">
        <v>0</v>
      </c>
      <c r="J7" s="112"/>
      <c r="K7" s="84">
        <f t="shared" si="0"/>
        <v>30</v>
      </c>
      <c r="L7" s="85">
        <f t="shared" si="0"/>
        <v>15</v>
      </c>
    </row>
    <row r="8" spans="1:13" x14ac:dyDescent="0.25">
      <c r="A8" s="862" t="s">
        <v>464</v>
      </c>
      <c r="B8" s="863"/>
      <c r="C8" s="113">
        <v>522</v>
      </c>
      <c r="D8" s="113">
        <v>214</v>
      </c>
      <c r="E8" s="113">
        <v>11</v>
      </c>
      <c r="F8" s="113">
        <v>5</v>
      </c>
      <c r="G8" s="113">
        <v>3</v>
      </c>
      <c r="H8" s="113">
        <v>1</v>
      </c>
      <c r="I8" s="113">
        <v>0</v>
      </c>
      <c r="J8" s="113">
        <v>0</v>
      </c>
      <c r="K8" s="84">
        <f>+C8+E8+G8+I8</f>
        <v>536</v>
      </c>
      <c r="L8" s="85">
        <f t="shared" si="0"/>
        <v>220</v>
      </c>
    </row>
    <row r="9" spans="1:13" x14ac:dyDescent="0.25">
      <c r="A9" s="114" t="s">
        <v>281</v>
      </c>
      <c r="B9" s="111">
        <v>1</v>
      </c>
      <c r="C9" s="109">
        <v>84</v>
      </c>
      <c r="D9" s="112">
        <v>7</v>
      </c>
      <c r="E9" s="109">
        <v>8</v>
      </c>
      <c r="F9" s="112"/>
      <c r="G9" s="109">
        <v>0</v>
      </c>
      <c r="H9" s="112"/>
      <c r="I9" s="109">
        <v>0</v>
      </c>
      <c r="J9" s="112"/>
      <c r="K9" s="84">
        <f t="shared" si="0"/>
        <v>92</v>
      </c>
      <c r="L9" s="85">
        <f t="shared" si="0"/>
        <v>7</v>
      </c>
    </row>
    <row r="10" spans="1:13" x14ac:dyDescent="0.25">
      <c r="A10" s="110"/>
      <c r="B10" s="111">
        <v>2</v>
      </c>
      <c r="C10" s="109">
        <v>139</v>
      </c>
      <c r="D10" s="112">
        <v>19</v>
      </c>
      <c r="E10" s="109">
        <v>13</v>
      </c>
      <c r="F10" s="112"/>
      <c r="G10" s="109">
        <v>0</v>
      </c>
      <c r="H10" s="112"/>
      <c r="I10" s="109">
        <v>0</v>
      </c>
      <c r="J10" s="112"/>
      <c r="K10" s="84">
        <f t="shared" si="0"/>
        <v>152</v>
      </c>
      <c r="L10" s="85">
        <f t="shared" si="0"/>
        <v>19</v>
      </c>
    </row>
    <row r="11" spans="1:13" x14ac:dyDescent="0.25">
      <c r="A11" s="110"/>
      <c r="B11" s="111" t="s">
        <v>61</v>
      </c>
      <c r="C11" s="109">
        <v>0</v>
      </c>
      <c r="D11" s="112"/>
      <c r="E11" s="109">
        <v>0</v>
      </c>
      <c r="F11" s="112"/>
      <c r="G11" s="109">
        <v>0</v>
      </c>
      <c r="H11" s="112"/>
      <c r="I11" s="109">
        <v>0</v>
      </c>
      <c r="J11" s="112"/>
      <c r="K11" s="84">
        <f t="shared" si="0"/>
        <v>0</v>
      </c>
      <c r="L11" s="85">
        <f t="shared" si="0"/>
        <v>0</v>
      </c>
    </row>
    <row r="12" spans="1:13" x14ac:dyDescent="0.25">
      <c r="A12" s="110"/>
      <c r="B12" s="111">
        <v>3</v>
      </c>
      <c r="C12" s="109">
        <v>5</v>
      </c>
      <c r="D12" s="112">
        <v>1</v>
      </c>
      <c r="E12" s="109">
        <v>0</v>
      </c>
      <c r="F12" s="112"/>
      <c r="G12" s="109">
        <v>6</v>
      </c>
      <c r="H12" s="112"/>
      <c r="I12" s="109">
        <v>0</v>
      </c>
      <c r="J12" s="112"/>
      <c r="K12" s="84">
        <f t="shared" si="0"/>
        <v>11</v>
      </c>
      <c r="L12" s="85">
        <f t="shared" si="0"/>
        <v>1</v>
      </c>
    </row>
    <row r="13" spans="1:13" x14ac:dyDescent="0.25">
      <c r="A13" s="862" t="s">
        <v>465</v>
      </c>
      <c r="B13" s="863"/>
      <c r="C13" s="113">
        <v>228</v>
      </c>
      <c r="D13" s="113">
        <v>27</v>
      </c>
      <c r="E13" s="113">
        <v>21</v>
      </c>
      <c r="F13" s="113">
        <v>0</v>
      </c>
      <c r="G13" s="113">
        <v>6</v>
      </c>
      <c r="H13" s="113">
        <v>0</v>
      </c>
      <c r="I13" s="113">
        <v>0</v>
      </c>
      <c r="J13" s="113">
        <v>0</v>
      </c>
      <c r="K13" s="84">
        <f t="shared" si="0"/>
        <v>255</v>
      </c>
      <c r="L13" s="85">
        <f t="shared" si="0"/>
        <v>27</v>
      </c>
    </row>
    <row r="14" spans="1:13" x14ac:dyDescent="0.25">
      <c r="A14" s="114" t="s">
        <v>283</v>
      </c>
      <c r="B14" s="111">
        <v>1</v>
      </c>
      <c r="C14" s="109">
        <v>274</v>
      </c>
      <c r="D14" s="112">
        <v>25</v>
      </c>
      <c r="E14" s="109">
        <v>13</v>
      </c>
      <c r="F14" s="112">
        <v>4</v>
      </c>
      <c r="G14" s="109">
        <v>0</v>
      </c>
      <c r="H14" s="112"/>
      <c r="I14" s="109">
        <v>0</v>
      </c>
      <c r="J14" s="112"/>
      <c r="K14" s="84">
        <f t="shared" si="0"/>
        <v>287</v>
      </c>
      <c r="L14" s="85">
        <f t="shared" si="0"/>
        <v>29</v>
      </c>
    </row>
    <row r="15" spans="1:13" x14ac:dyDescent="0.25">
      <c r="A15" s="110"/>
      <c r="B15" s="111">
        <v>2</v>
      </c>
      <c r="C15" s="109">
        <v>237</v>
      </c>
      <c r="D15" s="112">
        <v>17</v>
      </c>
      <c r="E15" s="109">
        <v>6</v>
      </c>
      <c r="F15" s="112">
        <v>1</v>
      </c>
      <c r="G15" s="109">
        <v>0</v>
      </c>
      <c r="H15" s="112"/>
      <c r="I15" s="109">
        <v>0</v>
      </c>
      <c r="J15" s="112"/>
      <c r="K15" s="84">
        <f t="shared" si="0"/>
        <v>243</v>
      </c>
      <c r="L15" s="85">
        <f t="shared" si="0"/>
        <v>18</v>
      </c>
    </row>
    <row r="16" spans="1:13" x14ac:dyDescent="0.25">
      <c r="A16" s="110"/>
      <c r="B16" s="111" t="s">
        <v>61</v>
      </c>
      <c r="C16" s="109">
        <v>0</v>
      </c>
      <c r="D16" s="112"/>
      <c r="E16" s="109">
        <v>0</v>
      </c>
      <c r="F16" s="112"/>
      <c r="G16" s="109">
        <v>0</v>
      </c>
      <c r="H16" s="112"/>
      <c r="I16" s="109">
        <v>0</v>
      </c>
      <c r="J16" s="112"/>
      <c r="K16" s="84">
        <f t="shared" si="0"/>
        <v>0</v>
      </c>
      <c r="L16" s="85">
        <f t="shared" si="0"/>
        <v>0</v>
      </c>
    </row>
    <row r="17" spans="1:12" x14ac:dyDescent="0.25">
      <c r="A17" s="110"/>
      <c r="B17" s="111">
        <v>3</v>
      </c>
      <c r="C17" s="109">
        <v>11</v>
      </c>
      <c r="D17" s="112">
        <v>2</v>
      </c>
      <c r="E17" s="109">
        <v>0</v>
      </c>
      <c r="F17" s="112"/>
      <c r="G17" s="109">
        <v>3</v>
      </c>
      <c r="H17" s="112"/>
      <c r="I17" s="109">
        <v>0</v>
      </c>
      <c r="J17" s="112"/>
      <c r="K17" s="84">
        <f t="shared" si="0"/>
        <v>14</v>
      </c>
      <c r="L17" s="85">
        <f t="shared" si="0"/>
        <v>2</v>
      </c>
    </row>
    <row r="18" spans="1:12" x14ac:dyDescent="0.25">
      <c r="A18" s="862" t="s">
        <v>466</v>
      </c>
      <c r="B18" s="863"/>
      <c r="C18" s="113">
        <v>522</v>
      </c>
      <c r="D18" s="113">
        <v>44</v>
      </c>
      <c r="E18" s="113">
        <v>19</v>
      </c>
      <c r="F18" s="113">
        <v>5</v>
      </c>
      <c r="G18" s="113">
        <v>3</v>
      </c>
      <c r="H18" s="113">
        <v>0</v>
      </c>
      <c r="I18" s="113">
        <v>0</v>
      </c>
      <c r="J18" s="113">
        <v>0</v>
      </c>
      <c r="K18" s="84">
        <f t="shared" si="0"/>
        <v>544</v>
      </c>
      <c r="L18" s="85">
        <f t="shared" si="0"/>
        <v>49</v>
      </c>
    </row>
    <row r="19" spans="1:12" x14ac:dyDescent="0.25">
      <c r="A19" s="114" t="s">
        <v>285</v>
      </c>
      <c r="B19" s="111">
        <v>1</v>
      </c>
      <c r="C19" s="109">
        <v>144</v>
      </c>
      <c r="D19" s="112">
        <v>112</v>
      </c>
      <c r="E19" s="109">
        <v>4</v>
      </c>
      <c r="F19" s="112">
        <v>3</v>
      </c>
      <c r="G19" s="109">
        <v>0</v>
      </c>
      <c r="H19" s="112"/>
      <c r="I19" s="109">
        <v>0</v>
      </c>
      <c r="J19" s="112"/>
      <c r="K19" s="84">
        <f t="shared" si="0"/>
        <v>148</v>
      </c>
      <c r="L19" s="85">
        <f t="shared" si="0"/>
        <v>115</v>
      </c>
    </row>
    <row r="20" spans="1:12" x14ac:dyDescent="0.25">
      <c r="A20" s="110"/>
      <c r="B20" s="111">
        <v>2</v>
      </c>
      <c r="C20" s="109">
        <v>204</v>
      </c>
      <c r="D20" s="112">
        <v>153</v>
      </c>
      <c r="E20" s="109">
        <v>4</v>
      </c>
      <c r="F20" s="112">
        <v>3</v>
      </c>
      <c r="G20" s="109">
        <v>0</v>
      </c>
      <c r="H20" s="112"/>
      <c r="I20" s="109">
        <v>0</v>
      </c>
      <c r="J20" s="112"/>
      <c r="K20" s="84">
        <f t="shared" si="0"/>
        <v>208</v>
      </c>
      <c r="L20" s="85">
        <f t="shared" si="0"/>
        <v>156</v>
      </c>
    </row>
    <row r="21" spans="1:12" x14ac:dyDescent="0.25">
      <c r="A21" s="110"/>
      <c r="B21" s="111" t="s">
        <v>61</v>
      </c>
      <c r="C21" s="109">
        <v>0</v>
      </c>
      <c r="D21" s="112"/>
      <c r="E21" s="109">
        <v>0</v>
      </c>
      <c r="F21" s="112"/>
      <c r="G21" s="109">
        <v>0</v>
      </c>
      <c r="H21" s="112"/>
      <c r="I21" s="109">
        <v>0</v>
      </c>
      <c r="J21" s="112"/>
      <c r="K21" s="84">
        <f t="shared" si="0"/>
        <v>0</v>
      </c>
      <c r="L21" s="85">
        <f t="shared" si="0"/>
        <v>0</v>
      </c>
    </row>
    <row r="22" spans="1:12" x14ac:dyDescent="0.25">
      <c r="A22" s="110"/>
      <c r="B22" s="111">
        <v>3</v>
      </c>
      <c r="C22" s="109">
        <v>22</v>
      </c>
      <c r="D22" s="112">
        <v>17</v>
      </c>
      <c r="E22" s="109">
        <v>1</v>
      </c>
      <c r="F22" s="112">
        <v>1</v>
      </c>
      <c r="G22" s="109">
        <v>4</v>
      </c>
      <c r="H22" s="112">
        <v>3</v>
      </c>
      <c r="I22" s="109">
        <v>1</v>
      </c>
      <c r="J22" s="112"/>
      <c r="K22" s="84">
        <f t="shared" si="0"/>
        <v>28</v>
      </c>
      <c r="L22" s="85">
        <f t="shared" si="0"/>
        <v>21</v>
      </c>
    </row>
    <row r="23" spans="1:12" x14ac:dyDescent="0.25">
      <c r="A23" s="862" t="s">
        <v>467</v>
      </c>
      <c r="B23" s="863"/>
      <c r="C23" s="113">
        <v>370</v>
      </c>
      <c r="D23" s="113">
        <v>282</v>
      </c>
      <c r="E23" s="113">
        <v>9</v>
      </c>
      <c r="F23" s="113">
        <v>7</v>
      </c>
      <c r="G23" s="113">
        <v>4</v>
      </c>
      <c r="H23" s="113">
        <v>3</v>
      </c>
      <c r="I23" s="113">
        <v>1</v>
      </c>
      <c r="J23" s="113">
        <v>0</v>
      </c>
      <c r="K23" s="84">
        <f t="shared" si="0"/>
        <v>384</v>
      </c>
      <c r="L23" s="85">
        <f t="shared" si="0"/>
        <v>292</v>
      </c>
    </row>
    <row r="24" spans="1:12" x14ac:dyDescent="0.25">
      <c r="A24" s="114" t="s">
        <v>287</v>
      </c>
      <c r="B24" s="111">
        <v>1</v>
      </c>
      <c r="C24" s="109">
        <v>109</v>
      </c>
      <c r="D24" s="112">
        <v>81</v>
      </c>
      <c r="E24" s="109">
        <v>0</v>
      </c>
      <c r="F24" s="112"/>
      <c r="G24" s="109">
        <v>0</v>
      </c>
      <c r="H24" s="112"/>
      <c r="I24" s="109">
        <v>0</v>
      </c>
      <c r="J24" s="112"/>
      <c r="K24" s="84">
        <f t="shared" si="0"/>
        <v>109</v>
      </c>
      <c r="L24" s="85">
        <f t="shared" si="0"/>
        <v>81</v>
      </c>
    </row>
    <row r="25" spans="1:12" x14ac:dyDescent="0.25">
      <c r="A25" s="110"/>
      <c r="B25" s="111">
        <v>2</v>
      </c>
      <c r="C25" s="109">
        <v>130</v>
      </c>
      <c r="D25" s="112">
        <v>81</v>
      </c>
      <c r="E25" s="109">
        <v>2</v>
      </c>
      <c r="F25" s="112">
        <v>1</v>
      </c>
      <c r="G25" s="109">
        <v>0</v>
      </c>
      <c r="H25" s="112"/>
      <c r="I25" s="109">
        <v>0</v>
      </c>
      <c r="J25" s="112"/>
      <c r="K25" s="84">
        <f t="shared" si="0"/>
        <v>132</v>
      </c>
      <c r="L25" s="85">
        <f t="shared" si="0"/>
        <v>82</v>
      </c>
    </row>
    <row r="26" spans="1:12" x14ac:dyDescent="0.25">
      <c r="A26" s="110"/>
      <c r="B26" s="111" t="s">
        <v>61</v>
      </c>
      <c r="C26" s="109">
        <v>0</v>
      </c>
      <c r="D26" s="112"/>
      <c r="E26" s="109">
        <v>0</v>
      </c>
      <c r="F26" s="112"/>
      <c r="G26" s="109">
        <v>0</v>
      </c>
      <c r="H26" s="112"/>
      <c r="I26" s="109">
        <v>0</v>
      </c>
      <c r="J26" s="112"/>
      <c r="K26" s="84">
        <f t="shared" si="0"/>
        <v>0</v>
      </c>
      <c r="L26" s="85">
        <f t="shared" si="0"/>
        <v>0</v>
      </c>
    </row>
    <row r="27" spans="1:12" x14ac:dyDescent="0.25">
      <c r="A27" s="110"/>
      <c r="B27" s="111">
        <v>3</v>
      </c>
      <c r="C27" s="109">
        <v>7</v>
      </c>
      <c r="D27" s="112">
        <v>3</v>
      </c>
      <c r="E27" s="109">
        <v>0</v>
      </c>
      <c r="F27" s="112"/>
      <c r="G27" s="109">
        <v>3</v>
      </c>
      <c r="H27" s="112">
        <v>1</v>
      </c>
      <c r="I27" s="109">
        <v>0</v>
      </c>
      <c r="J27" s="112"/>
      <c r="K27" s="84">
        <f t="shared" si="0"/>
        <v>10</v>
      </c>
      <c r="L27" s="85">
        <f t="shared" si="0"/>
        <v>4</v>
      </c>
    </row>
    <row r="28" spans="1:12" x14ac:dyDescent="0.25">
      <c r="A28" s="862" t="s">
        <v>468</v>
      </c>
      <c r="B28" s="863"/>
      <c r="C28" s="113">
        <v>246</v>
      </c>
      <c r="D28" s="113">
        <v>165</v>
      </c>
      <c r="E28" s="113">
        <v>2</v>
      </c>
      <c r="F28" s="113">
        <v>1</v>
      </c>
      <c r="G28" s="113">
        <v>3</v>
      </c>
      <c r="H28" s="113">
        <v>1</v>
      </c>
      <c r="I28" s="113">
        <v>0</v>
      </c>
      <c r="J28" s="113">
        <v>0</v>
      </c>
      <c r="K28" s="84">
        <f t="shared" si="0"/>
        <v>251</v>
      </c>
      <c r="L28" s="85">
        <f t="shared" si="0"/>
        <v>167</v>
      </c>
    </row>
    <row r="29" spans="1:12" x14ac:dyDescent="0.25">
      <c r="A29" s="114" t="s">
        <v>289</v>
      </c>
      <c r="B29" s="111">
        <v>1</v>
      </c>
      <c r="C29" s="109">
        <v>253</v>
      </c>
      <c r="D29" s="112">
        <v>58</v>
      </c>
      <c r="E29" s="109">
        <v>0</v>
      </c>
      <c r="F29" s="112"/>
      <c r="G29" s="109">
        <v>0</v>
      </c>
      <c r="H29" s="112"/>
      <c r="I29" s="109">
        <v>0</v>
      </c>
      <c r="J29" s="112"/>
      <c r="K29" s="84">
        <f t="shared" si="0"/>
        <v>253</v>
      </c>
      <c r="L29" s="85">
        <f t="shared" si="0"/>
        <v>58</v>
      </c>
    </row>
    <row r="30" spans="1:12" x14ac:dyDescent="0.25">
      <c r="A30" s="114"/>
      <c r="B30" s="111">
        <v>2</v>
      </c>
      <c r="C30" s="109">
        <v>296</v>
      </c>
      <c r="D30" s="112">
        <v>100</v>
      </c>
      <c r="E30" s="109">
        <v>5</v>
      </c>
      <c r="F30" s="112">
        <v>1</v>
      </c>
      <c r="G30" s="109">
        <v>0</v>
      </c>
      <c r="H30" s="112"/>
      <c r="I30" s="109">
        <v>0</v>
      </c>
      <c r="J30" s="112"/>
      <c r="K30" s="84">
        <f t="shared" si="0"/>
        <v>301</v>
      </c>
      <c r="L30" s="85">
        <f t="shared" si="0"/>
        <v>101</v>
      </c>
    </row>
    <row r="31" spans="1:12" x14ac:dyDescent="0.25">
      <c r="A31" s="114"/>
      <c r="B31" s="111" t="s">
        <v>61</v>
      </c>
      <c r="C31" s="109">
        <v>0</v>
      </c>
      <c r="D31" s="112"/>
      <c r="E31" s="109">
        <v>0</v>
      </c>
      <c r="F31" s="112"/>
      <c r="G31" s="109">
        <v>0</v>
      </c>
      <c r="H31" s="112"/>
      <c r="I31" s="109">
        <v>0</v>
      </c>
      <c r="J31" s="112"/>
      <c r="K31" s="84">
        <f t="shared" si="0"/>
        <v>0</v>
      </c>
      <c r="L31" s="85">
        <f t="shared" si="0"/>
        <v>0</v>
      </c>
    </row>
    <row r="32" spans="1:12" x14ac:dyDescent="0.25">
      <c r="A32" s="114"/>
      <c r="B32" s="111">
        <v>3</v>
      </c>
      <c r="C32" s="109">
        <v>9</v>
      </c>
      <c r="D32" s="112">
        <v>3</v>
      </c>
      <c r="E32" s="109">
        <v>0</v>
      </c>
      <c r="F32" s="112"/>
      <c r="G32" s="109">
        <v>3</v>
      </c>
      <c r="H32" s="112">
        <v>1</v>
      </c>
      <c r="I32" s="109">
        <v>1</v>
      </c>
      <c r="J32" s="112">
        <v>1</v>
      </c>
      <c r="K32" s="84">
        <f t="shared" si="0"/>
        <v>13</v>
      </c>
      <c r="L32" s="85">
        <f t="shared" si="0"/>
        <v>5</v>
      </c>
    </row>
    <row r="33" spans="1:12" x14ac:dyDescent="0.25">
      <c r="A33" s="858" t="s">
        <v>469</v>
      </c>
      <c r="B33" s="859"/>
      <c r="C33" s="115">
        <v>558</v>
      </c>
      <c r="D33" s="115">
        <v>161</v>
      </c>
      <c r="E33" s="115">
        <v>5</v>
      </c>
      <c r="F33" s="115">
        <v>1</v>
      </c>
      <c r="G33" s="115">
        <v>3</v>
      </c>
      <c r="H33" s="115">
        <v>1</v>
      </c>
      <c r="I33" s="115">
        <v>1</v>
      </c>
      <c r="J33" s="115">
        <v>1</v>
      </c>
      <c r="K33" s="84">
        <f t="shared" si="0"/>
        <v>567</v>
      </c>
      <c r="L33" s="85">
        <f t="shared" si="0"/>
        <v>164</v>
      </c>
    </row>
    <row r="34" spans="1:12" x14ac:dyDescent="0.25">
      <c r="A34" s="114" t="s">
        <v>291</v>
      </c>
      <c r="B34" s="111">
        <v>1</v>
      </c>
      <c r="C34" s="109">
        <v>142</v>
      </c>
      <c r="D34" s="112">
        <v>20</v>
      </c>
      <c r="E34" s="109">
        <v>6</v>
      </c>
      <c r="F34" s="112"/>
      <c r="G34" s="109">
        <v>0</v>
      </c>
      <c r="H34" s="112"/>
      <c r="I34" s="109">
        <v>0</v>
      </c>
      <c r="J34" s="112"/>
      <c r="K34" s="84">
        <f>+C34+E34+G34+I34</f>
        <v>148</v>
      </c>
      <c r="L34" s="85">
        <f t="shared" si="0"/>
        <v>20</v>
      </c>
    </row>
    <row r="35" spans="1:12" x14ac:dyDescent="0.25">
      <c r="A35" s="110"/>
      <c r="B35" s="111">
        <v>2</v>
      </c>
      <c r="C35" s="109">
        <v>141</v>
      </c>
      <c r="D35" s="112">
        <v>25</v>
      </c>
      <c r="E35" s="109">
        <v>3</v>
      </c>
      <c r="F35" s="112"/>
      <c r="G35" s="109">
        <v>0</v>
      </c>
      <c r="H35" s="112"/>
      <c r="I35" s="109">
        <v>0</v>
      </c>
      <c r="J35" s="112"/>
      <c r="K35" s="84">
        <f t="shared" si="0"/>
        <v>144</v>
      </c>
      <c r="L35" s="85">
        <f t="shared" si="0"/>
        <v>25</v>
      </c>
    </row>
    <row r="36" spans="1:12" x14ac:dyDescent="0.25">
      <c r="A36" s="110"/>
      <c r="B36" s="111" t="s">
        <v>61</v>
      </c>
      <c r="C36" s="109">
        <v>0</v>
      </c>
      <c r="D36" s="112"/>
      <c r="E36" s="109">
        <v>0</v>
      </c>
      <c r="F36" s="112"/>
      <c r="G36" s="109">
        <v>0</v>
      </c>
      <c r="H36" s="112"/>
      <c r="I36" s="109">
        <v>0</v>
      </c>
      <c r="J36" s="112"/>
      <c r="K36" s="84">
        <f t="shared" si="0"/>
        <v>0</v>
      </c>
      <c r="L36" s="85">
        <f t="shared" si="0"/>
        <v>0</v>
      </c>
    </row>
    <row r="37" spans="1:12" x14ac:dyDescent="0.25">
      <c r="A37" s="110"/>
      <c r="B37" s="111">
        <v>3</v>
      </c>
      <c r="C37" s="109">
        <v>4</v>
      </c>
      <c r="D37" s="112">
        <v>2</v>
      </c>
      <c r="E37" s="109">
        <v>0</v>
      </c>
      <c r="F37" s="112"/>
      <c r="G37" s="109">
        <v>0</v>
      </c>
      <c r="H37" s="112"/>
      <c r="I37" s="109">
        <v>0</v>
      </c>
      <c r="J37" s="112"/>
      <c r="K37" s="84">
        <f t="shared" si="0"/>
        <v>4</v>
      </c>
      <c r="L37" s="85">
        <f t="shared" si="0"/>
        <v>2</v>
      </c>
    </row>
    <row r="38" spans="1:12" x14ac:dyDescent="0.25">
      <c r="A38" s="862" t="s">
        <v>470</v>
      </c>
      <c r="B38" s="863"/>
      <c r="C38" s="113">
        <v>287</v>
      </c>
      <c r="D38" s="113">
        <v>47</v>
      </c>
      <c r="E38" s="113">
        <v>9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84">
        <f t="shared" si="0"/>
        <v>296</v>
      </c>
      <c r="L38" s="85">
        <f t="shared" si="0"/>
        <v>47</v>
      </c>
    </row>
    <row r="39" spans="1:12" x14ac:dyDescent="0.25">
      <c r="A39" s="114" t="s">
        <v>293</v>
      </c>
      <c r="B39" s="111">
        <v>1</v>
      </c>
      <c r="C39" s="109">
        <v>16</v>
      </c>
      <c r="D39" s="112">
        <v>8</v>
      </c>
      <c r="E39" s="109">
        <v>0</v>
      </c>
      <c r="F39" s="112"/>
      <c r="G39" s="109">
        <v>0</v>
      </c>
      <c r="H39" s="112"/>
      <c r="I39" s="109">
        <v>0</v>
      </c>
      <c r="J39" s="112"/>
      <c r="K39" s="84">
        <f>+C39+E39+G39+I39</f>
        <v>16</v>
      </c>
      <c r="L39" s="85">
        <f t="shared" ref="L39:L43" si="1">+D39+F39+H39+J39</f>
        <v>8</v>
      </c>
    </row>
    <row r="40" spans="1:12" x14ac:dyDescent="0.25">
      <c r="A40" s="114"/>
      <c r="B40" s="111">
        <v>2</v>
      </c>
      <c r="C40" s="109">
        <v>22</v>
      </c>
      <c r="D40" s="112">
        <v>18</v>
      </c>
      <c r="E40" s="109">
        <v>0</v>
      </c>
      <c r="F40" s="112"/>
      <c r="G40" s="109">
        <v>0</v>
      </c>
      <c r="H40" s="112"/>
      <c r="I40" s="109">
        <v>0</v>
      </c>
      <c r="J40" s="112"/>
      <c r="K40" s="84">
        <f t="shared" ref="K40:K43" si="2">+C40+E40+G40+I40</f>
        <v>22</v>
      </c>
      <c r="L40" s="85">
        <f t="shared" si="1"/>
        <v>18</v>
      </c>
    </row>
    <row r="41" spans="1:12" x14ac:dyDescent="0.25">
      <c r="A41" s="114"/>
      <c r="B41" s="111" t="s">
        <v>61</v>
      </c>
      <c r="C41" s="109">
        <v>0</v>
      </c>
      <c r="D41" s="112"/>
      <c r="E41" s="109">
        <v>0</v>
      </c>
      <c r="F41" s="112"/>
      <c r="G41" s="109">
        <v>0</v>
      </c>
      <c r="H41" s="112"/>
      <c r="I41" s="109">
        <v>0</v>
      </c>
      <c r="J41" s="112"/>
      <c r="K41" s="84">
        <f t="shared" si="2"/>
        <v>0</v>
      </c>
      <c r="L41" s="85">
        <f t="shared" si="1"/>
        <v>0</v>
      </c>
    </row>
    <row r="42" spans="1:12" ht="16.5" thickBot="1" x14ac:dyDescent="0.3">
      <c r="A42" s="114"/>
      <c r="B42" s="111">
        <v>3</v>
      </c>
      <c r="C42" s="109">
        <v>3</v>
      </c>
      <c r="D42" s="112">
        <v>3</v>
      </c>
      <c r="E42" s="109">
        <v>0</v>
      </c>
      <c r="F42" s="112"/>
      <c r="G42" s="109">
        <v>2</v>
      </c>
      <c r="H42" s="112">
        <v>2</v>
      </c>
      <c r="I42" s="109">
        <v>0</v>
      </c>
      <c r="J42" s="112"/>
      <c r="K42" s="86">
        <f t="shared" si="2"/>
        <v>5</v>
      </c>
      <c r="L42" s="94">
        <f t="shared" si="1"/>
        <v>5</v>
      </c>
    </row>
    <row r="43" spans="1:12" ht="16.5" thickBot="1" x14ac:dyDescent="0.3">
      <c r="A43" s="858" t="s">
        <v>471</v>
      </c>
      <c r="B43" s="859"/>
      <c r="C43" s="115">
        <v>41</v>
      </c>
      <c r="D43" s="115">
        <v>29</v>
      </c>
      <c r="E43" s="115">
        <v>0</v>
      </c>
      <c r="F43" s="115">
        <v>0</v>
      </c>
      <c r="G43" s="115">
        <v>2</v>
      </c>
      <c r="H43" s="115">
        <v>2</v>
      </c>
      <c r="I43" s="115">
        <v>0</v>
      </c>
      <c r="J43" s="115">
        <v>0</v>
      </c>
      <c r="K43" s="95">
        <f t="shared" si="2"/>
        <v>43</v>
      </c>
      <c r="L43" s="96">
        <f t="shared" si="1"/>
        <v>31</v>
      </c>
    </row>
    <row r="44" spans="1:12" x14ac:dyDescent="0.25">
      <c r="A44" s="116" t="s">
        <v>71</v>
      </c>
      <c r="B44" s="117">
        <v>1</v>
      </c>
      <c r="C44" s="118">
        <f t="shared" ref="C44:J48" si="3">+C4+C9+C14+C19+C24+C29+C34+C39</f>
        <v>1244</v>
      </c>
      <c r="D44" s="118">
        <f t="shared" si="3"/>
        <v>394</v>
      </c>
      <c r="E44" s="118">
        <f t="shared" si="3"/>
        <v>36</v>
      </c>
      <c r="F44" s="118">
        <f t="shared" si="3"/>
        <v>10</v>
      </c>
      <c r="G44" s="118">
        <f t="shared" si="3"/>
        <v>0</v>
      </c>
      <c r="H44" s="118">
        <f t="shared" si="3"/>
        <v>0</v>
      </c>
      <c r="I44" s="118">
        <f t="shared" si="3"/>
        <v>0</v>
      </c>
      <c r="J44" s="118">
        <f t="shared" si="3"/>
        <v>0</v>
      </c>
      <c r="K44" s="118">
        <f>C44+E44+G44+I44</f>
        <v>1280</v>
      </c>
      <c r="L44" s="119">
        <f>D44+F44+H44+J44</f>
        <v>404</v>
      </c>
    </row>
    <row r="45" spans="1:12" x14ac:dyDescent="0.25">
      <c r="A45" s="120"/>
      <c r="B45" s="121">
        <v>2</v>
      </c>
      <c r="C45" s="113">
        <f t="shared" si="3"/>
        <v>1443</v>
      </c>
      <c r="D45" s="113">
        <f t="shared" si="3"/>
        <v>530</v>
      </c>
      <c r="E45" s="113">
        <f t="shared" si="3"/>
        <v>38</v>
      </c>
      <c r="F45" s="113">
        <f t="shared" si="3"/>
        <v>8</v>
      </c>
      <c r="G45" s="113">
        <f t="shared" si="3"/>
        <v>0</v>
      </c>
      <c r="H45" s="113">
        <f t="shared" si="3"/>
        <v>0</v>
      </c>
      <c r="I45" s="113">
        <f t="shared" si="3"/>
        <v>0</v>
      </c>
      <c r="J45" s="113">
        <f t="shared" si="3"/>
        <v>0</v>
      </c>
      <c r="K45" s="113">
        <f t="shared" ref="K45:L48" si="4">C45+E45+G45+I45</f>
        <v>1481</v>
      </c>
      <c r="L45" s="122">
        <f t="shared" si="4"/>
        <v>538</v>
      </c>
    </row>
    <row r="46" spans="1:12" x14ac:dyDescent="0.25">
      <c r="A46" s="120"/>
      <c r="B46" s="121" t="s">
        <v>61</v>
      </c>
      <c r="C46" s="113">
        <f t="shared" si="3"/>
        <v>0</v>
      </c>
      <c r="D46" s="113">
        <f t="shared" si="3"/>
        <v>0</v>
      </c>
      <c r="E46" s="113">
        <f t="shared" si="3"/>
        <v>0</v>
      </c>
      <c r="F46" s="113">
        <f t="shared" si="3"/>
        <v>0</v>
      </c>
      <c r="G46" s="113">
        <f t="shared" si="3"/>
        <v>0</v>
      </c>
      <c r="H46" s="113">
        <f t="shared" si="3"/>
        <v>0</v>
      </c>
      <c r="I46" s="113">
        <f t="shared" si="3"/>
        <v>0</v>
      </c>
      <c r="J46" s="113">
        <f t="shared" si="3"/>
        <v>0</v>
      </c>
      <c r="K46" s="113">
        <f t="shared" si="4"/>
        <v>0</v>
      </c>
      <c r="L46" s="122">
        <f t="shared" si="4"/>
        <v>0</v>
      </c>
    </row>
    <row r="47" spans="1:12" ht="16.5" thickBot="1" x14ac:dyDescent="0.3">
      <c r="A47" s="123"/>
      <c r="B47" s="124">
        <v>3</v>
      </c>
      <c r="C47" s="115">
        <f t="shared" si="3"/>
        <v>87</v>
      </c>
      <c r="D47" s="115">
        <f t="shared" si="3"/>
        <v>45</v>
      </c>
      <c r="E47" s="115">
        <f t="shared" si="3"/>
        <v>2</v>
      </c>
      <c r="F47" s="115">
        <f t="shared" si="3"/>
        <v>1</v>
      </c>
      <c r="G47" s="115">
        <f t="shared" si="3"/>
        <v>24</v>
      </c>
      <c r="H47" s="115">
        <f t="shared" si="3"/>
        <v>8</v>
      </c>
      <c r="I47" s="115">
        <f t="shared" si="3"/>
        <v>2</v>
      </c>
      <c r="J47" s="115">
        <f t="shared" si="3"/>
        <v>1</v>
      </c>
      <c r="K47" s="125">
        <f t="shared" si="4"/>
        <v>115</v>
      </c>
      <c r="L47" s="126">
        <f t="shared" si="4"/>
        <v>55</v>
      </c>
    </row>
    <row r="48" spans="1:12" ht="16.5" thickBot="1" x14ac:dyDescent="0.3">
      <c r="A48" s="860" t="s">
        <v>72</v>
      </c>
      <c r="B48" s="861"/>
      <c r="C48" s="127">
        <f t="shared" si="3"/>
        <v>2774</v>
      </c>
      <c r="D48" s="127">
        <f t="shared" si="3"/>
        <v>969</v>
      </c>
      <c r="E48" s="127">
        <f t="shared" si="3"/>
        <v>76</v>
      </c>
      <c r="F48" s="127">
        <f t="shared" si="3"/>
        <v>19</v>
      </c>
      <c r="G48" s="127">
        <f t="shared" si="3"/>
        <v>24</v>
      </c>
      <c r="H48" s="127">
        <f t="shared" si="3"/>
        <v>8</v>
      </c>
      <c r="I48" s="127">
        <f t="shared" si="3"/>
        <v>2</v>
      </c>
      <c r="J48" s="127">
        <f t="shared" si="3"/>
        <v>1</v>
      </c>
      <c r="K48" s="127">
        <f t="shared" si="4"/>
        <v>2876</v>
      </c>
      <c r="L48" s="128">
        <f t="shared" si="4"/>
        <v>997</v>
      </c>
    </row>
    <row r="50" spans="1:1" x14ac:dyDescent="0.25">
      <c r="A50" s="47" t="s">
        <v>64</v>
      </c>
    </row>
  </sheetData>
  <mergeCells count="15">
    <mergeCell ref="A1:L1"/>
    <mergeCell ref="C2:F2"/>
    <mergeCell ref="G2:J2"/>
    <mergeCell ref="K2:L2"/>
    <mergeCell ref="A2:A3"/>
    <mergeCell ref="B2:B3"/>
    <mergeCell ref="A43:B43"/>
    <mergeCell ref="A48:B48"/>
    <mergeCell ref="A38:B38"/>
    <mergeCell ref="A8:B8"/>
    <mergeCell ref="A13:B13"/>
    <mergeCell ref="A18:B18"/>
    <mergeCell ref="A23:B23"/>
    <mergeCell ref="A28:B28"/>
    <mergeCell ref="A33:B33"/>
  </mergeCells>
  <phoneticPr fontId="5" type="noConversion"/>
  <pageMargins left="0.75" right="0.75" top="1" bottom="1" header="0.4921259845" footer="0.4921259845"/>
  <pageSetup paperSize="9" scale="84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8"/>
  <sheetViews>
    <sheetView zoomScaleNormal="100" zoomScaleSheetLayoutView="100" workbookViewId="0">
      <selection activeCell="E29" sqref="E29"/>
    </sheetView>
  </sheetViews>
  <sheetFormatPr defaultColWidth="9" defaultRowHeight="15.75" x14ac:dyDescent="0.25"/>
  <cols>
    <col min="1" max="1" width="27.625" style="47" customWidth="1"/>
    <col min="2" max="3" width="10.625" style="47" customWidth="1"/>
    <col min="4" max="4" width="9.5" style="47" customWidth="1"/>
    <col min="5" max="6" width="9.75" style="47" customWidth="1"/>
    <col min="7" max="10" width="11.125" style="47" customWidth="1"/>
    <col min="11" max="16384" width="9" style="47"/>
  </cols>
  <sheetData>
    <row r="1" spans="1:11" ht="46.5" customHeight="1" x14ac:dyDescent="0.35">
      <c r="A1" s="875" t="s">
        <v>73</v>
      </c>
      <c r="B1" s="875"/>
      <c r="C1" s="875"/>
      <c r="D1" s="875"/>
      <c r="E1" s="875"/>
      <c r="F1" s="875"/>
      <c r="G1" s="875"/>
      <c r="H1" s="875"/>
      <c r="I1" s="875"/>
      <c r="J1" s="875"/>
    </row>
    <row r="2" spans="1:11" ht="16.5" thickBot="1" x14ac:dyDescent="0.3">
      <c r="A2" s="869" t="s">
        <v>54</v>
      </c>
      <c r="B2" s="870"/>
      <c r="C2" s="870"/>
      <c r="D2" s="870"/>
      <c r="E2" s="870"/>
      <c r="F2" s="870"/>
      <c r="G2" s="870"/>
      <c r="H2" s="870"/>
      <c r="I2" s="870"/>
      <c r="J2" s="871"/>
      <c r="K2" s="48"/>
    </row>
    <row r="3" spans="1:11" ht="30.75" thickBot="1" x14ac:dyDescent="0.3">
      <c r="A3" s="49" t="s">
        <v>74</v>
      </c>
      <c r="B3" s="50" t="s">
        <v>75</v>
      </c>
      <c r="C3" s="50" t="s">
        <v>76</v>
      </c>
      <c r="D3" s="51" t="s">
        <v>77</v>
      </c>
      <c r="E3" s="51" t="s">
        <v>78</v>
      </c>
      <c r="F3" s="51" t="s">
        <v>79</v>
      </c>
      <c r="G3" s="52" t="s">
        <v>80</v>
      </c>
      <c r="H3" s="52" t="s">
        <v>81</v>
      </c>
      <c r="I3" s="52" t="s">
        <v>82</v>
      </c>
      <c r="J3" s="53" t="s">
        <v>83</v>
      </c>
    </row>
    <row r="4" spans="1:11" x14ac:dyDescent="0.25">
      <c r="A4" s="130" t="s">
        <v>260</v>
      </c>
      <c r="B4" s="54">
        <v>425</v>
      </c>
      <c r="C4" s="54">
        <v>598.5</v>
      </c>
      <c r="D4" s="54">
        <v>404</v>
      </c>
      <c r="E4" s="54">
        <v>453.5</v>
      </c>
      <c r="F4" s="54">
        <v>343.5</v>
      </c>
      <c r="G4" s="55">
        <f>IFERROR(C4/B4,0)</f>
        <v>1.408235294117647</v>
      </c>
      <c r="H4" s="55">
        <f>IFERROR(E4/D4,0)</f>
        <v>1.1225247524752475</v>
      </c>
      <c r="I4" s="55">
        <f>IFERROR(F4/E4,0)</f>
        <v>0.75744211686879825</v>
      </c>
      <c r="J4" s="131">
        <f>IFERROR(F4/B4,0)</f>
        <v>0.80823529411764705</v>
      </c>
    </row>
    <row r="5" spans="1:11" x14ac:dyDescent="0.25">
      <c r="A5" s="132" t="s">
        <v>261</v>
      </c>
      <c r="B5" s="56">
        <v>60</v>
      </c>
      <c r="C5" s="56">
        <v>61</v>
      </c>
      <c r="D5" s="56">
        <v>13</v>
      </c>
      <c r="E5" s="56">
        <v>47</v>
      </c>
      <c r="F5" s="56">
        <v>38</v>
      </c>
      <c r="G5" s="57">
        <f>IFERROR(C5/B5,0)</f>
        <v>1.0166666666666666</v>
      </c>
      <c r="H5" s="57">
        <f t="shared" ref="H5:H20" si="0">IFERROR(E5/D5,0)</f>
        <v>3.6153846153846154</v>
      </c>
      <c r="I5" s="57">
        <f t="shared" ref="I5:I20" si="1">IFERROR(F5/E5,0)</f>
        <v>0.80851063829787229</v>
      </c>
      <c r="J5" s="133">
        <f t="shared" ref="J5:J20" si="2">IFERROR(F5/B5,0)</f>
        <v>0.6333333333333333</v>
      </c>
    </row>
    <row r="6" spans="1:11" x14ac:dyDescent="0.25">
      <c r="A6" s="132" t="s">
        <v>262</v>
      </c>
      <c r="B6" s="56">
        <v>140</v>
      </c>
      <c r="C6" s="56">
        <v>165</v>
      </c>
      <c r="D6" s="56">
        <v>0</v>
      </c>
      <c r="E6" s="56">
        <v>165</v>
      </c>
      <c r="F6" s="56">
        <v>69</v>
      </c>
      <c r="G6" s="57">
        <f t="shared" ref="G6:G20" si="3">IFERROR(C6/B6,0)</f>
        <v>1.1785714285714286</v>
      </c>
      <c r="H6" s="57">
        <f t="shared" si="0"/>
        <v>0</v>
      </c>
      <c r="I6" s="57">
        <f t="shared" si="1"/>
        <v>0.41818181818181815</v>
      </c>
      <c r="J6" s="133">
        <f t="shared" si="2"/>
        <v>0.49285714285714288</v>
      </c>
    </row>
    <row r="7" spans="1:11" x14ac:dyDescent="0.25">
      <c r="A7" s="132" t="s">
        <v>263</v>
      </c>
      <c r="B7" s="56">
        <v>55</v>
      </c>
      <c r="C7" s="56">
        <v>52</v>
      </c>
      <c r="D7" s="56">
        <v>14</v>
      </c>
      <c r="E7" s="56">
        <v>37</v>
      </c>
      <c r="F7" s="56">
        <v>33</v>
      </c>
      <c r="G7" s="57">
        <f t="shared" si="3"/>
        <v>0.94545454545454544</v>
      </c>
      <c r="H7" s="57">
        <f t="shared" si="0"/>
        <v>2.6428571428571428</v>
      </c>
      <c r="I7" s="57">
        <f t="shared" si="1"/>
        <v>0.89189189189189189</v>
      </c>
      <c r="J7" s="133">
        <f t="shared" si="2"/>
        <v>0.6</v>
      </c>
    </row>
    <row r="8" spans="1:11" x14ac:dyDescent="0.25">
      <c r="A8" s="132" t="s">
        <v>477</v>
      </c>
      <c r="B8" s="56">
        <v>250</v>
      </c>
      <c r="C8" s="56">
        <v>269</v>
      </c>
      <c r="D8" s="56">
        <v>66</v>
      </c>
      <c r="E8" s="56">
        <v>194</v>
      </c>
      <c r="F8" s="56">
        <v>148</v>
      </c>
      <c r="G8" s="57">
        <f t="shared" si="3"/>
        <v>1.0760000000000001</v>
      </c>
      <c r="H8" s="57">
        <f t="shared" si="0"/>
        <v>2.9393939393939394</v>
      </c>
      <c r="I8" s="57">
        <f t="shared" si="1"/>
        <v>0.76288659793814428</v>
      </c>
      <c r="J8" s="133">
        <f t="shared" si="2"/>
        <v>0.59199999999999997</v>
      </c>
    </row>
    <row r="9" spans="1:11" x14ac:dyDescent="0.25">
      <c r="A9" s="132" t="s">
        <v>265</v>
      </c>
      <c r="B9" s="56">
        <v>100</v>
      </c>
      <c r="C9" s="56">
        <v>88</v>
      </c>
      <c r="D9" s="56">
        <v>26</v>
      </c>
      <c r="E9" s="56">
        <v>61</v>
      </c>
      <c r="F9" s="56">
        <v>48</v>
      </c>
      <c r="G9" s="57">
        <f t="shared" si="3"/>
        <v>0.88</v>
      </c>
      <c r="H9" s="57">
        <f t="shared" si="0"/>
        <v>2.3461538461538463</v>
      </c>
      <c r="I9" s="57">
        <f t="shared" si="1"/>
        <v>0.78688524590163933</v>
      </c>
      <c r="J9" s="133">
        <f t="shared" si="2"/>
        <v>0.48</v>
      </c>
    </row>
    <row r="10" spans="1:11" ht="30" x14ac:dyDescent="0.25">
      <c r="A10" s="132" t="s">
        <v>266</v>
      </c>
      <c r="B10" s="56">
        <v>195</v>
      </c>
      <c r="C10" s="56">
        <v>158</v>
      </c>
      <c r="D10" s="56">
        <v>0</v>
      </c>
      <c r="E10" s="56">
        <v>158</v>
      </c>
      <c r="F10" s="56">
        <v>64.5</v>
      </c>
      <c r="G10" s="57">
        <f t="shared" si="3"/>
        <v>0.81025641025641026</v>
      </c>
      <c r="H10" s="57">
        <f t="shared" si="0"/>
        <v>0</v>
      </c>
      <c r="I10" s="57">
        <f t="shared" si="1"/>
        <v>0.40822784810126583</v>
      </c>
      <c r="J10" s="133">
        <f t="shared" si="2"/>
        <v>0.33076923076923076</v>
      </c>
    </row>
    <row r="11" spans="1:11" x14ac:dyDescent="0.25">
      <c r="A11" s="132" t="s">
        <v>267</v>
      </c>
      <c r="B11" s="56">
        <v>195</v>
      </c>
      <c r="C11" s="56">
        <v>275</v>
      </c>
      <c r="D11" s="56">
        <v>0</v>
      </c>
      <c r="E11" s="56">
        <v>275</v>
      </c>
      <c r="F11" s="56">
        <v>107.5</v>
      </c>
      <c r="G11" s="57">
        <f t="shared" si="3"/>
        <v>1.4102564102564104</v>
      </c>
      <c r="H11" s="57">
        <f t="shared" si="0"/>
        <v>0</v>
      </c>
      <c r="I11" s="57">
        <f t="shared" si="1"/>
        <v>0.39090909090909093</v>
      </c>
      <c r="J11" s="133">
        <f t="shared" si="2"/>
        <v>0.55128205128205132</v>
      </c>
    </row>
    <row r="12" spans="1:11" x14ac:dyDescent="0.25">
      <c r="A12" s="132" t="s">
        <v>478</v>
      </c>
      <c r="B12" s="56">
        <v>1010</v>
      </c>
      <c r="C12" s="56">
        <v>1875.5</v>
      </c>
      <c r="D12" s="56">
        <v>1141.5</v>
      </c>
      <c r="E12" s="56">
        <v>1272</v>
      </c>
      <c r="F12" s="56">
        <v>815</v>
      </c>
      <c r="G12" s="57">
        <f t="shared" si="3"/>
        <v>1.856930693069307</v>
      </c>
      <c r="H12" s="57">
        <f t="shared" si="0"/>
        <v>1.1143232588699079</v>
      </c>
      <c r="I12" s="57">
        <f t="shared" si="1"/>
        <v>0.64072327044025157</v>
      </c>
      <c r="J12" s="133">
        <f t="shared" si="2"/>
        <v>0.80693069306930698</v>
      </c>
    </row>
    <row r="13" spans="1:11" x14ac:dyDescent="0.25">
      <c r="A13" s="132" t="s">
        <v>269</v>
      </c>
      <c r="B13" s="58">
        <v>470</v>
      </c>
      <c r="C13" s="58">
        <v>562</v>
      </c>
      <c r="D13" s="59">
        <v>134</v>
      </c>
      <c r="E13" s="59">
        <v>417</v>
      </c>
      <c r="F13" s="59">
        <v>323.5</v>
      </c>
      <c r="G13" s="57">
        <f t="shared" si="3"/>
        <v>1.1957446808510639</v>
      </c>
      <c r="H13" s="57">
        <f t="shared" si="0"/>
        <v>3.1119402985074629</v>
      </c>
      <c r="I13" s="57">
        <f t="shared" si="1"/>
        <v>0.77577937649880091</v>
      </c>
      <c r="J13" s="133">
        <f t="shared" si="2"/>
        <v>0.6882978723404255</v>
      </c>
    </row>
    <row r="14" spans="1:11" x14ac:dyDescent="0.25">
      <c r="A14" s="132" t="s">
        <v>270</v>
      </c>
      <c r="B14" s="56">
        <v>40</v>
      </c>
      <c r="C14" s="56">
        <v>44</v>
      </c>
      <c r="D14" s="56">
        <v>16</v>
      </c>
      <c r="E14" s="56">
        <v>26</v>
      </c>
      <c r="F14" s="56">
        <v>18</v>
      </c>
      <c r="G14" s="57">
        <f t="shared" si="3"/>
        <v>1.1000000000000001</v>
      </c>
      <c r="H14" s="57">
        <f t="shared" si="0"/>
        <v>1.625</v>
      </c>
      <c r="I14" s="57">
        <f t="shared" si="1"/>
        <v>0.69230769230769229</v>
      </c>
      <c r="J14" s="133">
        <f t="shared" si="2"/>
        <v>0.45</v>
      </c>
    </row>
    <row r="15" spans="1:11" x14ac:dyDescent="0.25">
      <c r="A15" s="132" t="s">
        <v>271</v>
      </c>
      <c r="B15" s="56">
        <v>40</v>
      </c>
      <c r="C15" s="56">
        <v>36</v>
      </c>
      <c r="D15" s="56">
        <v>12</v>
      </c>
      <c r="E15" s="56">
        <v>22</v>
      </c>
      <c r="F15" s="56">
        <v>13</v>
      </c>
      <c r="G15" s="57">
        <f t="shared" si="3"/>
        <v>0.9</v>
      </c>
      <c r="H15" s="57">
        <f t="shared" si="0"/>
        <v>1.8333333333333333</v>
      </c>
      <c r="I15" s="57">
        <f t="shared" si="1"/>
        <v>0.59090909090909094</v>
      </c>
      <c r="J15" s="133">
        <f t="shared" si="2"/>
        <v>0.32500000000000001</v>
      </c>
    </row>
    <row r="16" spans="1:11" x14ac:dyDescent="0.25">
      <c r="A16" s="132" t="s">
        <v>272</v>
      </c>
      <c r="B16" s="56">
        <v>120</v>
      </c>
      <c r="C16" s="56">
        <v>157</v>
      </c>
      <c r="D16" s="56">
        <v>0</v>
      </c>
      <c r="E16" s="56">
        <v>157</v>
      </c>
      <c r="F16" s="56">
        <v>70</v>
      </c>
      <c r="G16" s="57">
        <f t="shared" si="3"/>
        <v>1.3083333333333333</v>
      </c>
      <c r="H16" s="57">
        <f t="shared" si="0"/>
        <v>0</v>
      </c>
      <c r="I16" s="57">
        <f t="shared" si="1"/>
        <v>0.44585987261146498</v>
      </c>
      <c r="J16" s="133">
        <f t="shared" si="2"/>
        <v>0.58333333333333337</v>
      </c>
    </row>
    <row r="17" spans="1:10" x14ac:dyDescent="0.25">
      <c r="A17" s="132" t="s">
        <v>479</v>
      </c>
      <c r="B17" s="56">
        <v>55</v>
      </c>
      <c r="C17" s="56">
        <v>23</v>
      </c>
      <c r="D17" s="56">
        <v>7</v>
      </c>
      <c r="E17" s="56">
        <v>13</v>
      </c>
      <c r="F17" s="56">
        <v>11</v>
      </c>
      <c r="G17" s="57">
        <f t="shared" si="3"/>
        <v>0.41818181818181815</v>
      </c>
      <c r="H17" s="57">
        <f t="shared" si="0"/>
        <v>1.8571428571428572</v>
      </c>
      <c r="I17" s="57">
        <f t="shared" si="1"/>
        <v>0.84615384615384615</v>
      </c>
      <c r="J17" s="133">
        <f t="shared" si="2"/>
        <v>0.2</v>
      </c>
    </row>
    <row r="18" spans="1:10" x14ac:dyDescent="0.25">
      <c r="A18" s="132" t="s">
        <v>318</v>
      </c>
      <c r="B18" s="56">
        <v>505</v>
      </c>
      <c r="C18" s="56">
        <v>612.5</v>
      </c>
      <c r="D18" s="56">
        <v>147</v>
      </c>
      <c r="E18" s="56">
        <v>454.5</v>
      </c>
      <c r="F18" s="56">
        <v>381.5</v>
      </c>
      <c r="G18" s="57">
        <f t="shared" si="3"/>
        <v>1.2128712871287128</v>
      </c>
      <c r="H18" s="57">
        <f t="shared" si="0"/>
        <v>3.0918367346938775</v>
      </c>
      <c r="I18" s="57">
        <f t="shared" si="1"/>
        <v>0.8393839383938394</v>
      </c>
      <c r="J18" s="133">
        <f t="shared" si="2"/>
        <v>0.75544554455445545</v>
      </c>
    </row>
    <row r="19" spans="1:10" x14ac:dyDescent="0.25">
      <c r="A19" s="132" t="s">
        <v>480</v>
      </c>
      <c r="B19" s="56">
        <v>965</v>
      </c>
      <c r="C19" s="56">
        <v>752</v>
      </c>
      <c r="D19" s="56">
        <v>148.5</v>
      </c>
      <c r="E19" s="56">
        <v>588.5</v>
      </c>
      <c r="F19" s="56">
        <v>464</v>
      </c>
      <c r="G19" s="57">
        <f t="shared" si="3"/>
        <v>0.7792746113989637</v>
      </c>
      <c r="H19" s="57">
        <f t="shared" si="0"/>
        <v>3.9629629629629628</v>
      </c>
      <c r="I19" s="57">
        <f t="shared" si="1"/>
        <v>0.78844519966015292</v>
      </c>
      <c r="J19" s="133">
        <f t="shared" si="2"/>
        <v>0.48082901554404145</v>
      </c>
    </row>
    <row r="20" spans="1:10" x14ac:dyDescent="0.25">
      <c r="A20" s="132" t="s">
        <v>276</v>
      </c>
      <c r="B20" s="59">
        <v>30</v>
      </c>
      <c r="C20" s="59">
        <v>107.5</v>
      </c>
      <c r="D20" s="59">
        <v>110</v>
      </c>
      <c r="E20" s="59">
        <v>44.5</v>
      </c>
      <c r="F20" s="59">
        <v>38.5</v>
      </c>
      <c r="G20" s="57">
        <f t="shared" si="3"/>
        <v>3.5833333333333335</v>
      </c>
      <c r="H20" s="57">
        <f t="shared" si="0"/>
        <v>0.40454545454545454</v>
      </c>
      <c r="I20" s="57">
        <f t="shared" si="1"/>
        <v>0.8651685393258427</v>
      </c>
      <c r="J20" s="133">
        <f t="shared" si="2"/>
        <v>1.2833333333333334</v>
      </c>
    </row>
    <row r="21" spans="1:10" ht="16.5" thickBot="1" x14ac:dyDescent="0.3">
      <c r="A21" s="134" t="s">
        <v>56</v>
      </c>
      <c r="B21" s="135">
        <f>+SUM(B4:B20)</f>
        <v>4655</v>
      </c>
      <c r="C21" s="135">
        <f>+SUM(C4:C20)</f>
        <v>5836</v>
      </c>
      <c r="D21" s="135">
        <f>+SUM(D4:D20)</f>
        <v>2239</v>
      </c>
      <c r="E21" s="135">
        <f>+SUM(E4:E20)</f>
        <v>4385</v>
      </c>
      <c r="F21" s="135">
        <f>+SUM(F4:F20)</f>
        <v>2986</v>
      </c>
      <c r="G21" s="136">
        <f>IFERROR(C21/B21,0)</f>
        <v>1.2537056928034371</v>
      </c>
      <c r="H21" s="136">
        <f t="shared" ref="H21:I21" si="4">IFERROR(E21/D21,0)</f>
        <v>1.9584635998213489</v>
      </c>
      <c r="I21" s="136">
        <f t="shared" si="4"/>
        <v>0.68095781071835804</v>
      </c>
      <c r="J21" s="137">
        <f>IFERROR(F21/B21,0)</f>
        <v>0.64146079484425345</v>
      </c>
    </row>
    <row r="22" spans="1:10" s="75" customFormat="1" x14ac:dyDescent="0.25">
      <c r="A22" s="60"/>
      <c r="B22" s="129"/>
      <c r="C22" s="129"/>
      <c r="D22" s="129"/>
      <c r="E22" s="129"/>
      <c r="F22" s="129"/>
      <c r="G22" s="61"/>
      <c r="H22" s="61"/>
      <c r="J22" s="61"/>
    </row>
    <row r="23" spans="1:10" ht="16.5" thickBot="1" x14ac:dyDescent="0.3">
      <c r="A23" s="872" t="s">
        <v>55</v>
      </c>
      <c r="B23" s="873"/>
      <c r="C23" s="873"/>
      <c r="D23" s="873"/>
      <c r="E23" s="873"/>
      <c r="F23" s="873"/>
      <c r="G23" s="873"/>
      <c r="H23" s="873"/>
      <c r="I23" s="873"/>
      <c r="J23" s="874"/>
    </row>
    <row r="24" spans="1:10" ht="32.25" thickBot="1" x14ac:dyDescent="0.3">
      <c r="A24" s="49" t="s">
        <v>74</v>
      </c>
      <c r="B24" s="62" t="s">
        <v>75</v>
      </c>
      <c r="C24" s="62" t="s">
        <v>76</v>
      </c>
      <c r="D24" s="63" t="s">
        <v>77</v>
      </c>
      <c r="E24" s="63" t="s">
        <v>78</v>
      </c>
      <c r="F24" s="63" t="s">
        <v>79</v>
      </c>
      <c r="G24" s="64" t="s">
        <v>80</v>
      </c>
      <c r="H24" s="64" t="s">
        <v>81</v>
      </c>
      <c r="I24" s="64" t="s">
        <v>82</v>
      </c>
      <c r="J24" s="65" t="s">
        <v>83</v>
      </c>
    </row>
    <row r="25" spans="1:10" x14ac:dyDescent="0.25">
      <c r="A25" s="138"/>
      <c r="B25" s="66"/>
      <c r="C25" s="66"/>
      <c r="D25" s="66"/>
      <c r="E25" s="66"/>
      <c r="F25" s="66"/>
      <c r="G25" s="55">
        <f>IFERROR(C25/B25,0)</f>
        <v>0</v>
      </c>
      <c r="H25" s="55">
        <f>IFERROR(E25/D25,0)</f>
        <v>0</v>
      </c>
      <c r="I25" s="55">
        <f>IFERROR(F25/E25,0)</f>
        <v>0</v>
      </c>
      <c r="J25" s="131">
        <f>IFERROR(F25/B25,0)</f>
        <v>0</v>
      </c>
    </row>
    <row r="26" spans="1:10" ht="17.25" customHeight="1" thickBot="1" x14ac:dyDescent="0.3">
      <c r="A26" s="134" t="s">
        <v>56</v>
      </c>
      <c r="B26" s="135">
        <f>+SUM(B25:B25)</f>
        <v>0</v>
      </c>
      <c r="C26" s="135">
        <f>+SUM(C25:C25)</f>
        <v>0</v>
      </c>
      <c r="D26" s="135">
        <f>+SUM(D25:D25)</f>
        <v>0</v>
      </c>
      <c r="E26" s="135">
        <f>+SUM(E25:E25)</f>
        <v>0</v>
      </c>
      <c r="F26" s="135">
        <f>+SUM(F25:F25)</f>
        <v>0</v>
      </c>
      <c r="G26" s="136">
        <f t="shared" ref="G26" si="5">IFERROR(C26/B26,0)</f>
        <v>0</v>
      </c>
      <c r="H26" s="136">
        <f t="shared" ref="H26" si="6">IFERROR(E26/D26,0)</f>
        <v>0</v>
      </c>
      <c r="I26" s="136">
        <f t="shared" ref="I26" si="7">IFERROR(F26/E26,0)</f>
        <v>0</v>
      </c>
      <c r="J26" s="137">
        <f t="shared" ref="J26" si="8">IFERROR(F26/B26,0)</f>
        <v>0</v>
      </c>
    </row>
    <row r="28" spans="1:10" ht="16.5" thickBot="1" x14ac:dyDescent="0.3">
      <c r="A28" s="144" t="s">
        <v>84</v>
      </c>
      <c r="B28" s="145"/>
      <c r="C28" s="145"/>
      <c r="D28" s="145"/>
      <c r="E28" s="145"/>
    </row>
    <row r="29" spans="1:10" ht="63.75" thickBot="1" x14ac:dyDescent="0.3">
      <c r="A29" s="67" t="s">
        <v>74</v>
      </c>
      <c r="B29" s="68" t="s">
        <v>76</v>
      </c>
      <c r="C29" s="69" t="s">
        <v>77</v>
      </c>
      <c r="D29" s="69" t="s">
        <v>78</v>
      </c>
      <c r="E29" s="69" t="s">
        <v>79</v>
      </c>
      <c r="F29" s="68" t="s">
        <v>85</v>
      </c>
      <c r="G29" s="68" t="s">
        <v>86</v>
      </c>
      <c r="H29" s="68" t="s">
        <v>87</v>
      </c>
      <c r="I29" s="70" t="s">
        <v>88</v>
      </c>
    </row>
    <row r="30" spans="1:10" x14ac:dyDescent="0.25">
      <c r="A30" s="139" t="s">
        <v>260</v>
      </c>
      <c r="B30" s="66">
        <v>41.5</v>
      </c>
      <c r="C30" s="66">
        <v>21.5</v>
      </c>
      <c r="D30" s="66">
        <v>31</v>
      </c>
      <c r="E30" s="66">
        <v>22</v>
      </c>
      <c r="F30" s="71">
        <f>+IFERROR(B30/(C4+C25),0)*100</f>
        <v>6.9340016708437755</v>
      </c>
      <c r="G30" s="71">
        <f>+IFERROR(C30/(D4+D25),0)*100</f>
        <v>5.3217821782178216</v>
      </c>
      <c r="H30" s="71">
        <f>+IFERROR(D30/(E4+E25),0)*100</f>
        <v>6.8357221609702314</v>
      </c>
      <c r="I30" s="140">
        <f>+IFERROR(E30/(F4+F25),0)*100</f>
        <v>6.4046579330422126</v>
      </c>
    </row>
    <row r="31" spans="1:10" x14ac:dyDescent="0.25">
      <c r="A31" s="132" t="s">
        <v>261</v>
      </c>
      <c r="B31" s="72">
        <v>1</v>
      </c>
      <c r="C31" s="72">
        <v>0</v>
      </c>
      <c r="D31" s="72">
        <v>1</v>
      </c>
      <c r="E31" s="72">
        <v>1</v>
      </c>
      <c r="F31" s="73">
        <f>+IFERROR(B31/(C5+#REF!),0)*100</f>
        <v>0</v>
      </c>
      <c r="G31" s="73">
        <f>+IFERROR(C31/(D5+#REF!),0)*100</f>
        <v>0</v>
      </c>
      <c r="H31" s="73">
        <f>+IFERROR(D31/(E5+#REF!),0)*100</f>
        <v>0</v>
      </c>
      <c r="I31" s="141">
        <f>+IFERROR(E31/(F5+#REF!),0)*100</f>
        <v>0</v>
      </c>
    </row>
    <row r="32" spans="1:10" x14ac:dyDescent="0.25">
      <c r="A32" s="132" t="s">
        <v>262</v>
      </c>
      <c r="B32" s="72">
        <v>31</v>
      </c>
      <c r="C32" s="72">
        <v>0</v>
      </c>
      <c r="D32" s="72">
        <v>31</v>
      </c>
      <c r="E32" s="72">
        <v>20</v>
      </c>
      <c r="F32" s="73">
        <f>+IFERROR(B32/(C6+#REF!),0)*100</f>
        <v>0</v>
      </c>
      <c r="G32" s="73">
        <f>+IFERROR(C32/(D6+#REF!),0)*100</f>
        <v>0</v>
      </c>
      <c r="H32" s="73">
        <f>+IFERROR(D32/(E6+#REF!),0)*100</f>
        <v>0</v>
      </c>
      <c r="I32" s="141">
        <f>+IFERROR(E32/(F6+#REF!),0)*100</f>
        <v>0</v>
      </c>
    </row>
    <row r="33" spans="1:9" x14ac:dyDescent="0.25">
      <c r="A33" s="132" t="s">
        <v>263</v>
      </c>
      <c r="B33" s="72">
        <v>13</v>
      </c>
      <c r="C33" s="72">
        <v>3</v>
      </c>
      <c r="D33" s="72">
        <v>10</v>
      </c>
      <c r="E33" s="72">
        <v>10</v>
      </c>
      <c r="F33" s="73">
        <f>+IFERROR(B33/(C7+#REF!),0)*100</f>
        <v>0</v>
      </c>
      <c r="G33" s="73">
        <f>+IFERROR(C33/(D7+#REF!),0)*100</f>
        <v>0</v>
      </c>
      <c r="H33" s="73">
        <f>+IFERROR(D33/(E7+#REF!),0)*100</f>
        <v>0</v>
      </c>
      <c r="I33" s="141">
        <f>+IFERROR(E33/(F7+#REF!),0)*100</f>
        <v>0</v>
      </c>
    </row>
    <row r="34" spans="1:9" x14ac:dyDescent="0.25">
      <c r="A34" s="132" t="s">
        <v>477</v>
      </c>
      <c r="B34" s="72">
        <v>14</v>
      </c>
      <c r="C34" s="72">
        <v>4</v>
      </c>
      <c r="D34" s="72">
        <v>4</v>
      </c>
      <c r="E34" s="72">
        <v>3</v>
      </c>
      <c r="F34" s="73">
        <f>+IFERROR(B34/(C8+#REF!),0)*100</f>
        <v>0</v>
      </c>
      <c r="G34" s="73">
        <f>+IFERROR(C34/(D8+#REF!),0)*100</f>
        <v>0</v>
      </c>
      <c r="H34" s="73">
        <f>+IFERROR(D34/(E8+#REF!),0)*100</f>
        <v>0</v>
      </c>
      <c r="I34" s="141">
        <f>+IFERROR(E34/(F8+#REF!),0)*100</f>
        <v>0</v>
      </c>
    </row>
    <row r="35" spans="1:9" x14ac:dyDescent="0.25">
      <c r="A35" s="132" t="s">
        <v>265</v>
      </c>
      <c r="B35" s="72">
        <v>8</v>
      </c>
      <c r="C35" s="72">
        <v>2</v>
      </c>
      <c r="D35" s="72">
        <v>6</v>
      </c>
      <c r="E35" s="72">
        <v>4</v>
      </c>
      <c r="F35" s="73">
        <f>+IFERROR(B35/(C9+#REF!),0)*100</f>
        <v>0</v>
      </c>
      <c r="G35" s="73">
        <f>+IFERROR(C35/(D9+#REF!),0)*100</f>
        <v>0</v>
      </c>
      <c r="H35" s="73">
        <f>+IFERROR(D35/(E9+#REF!),0)*100</f>
        <v>0</v>
      </c>
      <c r="I35" s="141">
        <f>+IFERROR(E35/(F9+#REF!),0)*100</f>
        <v>0</v>
      </c>
    </row>
    <row r="36" spans="1:9" ht="30" x14ac:dyDescent="0.25">
      <c r="A36" s="132" t="s">
        <v>266</v>
      </c>
      <c r="B36" s="72">
        <v>15</v>
      </c>
      <c r="C36" s="72">
        <v>0</v>
      </c>
      <c r="D36" s="72">
        <v>15</v>
      </c>
      <c r="E36" s="72">
        <v>6.5</v>
      </c>
      <c r="F36" s="73">
        <f>+IFERROR(B36/(C10+#REF!),0)*100</f>
        <v>0</v>
      </c>
      <c r="G36" s="73">
        <f>+IFERROR(C36/(D10+#REF!),0)*100</f>
        <v>0</v>
      </c>
      <c r="H36" s="73">
        <f>+IFERROR(D36/(E10+#REF!),0)*100</f>
        <v>0</v>
      </c>
      <c r="I36" s="141">
        <f>+IFERROR(E36/(F10+#REF!),0)*100</f>
        <v>0</v>
      </c>
    </row>
    <row r="37" spans="1:9" x14ac:dyDescent="0.25">
      <c r="A37" s="132" t="s">
        <v>267</v>
      </c>
      <c r="B37" s="72">
        <v>29</v>
      </c>
      <c r="C37" s="72">
        <v>0</v>
      </c>
      <c r="D37" s="72">
        <v>29</v>
      </c>
      <c r="E37" s="72">
        <v>11.5</v>
      </c>
      <c r="F37" s="73">
        <f>+IFERROR(B37/(C11+#REF!),0)*100</f>
        <v>0</v>
      </c>
      <c r="G37" s="73">
        <f>+IFERROR(C37/(D11+#REF!),0)*100</f>
        <v>0</v>
      </c>
      <c r="H37" s="73">
        <f>+IFERROR(D37/(E11+#REF!),0)*100</f>
        <v>0</v>
      </c>
      <c r="I37" s="141">
        <f>+IFERROR(E37/(F11+#REF!),0)*100</f>
        <v>0</v>
      </c>
    </row>
    <row r="38" spans="1:9" x14ac:dyDescent="0.25">
      <c r="A38" s="132" t="s">
        <v>268</v>
      </c>
      <c r="B38" s="72">
        <v>192.5</v>
      </c>
      <c r="C38" s="72">
        <v>119</v>
      </c>
      <c r="D38" s="72">
        <v>112.5</v>
      </c>
      <c r="E38" s="72">
        <v>77</v>
      </c>
      <c r="F38" s="73">
        <f>+IFERROR(B38/(C12+#REF!),0)*100</f>
        <v>0</v>
      </c>
      <c r="G38" s="73">
        <f>+IFERROR(C38/(D12+#REF!),0)*100</f>
        <v>0</v>
      </c>
      <c r="H38" s="73">
        <f>+IFERROR(D38/(E12+#REF!),0)*100</f>
        <v>0</v>
      </c>
      <c r="I38" s="141">
        <f>+IFERROR(E38/(F12+#REF!),0)*100</f>
        <v>0</v>
      </c>
    </row>
    <row r="39" spans="1:9" x14ac:dyDescent="0.25">
      <c r="A39" s="132" t="s">
        <v>269</v>
      </c>
      <c r="B39" s="72">
        <v>78</v>
      </c>
      <c r="C39" s="72">
        <v>24</v>
      </c>
      <c r="D39" s="72">
        <v>46</v>
      </c>
      <c r="E39" s="72">
        <v>38.5</v>
      </c>
      <c r="F39" s="73">
        <f>+IFERROR(B39/(C13+#REF!),0)*100</f>
        <v>0</v>
      </c>
      <c r="G39" s="73">
        <f>+IFERROR(C39/(D13+#REF!),0)*100</f>
        <v>0</v>
      </c>
      <c r="H39" s="73">
        <f>+IFERROR(D39/(E13+#REF!),0)*100</f>
        <v>0</v>
      </c>
      <c r="I39" s="141">
        <f>+IFERROR(E39/(F13+#REF!),0)*100</f>
        <v>0</v>
      </c>
    </row>
    <row r="40" spans="1:9" x14ac:dyDescent="0.25">
      <c r="A40" s="132" t="s">
        <v>270</v>
      </c>
      <c r="B40" s="72">
        <v>6</v>
      </c>
      <c r="C40" s="72">
        <v>1</v>
      </c>
      <c r="D40" s="72">
        <v>3</v>
      </c>
      <c r="E40" s="72">
        <v>2</v>
      </c>
      <c r="F40" s="73">
        <f>+IFERROR(B40/(C14+#REF!),0)*100</f>
        <v>0</v>
      </c>
      <c r="G40" s="73">
        <f>+IFERROR(C40/(D14+#REF!),0)*100</f>
        <v>0</v>
      </c>
      <c r="H40" s="73">
        <f>+IFERROR(D40/(E14+#REF!),0)*100</f>
        <v>0</v>
      </c>
      <c r="I40" s="141">
        <f>+IFERROR(E40/(F14+#REF!),0)*100</f>
        <v>0</v>
      </c>
    </row>
    <row r="41" spans="1:9" ht="15" customHeight="1" x14ac:dyDescent="0.25">
      <c r="A41" s="132" t="s">
        <v>271</v>
      </c>
      <c r="B41" s="72">
        <v>6</v>
      </c>
      <c r="C41" s="72">
        <v>0</v>
      </c>
      <c r="D41" s="72">
        <v>5</v>
      </c>
      <c r="E41" s="72">
        <v>4</v>
      </c>
      <c r="F41" s="73">
        <f>+IFERROR(B41/(C15+#REF!),0)*100</f>
        <v>0</v>
      </c>
      <c r="G41" s="73">
        <f>+IFERROR(C41/(D15+#REF!),0)*100</f>
        <v>0</v>
      </c>
      <c r="H41" s="73">
        <f>+IFERROR(D41/(E15+#REF!),0)*100</f>
        <v>0</v>
      </c>
      <c r="I41" s="141">
        <f>+IFERROR(E41/(F15+#REF!),0)*100</f>
        <v>0</v>
      </c>
    </row>
    <row r="42" spans="1:9" x14ac:dyDescent="0.25">
      <c r="A42" s="132" t="s">
        <v>272</v>
      </c>
      <c r="B42" s="72">
        <v>28</v>
      </c>
      <c r="C42" s="72">
        <v>0</v>
      </c>
      <c r="D42" s="72">
        <v>28</v>
      </c>
      <c r="E42" s="72">
        <v>17</v>
      </c>
      <c r="F42" s="73">
        <f>+IFERROR(B42/(C16+#REF!),0)*100</f>
        <v>0</v>
      </c>
      <c r="G42" s="73">
        <f>+IFERROR(C42/(D16+#REF!),0)*100</f>
        <v>0</v>
      </c>
      <c r="H42" s="73">
        <f>+IFERROR(D42/(E16+#REF!),0)*100</f>
        <v>0</v>
      </c>
      <c r="I42" s="141">
        <f>+IFERROR(E42/(F16+#REF!),0)*100</f>
        <v>0</v>
      </c>
    </row>
    <row r="43" spans="1:9" x14ac:dyDescent="0.25">
      <c r="A43" s="132" t="s">
        <v>479</v>
      </c>
      <c r="B43" s="72">
        <v>8</v>
      </c>
      <c r="C43" s="72">
        <v>3</v>
      </c>
      <c r="D43" s="72">
        <v>3</v>
      </c>
      <c r="E43" s="72">
        <v>2</v>
      </c>
      <c r="F43" s="73">
        <f>+IFERROR(B43/(C17+#REF!),0)*100</f>
        <v>0</v>
      </c>
      <c r="G43" s="73">
        <f>+IFERROR(C43/(D17+#REF!),0)*100</f>
        <v>0</v>
      </c>
      <c r="H43" s="73">
        <f>+IFERROR(D43/(E17+#REF!),0)*100</f>
        <v>0</v>
      </c>
      <c r="I43" s="141">
        <f>+IFERROR(E43/(F17+#REF!),0)*100</f>
        <v>0</v>
      </c>
    </row>
    <row r="44" spans="1:9" x14ac:dyDescent="0.25">
      <c r="A44" s="132" t="s">
        <v>318</v>
      </c>
      <c r="B44" s="72">
        <v>100.5</v>
      </c>
      <c r="C44" s="72">
        <v>21.5</v>
      </c>
      <c r="D44" s="72">
        <v>74</v>
      </c>
      <c r="E44" s="72">
        <v>56</v>
      </c>
      <c r="F44" s="73">
        <f>+IFERROR(B44/(C18+#REF!),0)*100</f>
        <v>0</v>
      </c>
      <c r="G44" s="73">
        <f>+IFERROR(C44/(D18+#REF!),0)*100</f>
        <v>0</v>
      </c>
      <c r="H44" s="73">
        <f>+IFERROR(D44/(E18+#REF!),0)*100</f>
        <v>0</v>
      </c>
      <c r="I44" s="141">
        <f>+IFERROR(E44/(F18+#REF!),0)*100</f>
        <v>0</v>
      </c>
    </row>
    <row r="45" spans="1:9" x14ac:dyDescent="0.25">
      <c r="A45" s="132" t="s">
        <v>480</v>
      </c>
      <c r="B45" s="72">
        <v>55.5</v>
      </c>
      <c r="C45" s="72">
        <v>21</v>
      </c>
      <c r="D45" s="72">
        <v>26.5</v>
      </c>
      <c r="E45" s="72">
        <v>20.5</v>
      </c>
      <c r="F45" s="73">
        <f>+IFERROR(B45/(C19+#REF!),0)*100</f>
        <v>0</v>
      </c>
      <c r="G45" s="73">
        <f>+IFERROR(C45/(D19+#REF!),0)*100</f>
        <v>0</v>
      </c>
      <c r="H45" s="73">
        <f>+IFERROR(D45/(E19+#REF!),0)*100</f>
        <v>0</v>
      </c>
      <c r="I45" s="141">
        <f>+IFERROR(E45/(F19+#REF!),0)*100</f>
        <v>0</v>
      </c>
    </row>
    <row r="46" spans="1:9" x14ac:dyDescent="0.25">
      <c r="A46" s="132" t="s">
        <v>276</v>
      </c>
      <c r="B46" s="72">
        <v>5</v>
      </c>
      <c r="C46" s="72">
        <v>5</v>
      </c>
      <c r="D46" s="72">
        <v>3</v>
      </c>
      <c r="E46" s="72">
        <v>2</v>
      </c>
      <c r="F46" s="73">
        <f>+IFERROR(B46/(C20+#REF!),0)*100</f>
        <v>0</v>
      </c>
      <c r="G46" s="73">
        <f>+IFERROR(C46/(D20+#REF!),0)*100</f>
        <v>0</v>
      </c>
      <c r="H46" s="73">
        <f>+IFERROR(D46/(E20+#REF!),0)*100</f>
        <v>0</v>
      </c>
      <c r="I46" s="141">
        <f>+IFERROR(E46/(F20+#REF!),0)*100</f>
        <v>0</v>
      </c>
    </row>
    <row r="47" spans="1:9" ht="16.5" thickBot="1" x14ac:dyDescent="0.3">
      <c r="A47" s="134" t="s">
        <v>56</v>
      </c>
      <c r="B47" s="135">
        <f>+SUM(B30:B46)</f>
        <v>632</v>
      </c>
      <c r="C47" s="135">
        <f>+SUM(C30:C46)</f>
        <v>225</v>
      </c>
      <c r="D47" s="135">
        <f>+SUM(D30:D46)</f>
        <v>428</v>
      </c>
      <c r="E47" s="135">
        <f>+SUM(E30:E46)</f>
        <v>297</v>
      </c>
      <c r="F47" s="142">
        <f>+IFERROR(B47/(C21+C26),0)*100</f>
        <v>10.829335161069226</v>
      </c>
      <c r="G47" s="142">
        <f>+IFERROR(C47/(D21+D26),0)*100</f>
        <v>10.049129075480124</v>
      </c>
      <c r="H47" s="142">
        <f>+IFERROR(D47/(E21+E26),0)*100</f>
        <v>9.76054732041049</v>
      </c>
      <c r="I47" s="143">
        <f>+IFERROR(E47/(F21+F26),0)*100</f>
        <v>9.9464166108506369</v>
      </c>
    </row>
    <row r="48" spans="1:9" x14ac:dyDescent="0.25">
      <c r="A48" s="74"/>
      <c r="B48" s="75"/>
      <c r="C48" s="75"/>
      <c r="D48" s="75"/>
      <c r="I48" s="75"/>
    </row>
  </sheetData>
  <mergeCells count="3">
    <mergeCell ref="A2:J2"/>
    <mergeCell ref="A23:J23"/>
    <mergeCell ref="A1:J1"/>
  </mergeCells>
  <phoneticPr fontId="5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2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79"/>
  <sheetViews>
    <sheetView view="pageBreakPreview" zoomScaleNormal="100" zoomScaleSheetLayoutView="100" workbookViewId="0">
      <selection activeCell="K46" sqref="K46"/>
    </sheetView>
  </sheetViews>
  <sheetFormatPr defaultColWidth="9" defaultRowHeight="15.75" x14ac:dyDescent="0.25"/>
  <cols>
    <col min="1" max="1" width="32.25" style="47" customWidth="1"/>
    <col min="2" max="10" width="10.625" style="47" customWidth="1"/>
    <col min="11" max="16384" width="9" style="47"/>
  </cols>
  <sheetData>
    <row r="1" spans="1:10" ht="21" x14ac:dyDescent="0.35">
      <c r="A1" s="854" t="s">
        <v>89</v>
      </c>
      <c r="B1" s="854"/>
      <c r="C1" s="854"/>
      <c r="D1" s="854"/>
      <c r="E1" s="854"/>
      <c r="F1" s="854"/>
      <c r="G1" s="854"/>
      <c r="H1" s="854"/>
      <c r="I1" s="854"/>
      <c r="J1" s="854"/>
    </row>
    <row r="2" spans="1:10" ht="16.5" thickBot="1" x14ac:dyDescent="0.3">
      <c r="A2" s="872" t="s">
        <v>54</v>
      </c>
      <c r="B2" s="877"/>
      <c r="C2" s="877"/>
      <c r="D2" s="877"/>
      <c r="E2" s="877"/>
      <c r="F2" s="877"/>
      <c r="G2" s="877"/>
      <c r="H2" s="877"/>
      <c r="I2" s="877"/>
      <c r="J2" s="878"/>
    </row>
    <row r="3" spans="1:10" ht="32.25" thickBot="1" x14ac:dyDescent="0.3">
      <c r="A3" s="49" t="s">
        <v>74</v>
      </c>
      <c r="B3" s="62" t="s">
        <v>75</v>
      </c>
      <c r="C3" s="62" t="s">
        <v>76</v>
      </c>
      <c r="D3" s="63" t="s">
        <v>77</v>
      </c>
      <c r="E3" s="63" t="s">
        <v>78</v>
      </c>
      <c r="F3" s="63" t="s">
        <v>79</v>
      </c>
      <c r="G3" s="64" t="s">
        <v>80</v>
      </c>
      <c r="H3" s="64" t="s">
        <v>81</v>
      </c>
      <c r="I3" s="64" t="s">
        <v>82</v>
      </c>
      <c r="J3" s="65" t="s">
        <v>83</v>
      </c>
    </row>
    <row r="4" spans="1:10" x14ac:dyDescent="0.25">
      <c r="A4" s="154" t="s">
        <v>260</v>
      </c>
      <c r="B4" s="66">
        <v>170</v>
      </c>
      <c r="C4" s="66">
        <v>150</v>
      </c>
      <c r="D4" s="66">
        <v>65</v>
      </c>
      <c r="E4" s="66">
        <v>122.5</v>
      </c>
      <c r="F4" s="66">
        <v>117.5</v>
      </c>
      <c r="G4" s="55">
        <f>IFERROR(C4/B4,0)</f>
        <v>0.88235294117647056</v>
      </c>
      <c r="H4" s="55">
        <f>IFERROR(E4/D4,0)</f>
        <v>1.8846153846153846</v>
      </c>
      <c r="I4" s="55">
        <f>IFERROR(F4/E4,0)</f>
        <v>0.95918367346938771</v>
      </c>
      <c r="J4" s="131">
        <f>IFERROR(F4/B4,0)</f>
        <v>0.69117647058823528</v>
      </c>
    </row>
    <row r="5" spans="1:10" x14ac:dyDescent="0.25">
      <c r="A5" s="82" t="s">
        <v>261</v>
      </c>
      <c r="B5" s="72">
        <v>45</v>
      </c>
      <c r="C5" s="72">
        <v>37</v>
      </c>
      <c r="D5" s="72">
        <v>4</v>
      </c>
      <c r="E5" s="72">
        <v>33</v>
      </c>
      <c r="F5" s="72">
        <v>32</v>
      </c>
      <c r="G5" s="57">
        <f t="shared" ref="G5:G21" si="0">IFERROR(C5/B5,0)</f>
        <v>0.82222222222222219</v>
      </c>
      <c r="H5" s="57">
        <f t="shared" ref="H5:H21" si="1">IFERROR(E5/D5,0)</f>
        <v>8.25</v>
      </c>
      <c r="I5" s="57">
        <f t="shared" ref="I5:I21" si="2">IFERROR(F5/E5,0)</f>
        <v>0.96969696969696972</v>
      </c>
      <c r="J5" s="133">
        <f t="shared" ref="J5:J21" si="3">IFERROR(F5/B5,0)</f>
        <v>0.71111111111111114</v>
      </c>
    </row>
    <row r="6" spans="1:10" x14ac:dyDescent="0.25">
      <c r="A6" s="82" t="s">
        <v>262</v>
      </c>
      <c r="B6" s="72">
        <v>52.5</v>
      </c>
      <c r="C6" s="72">
        <v>49.5</v>
      </c>
      <c r="D6" s="72">
        <v>0</v>
      </c>
      <c r="E6" s="72">
        <v>49.5</v>
      </c>
      <c r="F6" s="72">
        <v>29.5</v>
      </c>
      <c r="G6" s="57">
        <f t="shared" si="0"/>
        <v>0.94285714285714284</v>
      </c>
      <c r="H6" s="57">
        <f t="shared" si="1"/>
        <v>0</v>
      </c>
      <c r="I6" s="57">
        <f t="shared" si="2"/>
        <v>0.59595959595959591</v>
      </c>
      <c r="J6" s="133">
        <f t="shared" si="3"/>
        <v>0.56190476190476191</v>
      </c>
    </row>
    <row r="7" spans="1:10" x14ac:dyDescent="0.25">
      <c r="A7" s="82" t="s">
        <v>277</v>
      </c>
      <c r="B7" s="72">
        <v>10</v>
      </c>
      <c r="C7" s="72">
        <v>11</v>
      </c>
      <c r="D7" s="72">
        <v>1</v>
      </c>
      <c r="E7" s="72">
        <v>9</v>
      </c>
      <c r="F7" s="72">
        <v>6</v>
      </c>
      <c r="G7" s="57">
        <f t="shared" si="0"/>
        <v>1.1000000000000001</v>
      </c>
      <c r="H7" s="57">
        <f t="shared" si="1"/>
        <v>9</v>
      </c>
      <c r="I7" s="57">
        <f t="shared" si="2"/>
        <v>0.66666666666666663</v>
      </c>
      <c r="J7" s="133">
        <f t="shared" si="3"/>
        <v>0.6</v>
      </c>
    </row>
    <row r="8" spans="1:10" x14ac:dyDescent="0.25">
      <c r="A8" s="82" t="s">
        <v>263</v>
      </c>
      <c r="B8" s="72">
        <v>50</v>
      </c>
      <c r="C8" s="72">
        <v>22</v>
      </c>
      <c r="D8" s="72">
        <v>1</v>
      </c>
      <c r="E8" s="72">
        <v>17</v>
      </c>
      <c r="F8" s="72">
        <v>16</v>
      </c>
      <c r="G8" s="57">
        <f t="shared" si="0"/>
        <v>0.44</v>
      </c>
      <c r="H8" s="57">
        <f t="shared" si="1"/>
        <v>17</v>
      </c>
      <c r="I8" s="57">
        <f t="shared" si="2"/>
        <v>0.94117647058823528</v>
      </c>
      <c r="J8" s="133">
        <f t="shared" si="3"/>
        <v>0.32</v>
      </c>
    </row>
    <row r="9" spans="1:10" x14ac:dyDescent="0.25">
      <c r="A9" s="82" t="s">
        <v>264</v>
      </c>
      <c r="B9" s="72">
        <v>100</v>
      </c>
      <c r="C9" s="72">
        <v>46</v>
      </c>
      <c r="D9" s="72">
        <v>7</v>
      </c>
      <c r="E9" s="72">
        <v>37</v>
      </c>
      <c r="F9" s="72">
        <v>32</v>
      </c>
      <c r="G9" s="57">
        <f t="shared" si="0"/>
        <v>0.46</v>
      </c>
      <c r="H9" s="57">
        <f t="shared" si="1"/>
        <v>5.2857142857142856</v>
      </c>
      <c r="I9" s="57">
        <f t="shared" si="2"/>
        <v>0.86486486486486491</v>
      </c>
      <c r="J9" s="133">
        <f t="shared" si="3"/>
        <v>0.32</v>
      </c>
    </row>
    <row r="10" spans="1:10" x14ac:dyDescent="0.25">
      <c r="A10" s="82" t="s">
        <v>265</v>
      </c>
      <c r="B10" s="72">
        <v>60</v>
      </c>
      <c r="C10" s="72">
        <v>20</v>
      </c>
      <c r="D10" s="72">
        <v>3</v>
      </c>
      <c r="E10" s="72">
        <v>17</v>
      </c>
      <c r="F10" s="72">
        <v>16</v>
      </c>
      <c r="G10" s="57">
        <f t="shared" si="0"/>
        <v>0.33333333333333331</v>
      </c>
      <c r="H10" s="57">
        <f t="shared" si="1"/>
        <v>5.666666666666667</v>
      </c>
      <c r="I10" s="57">
        <f t="shared" si="2"/>
        <v>0.94117647058823528</v>
      </c>
      <c r="J10" s="133">
        <f t="shared" si="3"/>
        <v>0.26666666666666666</v>
      </c>
    </row>
    <row r="11" spans="1:10" x14ac:dyDescent="0.25">
      <c r="A11" s="82" t="s">
        <v>266</v>
      </c>
      <c r="B11" s="72">
        <v>263</v>
      </c>
      <c r="C11" s="72">
        <v>87</v>
      </c>
      <c r="D11" s="72">
        <v>0</v>
      </c>
      <c r="E11" s="72">
        <v>87</v>
      </c>
      <c r="F11" s="72">
        <v>58</v>
      </c>
      <c r="G11" s="57">
        <f t="shared" si="0"/>
        <v>0.33079847908745247</v>
      </c>
      <c r="H11" s="57">
        <f t="shared" si="1"/>
        <v>0</v>
      </c>
      <c r="I11" s="57">
        <f t="shared" si="2"/>
        <v>0.66666666666666663</v>
      </c>
      <c r="J11" s="133">
        <f t="shared" si="3"/>
        <v>0.22053231939163498</v>
      </c>
    </row>
    <row r="12" spans="1:10" x14ac:dyDescent="0.25">
      <c r="A12" s="82" t="s">
        <v>267</v>
      </c>
      <c r="B12" s="146">
        <v>97.5</v>
      </c>
      <c r="C12" s="146">
        <v>59.5</v>
      </c>
      <c r="D12" s="146">
        <v>0</v>
      </c>
      <c r="E12" s="146">
        <v>59.5</v>
      </c>
      <c r="F12" s="146">
        <v>37.5</v>
      </c>
      <c r="G12" s="57">
        <f t="shared" si="0"/>
        <v>0.61025641025641031</v>
      </c>
      <c r="H12" s="57">
        <f t="shared" si="1"/>
        <v>0</v>
      </c>
      <c r="I12" s="57">
        <f t="shared" si="2"/>
        <v>0.63025210084033612</v>
      </c>
      <c r="J12" s="133">
        <f t="shared" si="3"/>
        <v>0.38461538461538464</v>
      </c>
    </row>
    <row r="13" spans="1:10" x14ac:dyDescent="0.25">
      <c r="A13" s="82" t="s">
        <v>268</v>
      </c>
      <c r="B13" s="147">
        <v>380</v>
      </c>
      <c r="C13" s="147">
        <v>410</v>
      </c>
      <c r="D13" s="146">
        <v>96</v>
      </c>
      <c r="E13" s="146">
        <v>325</v>
      </c>
      <c r="F13" s="146">
        <v>269</v>
      </c>
      <c r="G13" s="57">
        <f t="shared" si="0"/>
        <v>1.0789473684210527</v>
      </c>
      <c r="H13" s="57">
        <f t="shared" si="1"/>
        <v>3.3854166666666665</v>
      </c>
      <c r="I13" s="57">
        <f t="shared" si="2"/>
        <v>0.82769230769230773</v>
      </c>
      <c r="J13" s="133">
        <f t="shared" si="3"/>
        <v>0.70789473684210524</v>
      </c>
    </row>
    <row r="14" spans="1:10" x14ac:dyDescent="0.25">
      <c r="A14" s="82" t="s">
        <v>269</v>
      </c>
      <c r="B14" s="72">
        <v>346</v>
      </c>
      <c r="C14" s="72">
        <v>294.5</v>
      </c>
      <c r="D14" s="72">
        <v>35.5</v>
      </c>
      <c r="E14" s="72">
        <v>246</v>
      </c>
      <c r="F14" s="72">
        <v>203</v>
      </c>
      <c r="G14" s="57">
        <f t="shared" si="0"/>
        <v>0.85115606936416188</v>
      </c>
      <c r="H14" s="57">
        <f t="shared" si="1"/>
        <v>6.929577464788732</v>
      </c>
      <c r="I14" s="57">
        <f t="shared" si="2"/>
        <v>0.82520325203252032</v>
      </c>
      <c r="J14" s="133">
        <f t="shared" si="3"/>
        <v>0.58670520231213874</v>
      </c>
    </row>
    <row r="15" spans="1:10" x14ac:dyDescent="0.25">
      <c r="A15" s="82" t="s">
        <v>270</v>
      </c>
      <c r="B15" s="72">
        <v>20</v>
      </c>
      <c r="C15" s="72">
        <v>5</v>
      </c>
      <c r="D15" s="72">
        <v>2</v>
      </c>
      <c r="E15" s="72">
        <v>3</v>
      </c>
      <c r="F15" s="72">
        <v>2</v>
      </c>
      <c r="G15" s="57">
        <f t="shared" si="0"/>
        <v>0.25</v>
      </c>
      <c r="H15" s="57">
        <f t="shared" si="1"/>
        <v>1.5</v>
      </c>
      <c r="I15" s="57">
        <f t="shared" si="2"/>
        <v>0.66666666666666663</v>
      </c>
      <c r="J15" s="133">
        <f t="shared" si="3"/>
        <v>0.1</v>
      </c>
    </row>
    <row r="16" spans="1:10" x14ac:dyDescent="0.25">
      <c r="A16" s="82" t="s">
        <v>271</v>
      </c>
      <c r="B16" s="72">
        <v>40</v>
      </c>
      <c r="C16" s="72">
        <v>10</v>
      </c>
      <c r="D16" s="72">
        <v>3</v>
      </c>
      <c r="E16" s="72">
        <v>7</v>
      </c>
      <c r="F16" s="72">
        <v>7</v>
      </c>
      <c r="G16" s="57">
        <f t="shared" si="0"/>
        <v>0.25</v>
      </c>
      <c r="H16" s="57">
        <f t="shared" si="1"/>
        <v>2.3333333333333335</v>
      </c>
      <c r="I16" s="57">
        <f t="shared" si="2"/>
        <v>1</v>
      </c>
      <c r="J16" s="133">
        <f t="shared" si="3"/>
        <v>0.17499999999999999</v>
      </c>
    </row>
    <row r="17" spans="1:10" x14ac:dyDescent="0.25">
      <c r="A17" s="82" t="s">
        <v>272</v>
      </c>
      <c r="B17" s="72">
        <v>40</v>
      </c>
      <c r="C17" s="72">
        <v>42</v>
      </c>
      <c r="D17" s="72">
        <v>0</v>
      </c>
      <c r="E17" s="72">
        <v>42</v>
      </c>
      <c r="F17" s="72">
        <v>26</v>
      </c>
      <c r="G17" s="57">
        <f t="shared" si="0"/>
        <v>1.05</v>
      </c>
      <c r="H17" s="57">
        <f t="shared" si="1"/>
        <v>0</v>
      </c>
      <c r="I17" s="57">
        <f t="shared" si="2"/>
        <v>0.61904761904761907</v>
      </c>
      <c r="J17" s="133">
        <f t="shared" si="3"/>
        <v>0.65</v>
      </c>
    </row>
    <row r="18" spans="1:10" x14ac:dyDescent="0.25">
      <c r="A18" s="82" t="s">
        <v>273</v>
      </c>
      <c r="B18" s="72">
        <v>45</v>
      </c>
      <c r="C18" s="72">
        <v>15</v>
      </c>
      <c r="D18" s="72">
        <v>2</v>
      </c>
      <c r="E18" s="72">
        <v>11</v>
      </c>
      <c r="F18" s="72">
        <v>10</v>
      </c>
      <c r="G18" s="57">
        <f t="shared" si="0"/>
        <v>0.33333333333333331</v>
      </c>
      <c r="H18" s="57">
        <f t="shared" si="1"/>
        <v>5.5</v>
      </c>
      <c r="I18" s="57">
        <f t="shared" si="2"/>
        <v>0.90909090909090906</v>
      </c>
      <c r="J18" s="133">
        <f t="shared" si="3"/>
        <v>0.22222222222222221</v>
      </c>
    </row>
    <row r="19" spans="1:10" x14ac:dyDescent="0.25">
      <c r="A19" s="82" t="s">
        <v>274</v>
      </c>
      <c r="B19" s="72">
        <v>320</v>
      </c>
      <c r="C19" s="72">
        <v>269</v>
      </c>
      <c r="D19" s="72">
        <v>51</v>
      </c>
      <c r="E19" s="72">
        <v>230.5</v>
      </c>
      <c r="F19" s="72">
        <v>202.5</v>
      </c>
      <c r="G19" s="57">
        <f t="shared" si="0"/>
        <v>0.84062499999999996</v>
      </c>
      <c r="H19" s="57">
        <f t="shared" si="1"/>
        <v>4.5196078431372548</v>
      </c>
      <c r="I19" s="57">
        <f t="shared" si="2"/>
        <v>0.87852494577006512</v>
      </c>
      <c r="J19" s="133">
        <f t="shared" si="3"/>
        <v>0.6328125</v>
      </c>
    </row>
    <row r="20" spans="1:10" x14ac:dyDescent="0.25">
      <c r="A20" s="82" t="s">
        <v>275</v>
      </c>
      <c r="B20" s="72">
        <v>695</v>
      </c>
      <c r="C20" s="72">
        <v>362.5</v>
      </c>
      <c r="D20" s="72">
        <v>43.5</v>
      </c>
      <c r="E20" s="72">
        <v>304</v>
      </c>
      <c r="F20" s="72">
        <v>275</v>
      </c>
      <c r="G20" s="57">
        <f t="shared" si="0"/>
        <v>0.52158273381294962</v>
      </c>
      <c r="H20" s="57">
        <f t="shared" si="1"/>
        <v>6.9885057471264371</v>
      </c>
      <c r="I20" s="57">
        <f t="shared" si="2"/>
        <v>0.90460526315789469</v>
      </c>
      <c r="J20" s="133">
        <f t="shared" si="3"/>
        <v>0.39568345323741005</v>
      </c>
    </row>
    <row r="21" spans="1:10" x14ac:dyDescent="0.25">
      <c r="A21" s="82" t="s">
        <v>276</v>
      </c>
      <c r="B21" s="72">
        <v>25</v>
      </c>
      <c r="C21" s="72">
        <v>31</v>
      </c>
      <c r="D21" s="72">
        <v>6</v>
      </c>
      <c r="E21" s="72">
        <v>28</v>
      </c>
      <c r="F21" s="72">
        <v>26</v>
      </c>
      <c r="G21" s="57">
        <f t="shared" si="0"/>
        <v>1.24</v>
      </c>
      <c r="H21" s="57">
        <f t="shared" si="1"/>
        <v>4.666666666666667</v>
      </c>
      <c r="I21" s="57">
        <f t="shared" si="2"/>
        <v>0.9285714285714286</v>
      </c>
      <c r="J21" s="133">
        <f t="shared" si="3"/>
        <v>1.04</v>
      </c>
    </row>
    <row r="22" spans="1:10" ht="16.5" thickBot="1" x14ac:dyDescent="0.3">
      <c r="A22" s="134" t="s">
        <v>56</v>
      </c>
      <c r="B22" s="93">
        <f>SUM(B4:B21)</f>
        <v>2759</v>
      </c>
      <c r="C22" s="93">
        <f>SUM(C4:C21)</f>
        <v>1921</v>
      </c>
      <c r="D22" s="93">
        <f>SUM(D4:D21)</f>
        <v>320</v>
      </c>
      <c r="E22" s="93">
        <f>SUM(E4:E21)</f>
        <v>1628</v>
      </c>
      <c r="F22" s="93">
        <f>SUM(F4:F21)</f>
        <v>1365</v>
      </c>
      <c r="G22" s="136">
        <f>IFERROR(C22/B22,0)</f>
        <v>0.69626676332004345</v>
      </c>
      <c r="H22" s="136">
        <f t="shared" ref="H22:I22" si="4">IFERROR(E22/D22,0)</f>
        <v>5.0875000000000004</v>
      </c>
      <c r="I22" s="136">
        <f t="shared" si="4"/>
        <v>0.83845208845208841</v>
      </c>
      <c r="J22" s="137">
        <f>IFERROR(F22/B22,0)</f>
        <v>0.4947444726350127</v>
      </c>
    </row>
    <row r="23" spans="1:10" x14ac:dyDescent="0.25">
      <c r="A23" s="148"/>
      <c r="B23" s="75"/>
      <c r="C23" s="75"/>
      <c r="D23" s="75"/>
      <c r="E23" s="75"/>
      <c r="F23" s="99"/>
      <c r="G23" s="75"/>
      <c r="H23" s="75"/>
      <c r="J23" s="75"/>
    </row>
    <row r="24" spans="1:10" ht="16.5" thickBot="1" x14ac:dyDescent="0.3">
      <c r="A24" s="872" t="s">
        <v>55</v>
      </c>
      <c r="B24" s="873"/>
      <c r="C24" s="873"/>
      <c r="D24" s="873"/>
      <c r="E24" s="873"/>
      <c r="F24" s="873"/>
      <c r="G24" s="873"/>
      <c r="H24" s="873"/>
      <c r="I24" s="873"/>
      <c r="J24" s="874"/>
    </row>
    <row r="25" spans="1:10" ht="32.25" thickBot="1" x14ac:dyDescent="0.3">
      <c r="A25" s="49" t="s">
        <v>74</v>
      </c>
      <c r="B25" s="62" t="s">
        <v>75</v>
      </c>
      <c r="C25" s="62" t="s">
        <v>76</v>
      </c>
      <c r="D25" s="63" t="s">
        <v>77</v>
      </c>
      <c r="E25" s="63" t="s">
        <v>78</v>
      </c>
      <c r="F25" s="63" t="s">
        <v>79</v>
      </c>
      <c r="G25" s="62" t="s">
        <v>80</v>
      </c>
      <c r="H25" s="62" t="s">
        <v>81</v>
      </c>
      <c r="I25" s="62" t="s">
        <v>82</v>
      </c>
      <c r="J25" s="149" t="s">
        <v>83</v>
      </c>
    </row>
    <row r="26" spans="1:10" x14ac:dyDescent="0.25">
      <c r="A26" s="153"/>
      <c r="B26" s="83"/>
      <c r="C26" s="83"/>
      <c r="D26" s="83"/>
      <c r="E26" s="83"/>
      <c r="F26" s="83"/>
      <c r="G26" s="57">
        <f>IFERROR(C26/B26,0)</f>
        <v>0</v>
      </c>
      <c r="H26" s="57">
        <f>IFERROR(E26/D26,0)</f>
        <v>0</v>
      </c>
      <c r="I26" s="57">
        <f>IFERROR(F26/E26,0)</f>
        <v>0</v>
      </c>
      <c r="J26" s="133">
        <f>IFERROR(F26/B26,0)</f>
        <v>0</v>
      </c>
    </row>
    <row r="27" spans="1:10" ht="16.5" thickBot="1" x14ac:dyDescent="0.3">
      <c r="A27" s="134" t="s">
        <v>56</v>
      </c>
      <c r="B27" s="93">
        <f>SUM(B26:B26)</f>
        <v>0</v>
      </c>
      <c r="C27" s="93">
        <f>SUM(C26:C26)</f>
        <v>0</v>
      </c>
      <c r="D27" s="93">
        <f>SUM(D26:D26)</f>
        <v>0</v>
      </c>
      <c r="E27" s="93">
        <f>SUM(E26:E26)</f>
        <v>0</v>
      </c>
      <c r="F27" s="93">
        <f>SUM(F26:F26)</f>
        <v>0</v>
      </c>
      <c r="G27" s="136">
        <f>IFERROR(C27/B27,0)</f>
        <v>0</v>
      </c>
      <c r="H27" s="136">
        <f>IFERROR(E27/D27,0)</f>
        <v>0</v>
      </c>
      <c r="I27" s="136">
        <f>IFERROR(F27/E27,0)</f>
        <v>0</v>
      </c>
      <c r="J27" s="137">
        <f>IFERROR(F27/B27,0)</f>
        <v>0</v>
      </c>
    </row>
    <row r="28" spans="1:10" x14ac:dyDescent="0.25">
      <c r="J28" s="75"/>
    </row>
    <row r="29" spans="1:10" ht="16.5" thickBot="1" x14ac:dyDescent="0.3">
      <c r="A29" s="876" t="s">
        <v>90</v>
      </c>
      <c r="B29" s="876"/>
      <c r="C29" s="876"/>
      <c r="D29" s="876"/>
      <c r="E29" s="876"/>
    </row>
    <row r="30" spans="1:10" ht="63.75" thickBot="1" x14ac:dyDescent="0.3">
      <c r="A30" s="67" t="s">
        <v>74</v>
      </c>
      <c r="B30" s="68" t="s">
        <v>76</v>
      </c>
      <c r="C30" s="69" t="s">
        <v>77</v>
      </c>
      <c r="D30" s="69" t="s">
        <v>78</v>
      </c>
      <c r="E30" s="69" t="s">
        <v>79</v>
      </c>
      <c r="F30" s="68" t="s">
        <v>85</v>
      </c>
      <c r="G30" s="68" t="s">
        <v>86</v>
      </c>
      <c r="H30" s="68" t="s">
        <v>87</v>
      </c>
      <c r="I30" s="70" t="s">
        <v>88</v>
      </c>
    </row>
    <row r="31" spans="1:10" x14ac:dyDescent="0.25">
      <c r="A31" s="154" t="s">
        <v>260</v>
      </c>
      <c r="B31" s="66">
        <v>119</v>
      </c>
      <c r="C31" s="66">
        <v>44.5</v>
      </c>
      <c r="D31" s="66">
        <v>114.5</v>
      </c>
      <c r="E31" s="66">
        <v>111.5</v>
      </c>
      <c r="F31" s="71">
        <f>+IFERROR(B31/(C4+#REF!),0)*100</f>
        <v>0</v>
      </c>
      <c r="G31" s="71">
        <f>+IFERROR(C31/(D4+#REF!),0)*100</f>
        <v>0</v>
      </c>
      <c r="H31" s="71">
        <f>+IFERROR(D31/(E4+#REF!),0)*100</f>
        <v>0</v>
      </c>
      <c r="I31" s="140">
        <f>+IFERROR(E31/(F4+#REF!),0)*100</f>
        <v>0</v>
      </c>
    </row>
    <row r="32" spans="1:10" x14ac:dyDescent="0.25">
      <c r="A32" s="82" t="s">
        <v>261</v>
      </c>
      <c r="B32" s="72">
        <v>25</v>
      </c>
      <c r="C32" s="72">
        <v>2</v>
      </c>
      <c r="D32" s="72">
        <v>23</v>
      </c>
      <c r="E32" s="72">
        <v>23</v>
      </c>
      <c r="F32" s="73">
        <f>+IFERROR(B32/(C5+#REF!),0)*100</f>
        <v>0</v>
      </c>
      <c r="G32" s="73">
        <f>+IFERROR(C32/(D5+#REF!),0)*100</f>
        <v>0</v>
      </c>
      <c r="H32" s="73">
        <f>+IFERROR(D32/(E5+#REF!),0)*100</f>
        <v>0</v>
      </c>
      <c r="I32" s="141">
        <f>+IFERROR(E32/(F5+#REF!),0)*100</f>
        <v>0</v>
      </c>
    </row>
    <row r="33" spans="1:9" x14ac:dyDescent="0.25">
      <c r="A33" s="82" t="s">
        <v>262</v>
      </c>
      <c r="B33" s="72">
        <v>31</v>
      </c>
      <c r="C33" s="72">
        <v>0</v>
      </c>
      <c r="D33" s="72">
        <v>31</v>
      </c>
      <c r="E33" s="72">
        <v>25</v>
      </c>
      <c r="F33" s="73">
        <f>+IFERROR(B33/(C6+#REF!),0)*100</f>
        <v>0</v>
      </c>
      <c r="G33" s="73">
        <f>+IFERROR(C33/(D6+#REF!),0)*100</f>
        <v>0</v>
      </c>
      <c r="H33" s="73">
        <f>+IFERROR(D33/(E6+#REF!),0)*100</f>
        <v>0</v>
      </c>
      <c r="I33" s="141">
        <f>+IFERROR(E33/(F6+#REF!),0)*100</f>
        <v>0</v>
      </c>
    </row>
    <row r="34" spans="1:9" x14ac:dyDescent="0.25">
      <c r="A34" s="155" t="s">
        <v>277</v>
      </c>
      <c r="B34" s="150">
        <v>10</v>
      </c>
      <c r="C34" s="150">
        <v>1</v>
      </c>
      <c r="D34" s="150">
        <v>9</v>
      </c>
      <c r="E34" s="150">
        <v>6</v>
      </c>
      <c r="F34" s="73">
        <f>+IFERROR(B34/(C7+#REF!),0)*100</f>
        <v>0</v>
      </c>
      <c r="G34" s="73">
        <f>+IFERROR(C34/(D7+#REF!),0)*100</f>
        <v>0</v>
      </c>
      <c r="H34" s="73">
        <f>+IFERROR(D34/(E7+#REF!),0)*100</f>
        <v>0</v>
      </c>
      <c r="I34" s="141">
        <f>+IFERROR(E34/(F7+#REF!),0)*100</f>
        <v>0</v>
      </c>
    </row>
    <row r="35" spans="1:9" x14ac:dyDescent="0.25">
      <c r="A35" s="82" t="s">
        <v>263</v>
      </c>
      <c r="B35" s="72">
        <v>9</v>
      </c>
      <c r="C35" s="72">
        <v>0</v>
      </c>
      <c r="D35" s="72">
        <v>9</v>
      </c>
      <c r="E35" s="72">
        <v>9</v>
      </c>
      <c r="F35" s="73">
        <f>+IFERROR(B35/(C8+#REF!),0)*100</f>
        <v>0</v>
      </c>
      <c r="G35" s="73">
        <f>+IFERROR(C35/(D8+#REF!),0)*100</f>
        <v>0</v>
      </c>
      <c r="H35" s="73">
        <f>+IFERROR(D35/(E8+#REF!),0)*100</f>
        <v>0</v>
      </c>
      <c r="I35" s="141">
        <f>+IFERROR(E35/(F8+#REF!),0)*100</f>
        <v>0</v>
      </c>
    </row>
    <row r="36" spans="1:9" x14ac:dyDescent="0.25">
      <c r="A36" s="82" t="s">
        <v>264</v>
      </c>
      <c r="B36" s="72">
        <v>38</v>
      </c>
      <c r="C36" s="72">
        <v>4</v>
      </c>
      <c r="D36" s="72">
        <v>34</v>
      </c>
      <c r="E36" s="72">
        <v>29</v>
      </c>
      <c r="F36" s="73">
        <f>+IFERROR(B36/(C9+#REF!),0)*100</f>
        <v>0</v>
      </c>
      <c r="G36" s="73">
        <f>+IFERROR(C36/(D9+#REF!),0)*100</f>
        <v>0</v>
      </c>
      <c r="H36" s="73">
        <f>+IFERROR(D36/(E9+#REF!),0)*100</f>
        <v>0</v>
      </c>
      <c r="I36" s="141">
        <f>+IFERROR(E36/(F9+#REF!),0)*100</f>
        <v>0</v>
      </c>
    </row>
    <row r="37" spans="1:9" x14ac:dyDescent="0.25">
      <c r="A37" s="82" t="s">
        <v>265</v>
      </c>
      <c r="B37" s="72">
        <v>18</v>
      </c>
      <c r="C37" s="72">
        <v>3</v>
      </c>
      <c r="D37" s="72">
        <v>15</v>
      </c>
      <c r="E37" s="72">
        <v>14</v>
      </c>
      <c r="F37" s="73">
        <f>+IFERROR(B37/(C10+#REF!),0)*100</f>
        <v>0</v>
      </c>
      <c r="G37" s="73">
        <f>+IFERROR(C37/(D10+#REF!),0)*100</f>
        <v>0</v>
      </c>
      <c r="H37" s="73">
        <f>+IFERROR(D37/(E10+#REF!),0)*100</f>
        <v>0</v>
      </c>
      <c r="I37" s="141">
        <f>+IFERROR(E37/(F10+#REF!),0)*100</f>
        <v>0</v>
      </c>
    </row>
    <row r="38" spans="1:9" x14ac:dyDescent="0.25">
      <c r="A38" s="82" t="s">
        <v>266</v>
      </c>
      <c r="B38" s="146">
        <v>78</v>
      </c>
      <c r="C38" s="146">
        <v>0</v>
      </c>
      <c r="D38" s="146">
        <v>78</v>
      </c>
      <c r="E38" s="146">
        <v>54</v>
      </c>
      <c r="F38" s="73">
        <f>+IFERROR(B38/(C11+#REF!),0)*100</f>
        <v>0</v>
      </c>
      <c r="G38" s="73">
        <f>+IFERROR(C38/(D11+#REF!),0)*100</f>
        <v>0</v>
      </c>
      <c r="H38" s="73">
        <f>+IFERROR(D38/(E11+#REF!),0)*100</f>
        <v>0</v>
      </c>
      <c r="I38" s="141">
        <f>+IFERROR(E38/(F11+#REF!),0)*100</f>
        <v>0</v>
      </c>
    </row>
    <row r="39" spans="1:9" x14ac:dyDescent="0.25">
      <c r="A39" s="82" t="s">
        <v>267</v>
      </c>
      <c r="B39" s="147">
        <v>52</v>
      </c>
      <c r="C39" s="146">
        <v>0</v>
      </c>
      <c r="D39" s="146">
        <v>52</v>
      </c>
      <c r="E39" s="146">
        <v>37</v>
      </c>
      <c r="F39" s="73">
        <f>+IFERROR(B39/(C12+#REF!),0)*100</f>
        <v>0</v>
      </c>
      <c r="G39" s="73">
        <f>+IFERROR(C39/(D12+#REF!),0)*100</f>
        <v>0</v>
      </c>
      <c r="H39" s="73">
        <f>+IFERROR(D39/(E12+#REF!),0)*100</f>
        <v>0</v>
      </c>
      <c r="I39" s="141">
        <f>+IFERROR(E39/(F12+#REF!),0)*100</f>
        <v>0</v>
      </c>
    </row>
    <row r="40" spans="1:9" x14ac:dyDescent="0.25">
      <c r="A40" s="82" t="s">
        <v>268</v>
      </c>
      <c r="B40" s="72">
        <v>368</v>
      </c>
      <c r="C40" s="72">
        <v>73</v>
      </c>
      <c r="D40" s="72">
        <v>313</v>
      </c>
      <c r="E40" s="72">
        <v>262</v>
      </c>
      <c r="F40" s="73">
        <f>+IFERROR(B40/(C13+#REF!),0)*100</f>
        <v>0</v>
      </c>
      <c r="G40" s="73">
        <f>+IFERROR(C40/(D13+#REF!),0)*100</f>
        <v>0</v>
      </c>
      <c r="H40" s="73">
        <f>+IFERROR(D40/(E13+#REF!),0)*100</f>
        <v>0</v>
      </c>
      <c r="I40" s="141">
        <f>+IFERROR(E40/(F13+#REF!),0)*100</f>
        <v>0</v>
      </c>
    </row>
    <row r="41" spans="1:9" x14ac:dyDescent="0.25">
      <c r="A41" s="82" t="s">
        <v>269</v>
      </c>
      <c r="B41" s="72">
        <v>249.5</v>
      </c>
      <c r="C41" s="72">
        <v>21</v>
      </c>
      <c r="D41" s="72">
        <v>225.5</v>
      </c>
      <c r="E41" s="72">
        <v>181.5</v>
      </c>
      <c r="F41" s="73">
        <f>+IFERROR(B41/(C14+#REF!),0)*100</f>
        <v>0</v>
      </c>
      <c r="G41" s="73">
        <f>+IFERROR(C41/(D14+#REF!),0)*100</f>
        <v>0</v>
      </c>
      <c r="H41" s="73">
        <f>+IFERROR(D41/(E14+#REF!),0)*100</f>
        <v>0</v>
      </c>
      <c r="I41" s="141">
        <f>+IFERROR(E41/(F14+#REF!),0)*100</f>
        <v>0</v>
      </c>
    </row>
    <row r="42" spans="1:9" x14ac:dyDescent="0.25">
      <c r="A42" s="82" t="s">
        <v>270</v>
      </c>
      <c r="B42" s="72">
        <v>2</v>
      </c>
      <c r="C42" s="72">
        <v>0</v>
      </c>
      <c r="D42" s="72">
        <v>2</v>
      </c>
      <c r="E42" s="72">
        <v>2</v>
      </c>
      <c r="F42" s="73">
        <f>+IFERROR(B42/(C15+#REF!),0)*100</f>
        <v>0</v>
      </c>
      <c r="G42" s="73">
        <f>+IFERROR(C42/(D15+#REF!),0)*100</f>
        <v>0</v>
      </c>
      <c r="H42" s="73">
        <f>+IFERROR(D42/(E15+#REF!),0)*100</f>
        <v>0</v>
      </c>
      <c r="I42" s="141">
        <f>+IFERROR(E42/(F15+#REF!),0)*100</f>
        <v>0</v>
      </c>
    </row>
    <row r="43" spans="1:9" x14ac:dyDescent="0.25">
      <c r="A43" s="82" t="s">
        <v>271</v>
      </c>
      <c r="B43" s="72">
        <v>7</v>
      </c>
      <c r="C43" s="72">
        <v>0</v>
      </c>
      <c r="D43" s="72">
        <v>7</v>
      </c>
      <c r="E43" s="72">
        <v>7</v>
      </c>
      <c r="F43" s="73">
        <f>+IFERROR(B43/(C16+#REF!),0)*100</f>
        <v>0</v>
      </c>
      <c r="G43" s="73">
        <f>+IFERROR(C43/(D16+#REF!),0)*100</f>
        <v>0</v>
      </c>
      <c r="H43" s="73">
        <f>+IFERROR(D43/(E16+#REF!),0)*100</f>
        <v>0</v>
      </c>
      <c r="I43" s="141">
        <f>+IFERROR(E43/(F16+#REF!),0)*100</f>
        <v>0</v>
      </c>
    </row>
    <row r="44" spans="1:9" x14ac:dyDescent="0.25">
      <c r="A44" s="82" t="s">
        <v>272</v>
      </c>
      <c r="B44" s="72">
        <v>32</v>
      </c>
      <c r="C44" s="72">
        <v>0</v>
      </c>
      <c r="D44" s="72">
        <v>32</v>
      </c>
      <c r="E44" s="72">
        <v>21</v>
      </c>
      <c r="F44" s="73">
        <f>+IFERROR(B44/(C17+#REF!),0)*100</f>
        <v>0</v>
      </c>
      <c r="G44" s="73">
        <f>+IFERROR(C44/(D17+#REF!),0)*100</f>
        <v>0</v>
      </c>
      <c r="H44" s="73">
        <f>+IFERROR(D44/(E17+#REF!),0)*100</f>
        <v>0</v>
      </c>
      <c r="I44" s="141">
        <f>+IFERROR(E44/(F17+#REF!),0)*100</f>
        <v>0</v>
      </c>
    </row>
    <row r="45" spans="1:9" x14ac:dyDescent="0.25">
      <c r="A45" s="82" t="s">
        <v>273</v>
      </c>
      <c r="B45" s="72">
        <v>10</v>
      </c>
      <c r="C45" s="72">
        <v>0</v>
      </c>
      <c r="D45" s="72">
        <v>10</v>
      </c>
      <c r="E45" s="72">
        <v>10</v>
      </c>
      <c r="F45" s="73">
        <f>+IFERROR(B45/(C18+#REF!),0)*100</f>
        <v>0</v>
      </c>
      <c r="G45" s="73">
        <f>+IFERROR(C45/(D18+#REF!),0)*100</f>
        <v>0</v>
      </c>
      <c r="H45" s="73">
        <f>+IFERROR(D45/(E18+#REF!),0)*100</f>
        <v>0</v>
      </c>
      <c r="I45" s="141">
        <f>+IFERROR(E45/(F18+#REF!),0)*100</f>
        <v>0</v>
      </c>
    </row>
    <row r="46" spans="1:9" x14ac:dyDescent="0.25">
      <c r="A46" s="82" t="s">
        <v>274</v>
      </c>
      <c r="B46" s="72">
        <v>237</v>
      </c>
      <c r="C46" s="72">
        <v>39.5</v>
      </c>
      <c r="D46" s="72">
        <v>220.5</v>
      </c>
      <c r="E46" s="72">
        <v>195.5</v>
      </c>
      <c r="F46" s="73">
        <f>+IFERROR(B46/(C19+#REF!),0)*100</f>
        <v>0</v>
      </c>
      <c r="G46" s="73">
        <f>+IFERROR(C46/(D19+#REF!),0)*100</f>
        <v>0</v>
      </c>
      <c r="H46" s="73">
        <f>+IFERROR(D46/(E19+#REF!),0)*100</f>
        <v>0</v>
      </c>
      <c r="I46" s="141">
        <f>+IFERROR(E46/(F19+#REF!),0)*100</f>
        <v>0</v>
      </c>
    </row>
    <row r="47" spans="1:9" x14ac:dyDescent="0.25">
      <c r="A47" s="82" t="s">
        <v>275</v>
      </c>
      <c r="B47" s="72">
        <v>281.5</v>
      </c>
      <c r="C47" s="72">
        <v>28</v>
      </c>
      <c r="D47" s="72">
        <v>255.5</v>
      </c>
      <c r="E47" s="72">
        <v>236.5</v>
      </c>
      <c r="F47" s="73">
        <f>+IFERROR(B47/(C20+#REF!),0)*100</f>
        <v>0</v>
      </c>
      <c r="G47" s="73">
        <f>+IFERROR(C47/(D20+#REF!),0)*100</f>
        <v>0</v>
      </c>
      <c r="H47" s="73">
        <f>+IFERROR(D47/(E20+#REF!),0)*100</f>
        <v>0</v>
      </c>
      <c r="I47" s="141">
        <f>+IFERROR(E47/(F20+#REF!),0)*100</f>
        <v>0</v>
      </c>
    </row>
    <row r="48" spans="1:9" x14ac:dyDescent="0.25">
      <c r="A48" s="82" t="s">
        <v>276</v>
      </c>
      <c r="B48" s="72">
        <v>27</v>
      </c>
      <c r="C48" s="72">
        <v>2</v>
      </c>
      <c r="D48" s="72">
        <v>26</v>
      </c>
      <c r="E48" s="72">
        <v>25</v>
      </c>
      <c r="F48" s="73">
        <f>+IFERROR(B48/(C21+#REF!),0)*100</f>
        <v>0</v>
      </c>
      <c r="G48" s="73">
        <f>+IFERROR(C48/(D21+#REF!),0)*100</f>
        <v>0</v>
      </c>
      <c r="H48" s="73">
        <f>+IFERROR(D48/(E21+#REF!),0)*100</f>
        <v>0</v>
      </c>
      <c r="I48" s="141">
        <f>+IFERROR(E48/(F21+#REF!),0)*100</f>
        <v>0</v>
      </c>
    </row>
    <row r="49" spans="1:9" ht="16.5" thickBot="1" x14ac:dyDescent="0.3">
      <c r="A49" s="134" t="s">
        <v>56</v>
      </c>
      <c r="B49" s="93">
        <f>SUM(B31:B48)</f>
        <v>1594</v>
      </c>
      <c r="C49" s="93">
        <f>SUM(C31:C48)</f>
        <v>218</v>
      </c>
      <c r="D49" s="93">
        <f>SUM(D31:D48)</f>
        <v>1457</v>
      </c>
      <c r="E49" s="93">
        <f>SUM(E31:E48)</f>
        <v>1249</v>
      </c>
      <c r="F49" s="142">
        <f>+IFERROR(B49/(C22+C27),0)*100</f>
        <v>82.977615825091107</v>
      </c>
      <c r="G49" s="142">
        <f>+IFERROR(C49/(D22+D27),0)*100</f>
        <v>68.125</v>
      </c>
      <c r="H49" s="142">
        <f>+IFERROR(D49/(E22+E27),0)*100</f>
        <v>89.496314496314497</v>
      </c>
      <c r="I49" s="143">
        <f>+IFERROR(E49/(F22+F27),0)*100</f>
        <v>91.501831501831504</v>
      </c>
    </row>
    <row r="50" spans="1:9" x14ac:dyDescent="0.25">
      <c r="A50" s="74"/>
      <c r="B50" s="75"/>
      <c r="C50" s="75"/>
      <c r="E50" s="75"/>
      <c r="I50" s="75"/>
    </row>
    <row r="51" spans="1:9" ht="16.5" thickBot="1" x14ac:dyDescent="0.3">
      <c r="A51" s="144" t="s">
        <v>91</v>
      </c>
      <c r="B51" s="145"/>
      <c r="C51" s="145"/>
      <c r="D51" s="145"/>
      <c r="E51" s="145"/>
    </row>
    <row r="52" spans="1:9" ht="63.75" thickBot="1" x14ac:dyDescent="0.3">
      <c r="A52" s="67" t="s">
        <v>74</v>
      </c>
      <c r="B52" s="68" t="s">
        <v>76</v>
      </c>
      <c r="C52" s="69" t="s">
        <v>77</v>
      </c>
      <c r="D52" s="69" t="s">
        <v>78</v>
      </c>
      <c r="E52" s="69" t="s">
        <v>79</v>
      </c>
      <c r="F52" s="68" t="s">
        <v>85</v>
      </c>
      <c r="G52" s="68" t="s">
        <v>86</v>
      </c>
      <c r="H52" s="68" t="s">
        <v>87</v>
      </c>
      <c r="I52" s="70" t="s">
        <v>88</v>
      </c>
    </row>
    <row r="53" spans="1:9" x14ac:dyDescent="0.25">
      <c r="A53" s="154" t="s">
        <v>260</v>
      </c>
      <c r="B53" s="66">
        <v>13</v>
      </c>
      <c r="C53" s="66">
        <v>12.5</v>
      </c>
      <c r="D53" s="66">
        <v>4.5</v>
      </c>
      <c r="E53" s="66">
        <v>4.5</v>
      </c>
      <c r="F53" s="71">
        <f>+IFERROR(B53/(C4+#REF!),0)*100</f>
        <v>0</v>
      </c>
      <c r="G53" s="71">
        <f>+IFERROR(C53/(D4+#REF!),0)*100</f>
        <v>0</v>
      </c>
      <c r="H53" s="71">
        <f>+IFERROR(D53/(E4+#REF!),0)*100</f>
        <v>0</v>
      </c>
      <c r="I53" s="140">
        <f>+IFERROR(E53/(F4+#REF!),0)*100</f>
        <v>0</v>
      </c>
    </row>
    <row r="54" spans="1:9" x14ac:dyDescent="0.25">
      <c r="A54" s="82" t="s">
        <v>261</v>
      </c>
      <c r="B54" s="72">
        <v>2</v>
      </c>
      <c r="C54" s="72">
        <v>0</v>
      </c>
      <c r="D54" s="72">
        <v>2</v>
      </c>
      <c r="E54" s="72">
        <v>2</v>
      </c>
      <c r="F54" s="73">
        <f>+IFERROR(B54/(C5+#REF!),0)*100</f>
        <v>0</v>
      </c>
      <c r="G54" s="73">
        <f>+IFERROR(C54/(D5+#REF!),0)*100</f>
        <v>0</v>
      </c>
      <c r="H54" s="73">
        <f>+IFERROR(D54/(E5+#REF!),0)*100</f>
        <v>0</v>
      </c>
      <c r="I54" s="141">
        <f>+IFERROR(E54/(F5+#REF!),0)*100</f>
        <v>0</v>
      </c>
    </row>
    <row r="55" spans="1:9" x14ac:dyDescent="0.25">
      <c r="A55" s="82" t="s">
        <v>262</v>
      </c>
      <c r="B55" s="72">
        <v>12.5</v>
      </c>
      <c r="C55" s="72">
        <v>0</v>
      </c>
      <c r="D55" s="72">
        <v>12.5</v>
      </c>
      <c r="E55" s="72">
        <v>1.5</v>
      </c>
      <c r="F55" s="73">
        <f>+IFERROR(B55/(C6+#REF!),0)*100</f>
        <v>0</v>
      </c>
      <c r="G55" s="73">
        <f>+IFERROR(C55/(D6+#REF!),0)*100</f>
        <v>0</v>
      </c>
      <c r="H55" s="73">
        <f>+IFERROR(D55/(E6+#REF!),0)*100</f>
        <v>0</v>
      </c>
      <c r="I55" s="141">
        <f>+IFERROR(E55/(F6+#REF!),0)*100</f>
        <v>0</v>
      </c>
    </row>
    <row r="56" spans="1:9" x14ac:dyDescent="0.25">
      <c r="A56" s="155" t="s">
        <v>277</v>
      </c>
      <c r="B56" s="150">
        <v>0</v>
      </c>
      <c r="C56" s="150">
        <v>0</v>
      </c>
      <c r="D56" s="150">
        <v>0</v>
      </c>
      <c r="E56" s="150">
        <v>0</v>
      </c>
      <c r="F56" s="73">
        <f>+IFERROR(B56/(C7+#REF!),0)*100</f>
        <v>0</v>
      </c>
      <c r="G56" s="73">
        <f>+IFERROR(C56/(D7+#REF!),0)*100</f>
        <v>0</v>
      </c>
      <c r="H56" s="73">
        <f>+IFERROR(D56/(E7+#REF!),0)*100</f>
        <v>0</v>
      </c>
      <c r="I56" s="141">
        <f>+IFERROR(E56/(F7+#REF!),0)*100</f>
        <v>0</v>
      </c>
    </row>
    <row r="57" spans="1:9" x14ac:dyDescent="0.25">
      <c r="A57" s="82" t="s">
        <v>263</v>
      </c>
      <c r="B57" s="72">
        <v>9</v>
      </c>
      <c r="C57" s="72">
        <v>1</v>
      </c>
      <c r="D57" s="72">
        <v>4</v>
      </c>
      <c r="E57" s="72">
        <v>4</v>
      </c>
      <c r="F57" s="73">
        <f>+IFERROR(B57/(C8+#REF!),0)*100</f>
        <v>0</v>
      </c>
      <c r="G57" s="73">
        <f>+IFERROR(C57/(D8+#REF!),0)*100</f>
        <v>0</v>
      </c>
      <c r="H57" s="73">
        <f>+IFERROR(D57/(E8+#REF!),0)*100</f>
        <v>0</v>
      </c>
      <c r="I57" s="141">
        <f>+IFERROR(E57/(F8+#REF!),0)*100</f>
        <v>0</v>
      </c>
    </row>
    <row r="58" spans="1:9" x14ac:dyDescent="0.25">
      <c r="A58" s="82" t="s">
        <v>264</v>
      </c>
      <c r="B58" s="72">
        <v>4</v>
      </c>
      <c r="C58" s="72">
        <v>3</v>
      </c>
      <c r="D58" s="72">
        <v>0</v>
      </c>
      <c r="E58" s="72">
        <v>0</v>
      </c>
      <c r="F58" s="73">
        <f>+IFERROR(B58/(C9+#REF!),0)*100</f>
        <v>0</v>
      </c>
      <c r="G58" s="73">
        <f>+IFERROR(C58/(D9+#REF!),0)*100</f>
        <v>0</v>
      </c>
      <c r="H58" s="73">
        <f>+IFERROR(D58/(E9+#REF!),0)*100</f>
        <v>0</v>
      </c>
      <c r="I58" s="141">
        <f>+IFERROR(E58/(F9+#REF!),0)*100</f>
        <v>0</v>
      </c>
    </row>
    <row r="59" spans="1:9" x14ac:dyDescent="0.25">
      <c r="A59" s="82" t="s">
        <v>265</v>
      </c>
      <c r="B59" s="72">
        <v>1</v>
      </c>
      <c r="C59" s="72">
        <v>0</v>
      </c>
      <c r="D59" s="72">
        <v>1</v>
      </c>
      <c r="E59" s="72">
        <v>1</v>
      </c>
      <c r="F59" s="73">
        <f>+IFERROR(B59/(C10+#REF!),0)*100</f>
        <v>0</v>
      </c>
      <c r="G59" s="73">
        <f>+IFERROR(C59/(D10+#REF!),0)*100</f>
        <v>0</v>
      </c>
      <c r="H59" s="73">
        <f>+IFERROR(D59/(E10+#REF!),0)*100</f>
        <v>0</v>
      </c>
      <c r="I59" s="141">
        <f>+IFERROR(E59/(F10+#REF!),0)*100</f>
        <v>0</v>
      </c>
    </row>
    <row r="60" spans="1:9" x14ac:dyDescent="0.25">
      <c r="A60" s="82" t="s">
        <v>266</v>
      </c>
      <c r="B60" s="72">
        <v>8</v>
      </c>
      <c r="C60" s="72">
        <v>0</v>
      </c>
      <c r="D60" s="72">
        <v>8</v>
      </c>
      <c r="E60" s="72">
        <v>3</v>
      </c>
      <c r="F60" s="73">
        <f>+IFERROR(B60/(C11+#REF!),0)*100</f>
        <v>0</v>
      </c>
      <c r="G60" s="73">
        <f>+IFERROR(C60/(D11+#REF!),0)*100</f>
        <v>0</v>
      </c>
      <c r="H60" s="73">
        <f>+IFERROR(D60/(E11+#REF!),0)*100</f>
        <v>0</v>
      </c>
      <c r="I60" s="141">
        <f>+IFERROR(E60/(F11+#REF!),0)*100</f>
        <v>0</v>
      </c>
    </row>
    <row r="61" spans="1:9" x14ac:dyDescent="0.25">
      <c r="A61" s="82" t="s">
        <v>267</v>
      </c>
      <c r="B61" s="72">
        <v>5.5</v>
      </c>
      <c r="C61" s="72">
        <v>0</v>
      </c>
      <c r="D61" s="72">
        <v>5.5</v>
      </c>
      <c r="E61" s="72">
        <v>0.5</v>
      </c>
      <c r="F61" s="73">
        <f>+IFERROR(B61/(C12+#REF!),0)*100</f>
        <v>0</v>
      </c>
      <c r="G61" s="73">
        <f>+IFERROR(C61/(D12+#REF!),0)*100</f>
        <v>0</v>
      </c>
      <c r="H61" s="73">
        <f>+IFERROR(D61/(E12+#REF!),0)*100</f>
        <v>0</v>
      </c>
      <c r="I61" s="141">
        <f>+IFERROR(E61/(F12+#REF!),0)*100</f>
        <v>0</v>
      </c>
    </row>
    <row r="62" spans="1:9" x14ac:dyDescent="0.25">
      <c r="A62" s="82" t="s">
        <v>268</v>
      </c>
      <c r="B62" s="72">
        <v>21</v>
      </c>
      <c r="C62" s="72">
        <v>8</v>
      </c>
      <c r="D62" s="72">
        <v>3</v>
      </c>
      <c r="E62" s="72">
        <v>1</v>
      </c>
      <c r="F62" s="73">
        <f>+IFERROR(B62/(C13+#REF!),0)*100</f>
        <v>0</v>
      </c>
      <c r="G62" s="73">
        <f>+IFERROR(C62/(D13+#REF!),0)*100</f>
        <v>0</v>
      </c>
      <c r="H62" s="73">
        <f>+IFERROR(D62/(E13+#REF!),0)*100</f>
        <v>0</v>
      </c>
      <c r="I62" s="141">
        <f>+IFERROR(E62/(F13+#REF!),0)*100</f>
        <v>0</v>
      </c>
    </row>
    <row r="63" spans="1:9" x14ac:dyDescent="0.25">
      <c r="A63" s="82" t="s">
        <v>269</v>
      </c>
      <c r="B63" s="72">
        <v>24.5</v>
      </c>
      <c r="C63" s="72">
        <v>6</v>
      </c>
      <c r="D63" s="72">
        <v>7.5</v>
      </c>
      <c r="E63" s="72">
        <v>7.5</v>
      </c>
      <c r="F63" s="73">
        <f>+IFERROR(B63/(C14+#REF!),0)*100</f>
        <v>0</v>
      </c>
      <c r="G63" s="73">
        <f>+IFERROR(C63/(D14+#REF!),0)*100</f>
        <v>0</v>
      </c>
      <c r="H63" s="73">
        <f>+IFERROR(D63/(E14+#REF!),0)*100</f>
        <v>0</v>
      </c>
      <c r="I63" s="141">
        <f>+IFERROR(E63/(F14+#REF!),0)*100</f>
        <v>0</v>
      </c>
    </row>
    <row r="64" spans="1:9" x14ac:dyDescent="0.25">
      <c r="A64" s="82" t="s">
        <v>270</v>
      </c>
      <c r="B64" s="72">
        <v>1</v>
      </c>
      <c r="C64" s="72">
        <v>1</v>
      </c>
      <c r="D64" s="72">
        <v>0</v>
      </c>
      <c r="E64" s="72">
        <v>0</v>
      </c>
      <c r="F64" s="73">
        <f>+IFERROR(B64/(C15+#REF!),0)*100</f>
        <v>0</v>
      </c>
      <c r="G64" s="73">
        <f>+IFERROR(C64/(D15+#REF!),0)*100</f>
        <v>0</v>
      </c>
      <c r="H64" s="73">
        <f>+IFERROR(D64/(E15+#REF!),0)*100</f>
        <v>0</v>
      </c>
      <c r="I64" s="141">
        <f>+IFERROR(E64/(F15+#REF!),0)*100</f>
        <v>0</v>
      </c>
    </row>
    <row r="65" spans="1:9" x14ac:dyDescent="0.25">
      <c r="A65" s="82" t="s">
        <v>271</v>
      </c>
      <c r="B65" s="72">
        <v>0</v>
      </c>
      <c r="C65" s="72">
        <v>0</v>
      </c>
      <c r="D65" s="72">
        <v>0</v>
      </c>
      <c r="E65" s="72">
        <v>0</v>
      </c>
      <c r="F65" s="73">
        <f>+IFERROR(B65/(C16+#REF!),0)*100</f>
        <v>0</v>
      </c>
      <c r="G65" s="73">
        <f>+IFERROR(C65/(D16+#REF!),0)*100</f>
        <v>0</v>
      </c>
      <c r="H65" s="73">
        <f>+IFERROR(D65/(E16+#REF!),0)*100</f>
        <v>0</v>
      </c>
      <c r="I65" s="141">
        <f>+IFERROR(E65/(F16+#REF!),0)*100</f>
        <v>0</v>
      </c>
    </row>
    <row r="66" spans="1:9" x14ac:dyDescent="0.25">
      <c r="A66" s="82" t="s">
        <v>272</v>
      </c>
      <c r="B66" s="72">
        <v>3</v>
      </c>
      <c r="C66" s="72">
        <v>0</v>
      </c>
      <c r="D66" s="72">
        <v>3</v>
      </c>
      <c r="E66" s="72">
        <v>1</v>
      </c>
      <c r="F66" s="73">
        <f>+IFERROR(B66/(C17+#REF!),0)*100</f>
        <v>0</v>
      </c>
      <c r="G66" s="73">
        <f>+IFERROR(C66/(D17+#REF!),0)*100</f>
        <v>0</v>
      </c>
      <c r="H66" s="73">
        <f>+IFERROR(D66/(E17+#REF!),0)*100</f>
        <v>0</v>
      </c>
      <c r="I66" s="141">
        <f>+IFERROR(E66/(F17+#REF!),0)*100</f>
        <v>0</v>
      </c>
    </row>
    <row r="67" spans="1:9" x14ac:dyDescent="0.25">
      <c r="A67" s="82" t="s">
        <v>273</v>
      </c>
      <c r="B67" s="72">
        <v>4</v>
      </c>
      <c r="C67" s="72">
        <v>2</v>
      </c>
      <c r="D67" s="72">
        <v>0</v>
      </c>
      <c r="E67" s="72">
        <v>0</v>
      </c>
      <c r="F67" s="73">
        <f>+IFERROR(B67/(C18+#REF!),0)*100</f>
        <v>0</v>
      </c>
      <c r="G67" s="73">
        <f>+IFERROR(C67/(D18+#REF!),0)*100</f>
        <v>0</v>
      </c>
      <c r="H67" s="73">
        <f>+IFERROR(D67/(E18+#REF!),0)*100</f>
        <v>0</v>
      </c>
      <c r="I67" s="141">
        <f>+IFERROR(E67/(F18+#REF!),0)*100</f>
        <v>0</v>
      </c>
    </row>
    <row r="68" spans="1:9" x14ac:dyDescent="0.25">
      <c r="A68" s="82" t="s">
        <v>274</v>
      </c>
      <c r="B68" s="72">
        <v>29</v>
      </c>
      <c r="C68" s="72">
        <v>9.5</v>
      </c>
      <c r="D68" s="72">
        <v>8.5</v>
      </c>
      <c r="E68" s="72">
        <v>5.5</v>
      </c>
      <c r="F68" s="73">
        <f>+IFERROR(B68/(C19+#REF!),0)*100</f>
        <v>0</v>
      </c>
      <c r="G68" s="73">
        <f>+IFERROR(C68/(D19+#REF!),0)*100</f>
        <v>0</v>
      </c>
      <c r="H68" s="73">
        <f>+IFERROR(D68/(E19+#REF!),0)*100</f>
        <v>0</v>
      </c>
      <c r="I68" s="141">
        <f>+IFERROR(E68/(F19+#REF!),0)*100</f>
        <v>0</v>
      </c>
    </row>
    <row r="69" spans="1:9" x14ac:dyDescent="0.25">
      <c r="A69" s="82" t="s">
        <v>275</v>
      </c>
      <c r="B69" s="72">
        <v>29.5</v>
      </c>
      <c r="C69" s="72">
        <v>6</v>
      </c>
      <c r="D69" s="72">
        <v>10.5</v>
      </c>
      <c r="E69" s="72">
        <v>9.5</v>
      </c>
      <c r="F69" s="73">
        <f>+IFERROR(B69/(C20+#REF!),0)*100</f>
        <v>0</v>
      </c>
      <c r="G69" s="73">
        <f>+IFERROR(C69/(D20+#REF!),0)*100</f>
        <v>0</v>
      </c>
      <c r="H69" s="73">
        <f>+IFERROR(D69/(E20+#REF!),0)*100</f>
        <v>0</v>
      </c>
      <c r="I69" s="141">
        <f>+IFERROR(E69/(F20+#REF!),0)*100</f>
        <v>0</v>
      </c>
    </row>
    <row r="70" spans="1:9" x14ac:dyDescent="0.25">
      <c r="A70" s="82" t="s">
        <v>276</v>
      </c>
      <c r="B70" s="72">
        <v>3</v>
      </c>
      <c r="C70" s="72">
        <v>3</v>
      </c>
      <c r="D70" s="72">
        <v>1</v>
      </c>
      <c r="E70" s="72">
        <v>1</v>
      </c>
      <c r="F70" s="73">
        <f>+IFERROR(B70/(C21+#REF!),0)*100</f>
        <v>0</v>
      </c>
      <c r="G70" s="73">
        <f>+IFERROR(C70/(D21+#REF!),0)*100</f>
        <v>0</v>
      </c>
      <c r="H70" s="73">
        <f>+IFERROR(D70/(E21+#REF!),0)*100</f>
        <v>0</v>
      </c>
      <c r="I70" s="141">
        <f>+IFERROR(E70/(F21+#REF!),0)*100</f>
        <v>0</v>
      </c>
    </row>
    <row r="71" spans="1:9" ht="16.5" thickBot="1" x14ac:dyDescent="0.3">
      <c r="A71" s="134" t="s">
        <v>56</v>
      </c>
      <c r="B71" s="93">
        <f>SUM(B53:B70)</f>
        <v>170</v>
      </c>
      <c r="C71" s="93">
        <f>SUM(C53:C70)</f>
        <v>52</v>
      </c>
      <c r="D71" s="93">
        <f>SUM(D53:D70)</f>
        <v>71</v>
      </c>
      <c r="E71" s="93">
        <f>SUM(E53:E70)</f>
        <v>42</v>
      </c>
      <c r="F71" s="142">
        <f>+IFERROR(B71/(C22+C27),0)*100</f>
        <v>8.8495575221238933</v>
      </c>
      <c r="G71" s="142">
        <f>+IFERROR(C71/(D22+D27),0)*100</f>
        <v>16.25</v>
      </c>
      <c r="H71" s="142">
        <f>+IFERROR(D71/(E22+E27),0)*100</f>
        <v>4.361179361179361</v>
      </c>
      <c r="I71" s="143">
        <f>+IFERROR(E71/(F22+F27),0)*100</f>
        <v>3.0769230769230771</v>
      </c>
    </row>
    <row r="72" spans="1:9" x14ac:dyDescent="0.25">
      <c r="A72" s="74"/>
      <c r="B72" s="75"/>
      <c r="C72" s="75"/>
      <c r="D72" s="75"/>
      <c r="I72" s="75"/>
    </row>
    <row r="73" spans="1:9" x14ac:dyDescent="0.25">
      <c r="A73" s="74"/>
      <c r="B73" s="75"/>
      <c r="C73" s="75"/>
      <c r="D73" s="75"/>
      <c r="E73" s="75"/>
    </row>
    <row r="74" spans="1:9" x14ac:dyDescent="0.25">
      <c r="A74" s="74"/>
      <c r="B74" s="75"/>
      <c r="C74" s="75"/>
      <c r="D74" s="75"/>
      <c r="E74" s="75"/>
    </row>
    <row r="75" spans="1:9" x14ac:dyDescent="0.25">
      <c r="A75" s="74"/>
      <c r="B75" s="75"/>
      <c r="C75" s="75"/>
      <c r="D75" s="75"/>
      <c r="E75" s="75"/>
    </row>
    <row r="76" spans="1:9" x14ac:dyDescent="0.25">
      <c r="A76" s="74"/>
      <c r="B76" s="75"/>
      <c r="C76" s="75"/>
      <c r="D76" s="75"/>
      <c r="E76" s="75"/>
    </row>
    <row r="77" spans="1:9" x14ac:dyDescent="0.25">
      <c r="A77" s="74"/>
      <c r="B77" s="75"/>
      <c r="C77" s="75"/>
      <c r="D77" s="75"/>
      <c r="E77" s="75"/>
    </row>
    <row r="78" spans="1:9" x14ac:dyDescent="0.25">
      <c r="A78" s="151"/>
      <c r="B78" s="75"/>
      <c r="C78" s="75"/>
      <c r="D78" s="75"/>
      <c r="E78" s="75"/>
    </row>
    <row r="79" spans="1:9" x14ac:dyDescent="0.25">
      <c r="A79" s="74"/>
      <c r="B79" s="75"/>
      <c r="C79" s="75"/>
      <c r="D79" s="75"/>
      <c r="E79" s="75"/>
    </row>
  </sheetData>
  <mergeCells count="4">
    <mergeCell ref="A24:J24"/>
    <mergeCell ref="A29:E29"/>
    <mergeCell ref="A1:J1"/>
    <mergeCell ref="A2:J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62" fitToHeight="0" orientation="portrait" r:id="rId1"/>
  <headerFooter alignWithMargins="0"/>
  <rowBreaks count="1" manualBreakCount="1">
    <brk id="5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181"/>
  <sheetViews>
    <sheetView view="pageBreakPreview" zoomScaleNormal="100" zoomScaleSheetLayoutView="100" workbookViewId="0">
      <selection activeCell="G84" sqref="G84"/>
    </sheetView>
  </sheetViews>
  <sheetFormatPr defaultColWidth="9" defaultRowHeight="15.75" x14ac:dyDescent="0.25"/>
  <cols>
    <col min="1" max="1" width="30.375" style="47" bestFit="1" customWidth="1"/>
    <col min="2" max="10" width="10.625" style="47" customWidth="1"/>
    <col min="11" max="16384" width="9" style="47"/>
  </cols>
  <sheetData>
    <row r="1" spans="1:12" ht="31.5" customHeight="1" x14ac:dyDescent="0.25">
      <c r="A1" s="880" t="s">
        <v>92</v>
      </c>
      <c r="B1" s="880"/>
      <c r="C1" s="880"/>
      <c r="D1" s="880"/>
      <c r="E1" s="880"/>
      <c r="F1" s="880"/>
      <c r="G1" s="880"/>
      <c r="H1" s="880"/>
      <c r="I1" s="880"/>
      <c r="J1" s="880"/>
      <c r="K1" s="156"/>
    </row>
    <row r="2" spans="1:12" ht="16.5" thickBot="1" x14ac:dyDescent="0.3">
      <c r="A2" s="872" t="s">
        <v>54</v>
      </c>
      <c r="B2" s="877"/>
      <c r="C2" s="877"/>
      <c r="D2" s="877"/>
      <c r="E2" s="877"/>
      <c r="F2" s="877"/>
      <c r="G2" s="877"/>
      <c r="H2" s="877"/>
      <c r="I2" s="877"/>
      <c r="J2" s="878"/>
      <c r="K2" s="48"/>
      <c r="L2" s="75"/>
    </row>
    <row r="3" spans="1:12" ht="32.25" thickBot="1" x14ac:dyDescent="0.3">
      <c r="A3" s="49" t="s">
        <v>74</v>
      </c>
      <c r="B3" s="62" t="s">
        <v>75</v>
      </c>
      <c r="C3" s="62" t="s">
        <v>76</v>
      </c>
      <c r="D3" s="63" t="s">
        <v>77</v>
      </c>
      <c r="E3" s="63" t="s">
        <v>78</v>
      </c>
      <c r="F3" s="63" t="s">
        <v>79</v>
      </c>
      <c r="G3" s="62" t="s">
        <v>80</v>
      </c>
      <c r="H3" s="62" t="s">
        <v>81</v>
      </c>
      <c r="I3" s="62" t="s">
        <v>82</v>
      </c>
      <c r="J3" s="149" t="s">
        <v>83</v>
      </c>
      <c r="K3" s="48"/>
      <c r="L3" s="75"/>
    </row>
    <row r="4" spans="1:12" x14ac:dyDescent="0.25">
      <c r="A4" s="159" t="s">
        <v>260</v>
      </c>
      <c r="B4" s="160">
        <v>9</v>
      </c>
      <c r="C4" s="160">
        <v>20</v>
      </c>
      <c r="D4" s="160">
        <v>19</v>
      </c>
      <c r="E4" s="160">
        <v>9</v>
      </c>
      <c r="F4" s="66">
        <v>9</v>
      </c>
      <c r="G4" s="161">
        <f>IFERROR(C4/B4,0)</f>
        <v>2.2222222222222223</v>
      </c>
      <c r="H4" s="161">
        <f>IFERROR(E4/D4,0)</f>
        <v>0.47368421052631576</v>
      </c>
      <c r="I4" s="161">
        <f>IFERROR(F4/E4,0)</f>
        <v>1</v>
      </c>
      <c r="J4" s="162">
        <f>IFERROR(F4/B4,0)</f>
        <v>1</v>
      </c>
      <c r="K4" s="48"/>
      <c r="L4" s="75"/>
    </row>
    <row r="5" spans="1:12" x14ac:dyDescent="0.25">
      <c r="A5" s="152" t="s">
        <v>261</v>
      </c>
      <c r="B5" s="72">
        <v>3</v>
      </c>
      <c r="C5" s="72">
        <v>2</v>
      </c>
      <c r="D5" s="72">
        <v>2</v>
      </c>
      <c r="E5" s="72">
        <v>2</v>
      </c>
      <c r="F5" s="66">
        <v>2</v>
      </c>
      <c r="G5" s="57">
        <f t="shared" ref="G5:G9" si="0">IFERROR(C5/B5,0)</f>
        <v>0.66666666666666663</v>
      </c>
      <c r="H5" s="57">
        <f t="shared" ref="H5:H9" si="1">IFERROR(E5/D5,0)</f>
        <v>1</v>
      </c>
      <c r="I5" s="57">
        <f t="shared" ref="I5:I9" si="2">IFERROR(F5/E5,0)</f>
        <v>1</v>
      </c>
      <c r="J5" s="133">
        <f t="shared" ref="J5:J9" si="3">IFERROR(F5/B5,0)</f>
        <v>0.66666666666666663</v>
      </c>
      <c r="K5" s="48"/>
      <c r="L5" s="75"/>
    </row>
    <row r="6" spans="1:12" x14ac:dyDescent="0.25">
      <c r="A6" s="152" t="s">
        <v>262</v>
      </c>
      <c r="B6" s="72">
        <v>7</v>
      </c>
      <c r="C6" s="72">
        <v>8</v>
      </c>
      <c r="D6" s="72">
        <v>8</v>
      </c>
      <c r="E6" s="72">
        <v>6</v>
      </c>
      <c r="F6" s="66">
        <v>5</v>
      </c>
      <c r="G6" s="57">
        <f t="shared" si="0"/>
        <v>1.1428571428571428</v>
      </c>
      <c r="H6" s="57">
        <f t="shared" si="1"/>
        <v>0.75</v>
      </c>
      <c r="I6" s="57">
        <f t="shared" si="2"/>
        <v>0.83333333333333337</v>
      </c>
      <c r="J6" s="133">
        <f t="shared" si="3"/>
        <v>0.7142857142857143</v>
      </c>
      <c r="K6" s="48"/>
      <c r="L6" s="75"/>
    </row>
    <row r="7" spans="1:12" x14ac:dyDescent="0.25">
      <c r="A7" s="152" t="s">
        <v>263</v>
      </c>
      <c r="B7" s="72">
        <v>6</v>
      </c>
      <c r="C7" s="72">
        <v>4</v>
      </c>
      <c r="D7" s="72">
        <v>3</v>
      </c>
      <c r="E7" s="72">
        <v>3</v>
      </c>
      <c r="F7" s="66">
        <v>3</v>
      </c>
      <c r="G7" s="57">
        <f t="shared" si="0"/>
        <v>0.66666666666666663</v>
      </c>
      <c r="H7" s="57">
        <f t="shared" si="1"/>
        <v>1</v>
      </c>
      <c r="I7" s="57">
        <f t="shared" si="2"/>
        <v>1</v>
      </c>
      <c r="J7" s="133">
        <f t="shared" si="3"/>
        <v>0.5</v>
      </c>
      <c r="K7" s="48"/>
      <c r="L7" s="75"/>
    </row>
    <row r="8" spans="1:12" x14ac:dyDescent="0.25">
      <c r="A8" s="152" t="s">
        <v>264</v>
      </c>
      <c r="B8" s="72">
        <v>18</v>
      </c>
      <c r="C8" s="72">
        <v>22</v>
      </c>
      <c r="D8" s="72">
        <v>21</v>
      </c>
      <c r="E8" s="72">
        <v>17</v>
      </c>
      <c r="F8" s="66">
        <v>15</v>
      </c>
      <c r="G8" s="57">
        <f t="shared" si="0"/>
        <v>1.2222222222222223</v>
      </c>
      <c r="H8" s="57">
        <f t="shared" si="1"/>
        <v>0.80952380952380953</v>
      </c>
      <c r="I8" s="57">
        <f t="shared" si="2"/>
        <v>0.88235294117647056</v>
      </c>
      <c r="J8" s="133">
        <f t="shared" si="3"/>
        <v>0.83333333333333337</v>
      </c>
      <c r="K8" s="48"/>
      <c r="L8" s="75"/>
    </row>
    <row r="9" spans="1:12" x14ac:dyDescent="0.25">
      <c r="A9" s="152" t="s">
        <v>278</v>
      </c>
      <c r="B9" s="72">
        <v>3</v>
      </c>
      <c r="C9" s="72">
        <v>0</v>
      </c>
      <c r="D9" s="72">
        <v>0</v>
      </c>
      <c r="E9" s="72">
        <v>0</v>
      </c>
      <c r="F9" s="66">
        <v>0</v>
      </c>
      <c r="G9" s="57">
        <f t="shared" si="0"/>
        <v>0</v>
      </c>
      <c r="H9" s="57">
        <f t="shared" si="1"/>
        <v>0</v>
      </c>
      <c r="I9" s="57">
        <f t="shared" si="2"/>
        <v>0</v>
      </c>
      <c r="J9" s="133">
        <f t="shared" si="3"/>
        <v>0</v>
      </c>
      <c r="K9" s="48"/>
      <c r="L9" s="75"/>
    </row>
    <row r="10" spans="1:12" x14ac:dyDescent="0.25">
      <c r="A10" s="152" t="s">
        <v>265</v>
      </c>
      <c r="B10" s="72">
        <v>3</v>
      </c>
      <c r="C10" s="72">
        <v>4</v>
      </c>
      <c r="D10" s="72">
        <v>4</v>
      </c>
      <c r="E10" s="72">
        <v>4</v>
      </c>
      <c r="F10" s="66">
        <v>3</v>
      </c>
      <c r="G10" s="57">
        <f t="shared" ref="G10:G21" si="4">IFERROR(C10/B10,0)</f>
        <v>1.3333333333333333</v>
      </c>
      <c r="H10" s="57">
        <f t="shared" ref="H10:H21" si="5">IFERROR(E10/D10,0)</f>
        <v>1</v>
      </c>
      <c r="I10" s="57">
        <f t="shared" ref="I10:I21" si="6">IFERROR(F10/E10,0)</f>
        <v>0.75</v>
      </c>
      <c r="J10" s="133">
        <f t="shared" ref="J10:J21" si="7">IFERROR(F10/B10,0)</f>
        <v>1</v>
      </c>
      <c r="K10" s="48"/>
      <c r="L10" s="75"/>
    </row>
    <row r="11" spans="1:12" x14ac:dyDescent="0.25">
      <c r="A11" s="152" t="s">
        <v>266</v>
      </c>
      <c r="B11" s="72">
        <v>21</v>
      </c>
      <c r="C11" s="72">
        <v>20</v>
      </c>
      <c r="D11" s="72">
        <v>16</v>
      </c>
      <c r="E11" s="72">
        <v>12</v>
      </c>
      <c r="F11" s="66">
        <v>11</v>
      </c>
      <c r="G11" s="57">
        <f t="shared" si="4"/>
        <v>0.95238095238095233</v>
      </c>
      <c r="H11" s="57">
        <f t="shared" si="5"/>
        <v>0.75</v>
      </c>
      <c r="I11" s="57">
        <f t="shared" si="6"/>
        <v>0.91666666666666663</v>
      </c>
      <c r="J11" s="133">
        <f t="shared" si="7"/>
        <v>0.52380952380952384</v>
      </c>
      <c r="K11" s="48"/>
      <c r="L11" s="75"/>
    </row>
    <row r="12" spans="1:12" x14ac:dyDescent="0.25">
      <c r="A12" s="152" t="s">
        <v>267</v>
      </c>
      <c r="B12" s="146">
        <v>26</v>
      </c>
      <c r="C12" s="72">
        <v>31</v>
      </c>
      <c r="D12" s="72">
        <v>31</v>
      </c>
      <c r="E12" s="72">
        <v>26</v>
      </c>
      <c r="F12" s="66">
        <v>20</v>
      </c>
      <c r="G12" s="57">
        <f t="shared" si="4"/>
        <v>1.1923076923076923</v>
      </c>
      <c r="H12" s="57">
        <f t="shared" si="5"/>
        <v>0.83870967741935487</v>
      </c>
      <c r="I12" s="57">
        <f t="shared" si="6"/>
        <v>0.76923076923076927</v>
      </c>
      <c r="J12" s="133">
        <f t="shared" si="7"/>
        <v>0.76923076923076927</v>
      </c>
      <c r="K12" s="48"/>
      <c r="L12" s="75"/>
    </row>
    <row r="13" spans="1:12" x14ac:dyDescent="0.25">
      <c r="A13" s="152" t="s">
        <v>268</v>
      </c>
      <c r="B13" s="147">
        <v>22</v>
      </c>
      <c r="C13" s="146">
        <v>29</v>
      </c>
      <c r="D13" s="146">
        <v>26</v>
      </c>
      <c r="E13" s="146">
        <v>19</v>
      </c>
      <c r="F13" s="163">
        <v>16</v>
      </c>
      <c r="G13" s="57">
        <f t="shared" si="4"/>
        <v>1.3181818181818181</v>
      </c>
      <c r="H13" s="57">
        <f t="shared" si="5"/>
        <v>0.73076923076923073</v>
      </c>
      <c r="I13" s="57">
        <f t="shared" si="6"/>
        <v>0.84210526315789469</v>
      </c>
      <c r="J13" s="133">
        <f t="shared" si="7"/>
        <v>0.72727272727272729</v>
      </c>
      <c r="K13" s="48"/>
      <c r="L13" s="75"/>
    </row>
    <row r="14" spans="1:12" x14ac:dyDescent="0.25">
      <c r="A14" s="152" t="s">
        <v>269</v>
      </c>
      <c r="B14" s="146">
        <v>22</v>
      </c>
      <c r="C14" s="147">
        <v>23</v>
      </c>
      <c r="D14" s="146">
        <v>21</v>
      </c>
      <c r="E14" s="146">
        <v>16</v>
      </c>
      <c r="F14" s="163">
        <v>16</v>
      </c>
      <c r="G14" s="57">
        <f t="shared" si="4"/>
        <v>1.0454545454545454</v>
      </c>
      <c r="H14" s="57">
        <f t="shared" si="5"/>
        <v>0.76190476190476186</v>
      </c>
      <c r="I14" s="57">
        <f t="shared" si="6"/>
        <v>1</v>
      </c>
      <c r="J14" s="133">
        <f t="shared" si="7"/>
        <v>0.72727272727272729</v>
      </c>
      <c r="K14" s="48"/>
      <c r="L14" s="75"/>
    </row>
    <row r="15" spans="1:12" x14ac:dyDescent="0.25">
      <c r="A15" s="152" t="s">
        <v>270</v>
      </c>
      <c r="B15" s="72">
        <v>5</v>
      </c>
      <c r="C15" s="72">
        <v>4</v>
      </c>
      <c r="D15" s="72">
        <v>4</v>
      </c>
      <c r="E15" s="72">
        <v>4</v>
      </c>
      <c r="F15" s="66">
        <v>3</v>
      </c>
      <c r="G15" s="57">
        <f t="shared" si="4"/>
        <v>0.8</v>
      </c>
      <c r="H15" s="57">
        <f t="shared" si="5"/>
        <v>1</v>
      </c>
      <c r="I15" s="57">
        <f t="shared" si="6"/>
        <v>0.75</v>
      </c>
      <c r="J15" s="133">
        <f t="shared" si="7"/>
        <v>0.6</v>
      </c>
      <c r="K15" s="48"/>
      <c r="L15" s="75"/>
    </row>
    <row r="16" spans="1:12" x14ac:dyDescent="0.25">
      <c r="A16" s="152" t="s">
        <v>271</v>
      </c>
      <c r="B16" s="72">
        <v>3</v>
      </c>
      <c r="C16" s="72">
        <v>2</v>
      </c>
      <c r="D16" s="72">
        <v>1</v>
      </c>
      <c r="E16" s="72">
        <v>1</v>
      </c>
      <c r="F16" s="66">
        <v>0</v>
      </c>
      <c r="G16" s="57">
        <f t="shared" si="4"/>
        <v>0.66666666666666663</v>
      </c>
      <c r="H16" s="57">
        <f t="shared" si="5"/>
        <v>1</v>
      </c>
      <c r="I16" s="57">
        <f t="shared" si="6"/>
        <v>0</v>
      </c>
      <c r="J16" s="133">
        <f t="shared" si="7"/>
        <v>0</v>
      </c>
      <c r="K16" s="48"/>
      <c r="L16" s="75"/>
    </row>
    <row r="17" spans="1:12" x14ac:dyDescent="0.25">
      <c r="A17" s="152" t="s">
        <v>272</v>
      </c>
      <c r="B17" s="72">
        <v>3</v>
      </c>
      <c r="C17" s="72">
        <v>5</v>
      </c>
      <c r="D17" s="72">
        <v>5</v>
      </c>
      <c r="E17" s="72">
        <v>4</v>
      </c>
      <c r="F17" s="66">
        <v>4</v>
      </c>
      <c r="G17" s="57">
        <f t="shared" si="4"/>
        <v>1.6666666666666667</v>
      </c>
      <c r="H17" s="57">
        <f t="shared" si="5"/>
        <v>0.8</v>
      </c>
      <c r="I17" s="57">
        <f t="shared" si="6"/>
        <v>1</v>
      </c>
      <c r="J17" s="133">
        <f t="shared" si="7"/>
        <v>1.3333333333333333</v>
      </c>
      <c r="K17" s="48"/>
      <c r="L17" s="75"/>
    </row>
    <row r="18" spans="1:12" x14ac:dyDescent="0.25">
      <c r="A18" s="152" t="s">
        <v>273</v>
      </c>
      <c r="B18" s="72">
        <v>4</v>
      </c>
      <c r="C18" s="72">
        <v>5</v>
      </c>
      <c r="D18" s="72">
        <v>5</v>
      </c>
      <c r="E18" s="72">
        <v>4</v>
      </c>
      <c r="F18" s="66">
        <v>4</v>
      </c>
      <c r="G18" s="57">
        <f t="shared" si="4"/>
        <v>1.25</v>
      </c>
      <c r="H18" s="57">
        <f t="shared" si="5"/>
        <v>0.8</v>
      </c>
      <c r="I18" s="57">
        <f t="shared" si="6"/>
        <v>1</v>
      </c>
      <c r="J18" s="133">
        <f t="shared" si="7"/>
        <v>1</v>
      </c>
      <c r="K18" s="48"/>
      <c r="L18" s="75"/>
    </row>
    <row r="19" spans="1:12" x14ac:dyDescent="0.25">
      <c r="A19" s="152" t="s">
        <v>274</v>
      </c>
      <c r="B19" s="72">
        <v>30</v>
      </c>
      <c r="C19" s="72">
        <v>28</v>
      </c>
      <c r="D19" s="72">
        <v>26</v>
      </c>
      <c r="E19" s="72">
        <v>24</v>
      </c>
      <c r="F19" s="66">
        <v>24</v>
      </c>
      <c r="G19" s="57">
        <f t="shared" si="4"/>
        <v>0.93333333333333335</v>
      </c>
      <c r="H19" s="57">
        <f t="shared" si="5"/>
        <v>0.92307692307692313</v>
      </c>
      <c r="I19" s="57">
        <f t="shared" si="6"/>
        <v>1</v>
      </c>
      <c r="J19" s="133">
        <f t="shared" si="7"/>
        <v>0.8</v>
      </c>
      <c r="K19" s="48"/>
      <c r="L19" s="75"/>
    </row>
    <row r="20" spans="1:12" x14ac:dyDescent="0.25">
      <c r="A20" s="152" t="s">
        <v>275</v>
      </c>
      <c r="B20" s="72">
        <v>39</v>
      </c>
      <c r="C20" s="72">
        <v>59</v>
      </c>
      <c r="D20" s="72">
        <v>52</v>
      </c>
      <c r="E20" s="72">
        <v>38</v>
      </c>
      <c r="F20" s="66">
        <v>33</v>
      </c>
      <c r="G20" s="57">
        <f t="shared" si="4"/>
        <v>1.5128205128205128</v>
      </c>
      <c r="H20" s="57">
        <f t="shared" si="5"/>
        <v>0.73076923076923073</v>
      </c>
      <c r="I20" s="57">
        <f t="shared" si="6"/>
        <v>0.86842105263157898</v>
      </c>
      <c r="J20" s="133">
        <f t="shared" si="7"/>
        <v>0.84615384615384615</v>
      </c>
      <c r="K20" s="148"/>
      <c r="L20" s="75"/>
    </row>
    <row r="21" spans="1:12" x14ac:dyDescent="0.25">
      <c r="A21" s="152" t="s">
        <v>276</v>
      </c>
      <c r="B21" s="72">
        <v>5</v>
      </c>
      <c r="C21" s="72">
        <v>8</v>
      </c>
      <c r="D21" s="72">
        <v>8</v>
      </c>
      <c r="E21" s="72">
        <v>3</v>
      </c>
      <c r="F21" s="66">
        <v>3</v>
      </c>
      <c r="G21" s="57">
        <f t="shared" si="4"/>
        <v>1.6</v>
      </c>
      <c r="H21" s="57">
        <f t="shared" si="5"/>
        <v>0.375</v>
      </c>
      <c r="I21" s="57">
        <f t="shared" si="6"/>
        <v>1</v>
      </c>
      <c r="J21" s="133">
        <f t="shared" si="7"/>
        <v>0.6</v>
      </c>
      <c r="K21" s="48"/>
      <c r="L21" s="75"/>
    </row>
    <row r="22" spans="1:12" ht="16.5" thickBot="1" x14ac:dyDescent="0.3">
      <c r="A22" s="158" t="s">
        <v>56</v>
      </c>
      <c r="B22" s="93">
        <f>SUM(B4:B21)</f>
        <v>229</v>
      </c>
      <c r="C22" s="93">
        <f>SUM(C4:C21)</f>
        <v>274</v>
      </c>
      <c r="D22" s="93">
        <f>SUM(D4:D21)</f>
        <v>252</v>
      </c>
      <c r="E22" s="93">
        <f>SUM(E4:E21)</f>
        <v>192</v>
      </c>
      <c r="F22" s="93">
        <f>SUM(F4:F21)</f>
        <v>171</v>
      </c>
      <c r="G22" s="136">
        <f t="shared" ref="G22" si="8">IFERROR(C22/B22,0)</f>
        <v>1.1965065502183405</v>
      </c>
      <c r="H22" s="136">
        <f t="shared" ref="H22" si="9">IFERROR(E22/D22,0)</f>
        <v>0.76190476190476186</v>
      </c>
      <c r="I22" s="136">
        <f t="shared" ref="I22" si="10">IFERROR(F22/E22,0)</f>
        <v>0.890625</v>
      </c>
      <c r="J22" s="137">
        <f t="shared" ref="J22" si="11">IFERROR(F22/B22,0)</f>
        <v>0.74672489082969429</v>
      </c>
      <c r="K22" s="48"/>
      <c r="L22" s="75"/>
    </row>
    <row r="23" spans="1:12" x14ac:dyDescent="0.25">
      <c r="A23" s="148"/>
      <c r="B23" s="75"/>
      <c r="C23" s="75"/>
      <c r="D23" s="75"/>
      <c r="E23" s="75"/>
      <c r="F23" s="99"/>
      <c r="G23" s="75"/>
      <c r="H23" s="75"/>
      <c r="I23" s="75"/>
      <c r="J23" s="75"/>
      <c r="K23" s="48"/>
      <c r="L23" s="75"/>
    </row>
    <row r="24" spans="1:12" ht="16.5" thickBot="1" x14ac:dyDescent="0.3">
      <c r="A24" s="872" t="s">
        <v>55</v>
      </c>
      <c r="B24" s="877"/>
      <c r="C24" s="877"/>
      <c r="D24" s="877"/>
      <c r="E24" s="877"/>
      <c r="F24" s="877"/>
      <c r="G24" s="877"/>
      <c r="H24" s="877"/>
      <c r="I24" s="877"/>
      <c r="J24" s="878"/>
      <c r="K24" s="48"/>
      <c r="L24" s="75"/>
    </row>
    <row r="25" spans="1:12" ht="32.25" thickBot="1" x14ac:dyDescent="0.3">
      <c r="A25" s="49" t="s">
        <v>74</v>
      </c>
      <c r="B25" s="62" t="s">
        <v>75</v>
      </c>
      <c r="C25" s="62" t="s">
        <v>76</v>
      </c>
      <c r="D25" s="63" t="s">
        <v>77</v>
      </c>
      <c r="E25" s="63" t="s">
        <v>78</v>
      </c>
      <c r="F25" s="63" t="s">
        <v>79</v>
      </c>
      <c r="G25" s="62" t="s">
        <v>80</v>
      </c>
      <c r="H25" s="62" t="s">
        <v>81</v>
      </c>
      <c r="I25" s="62" t="s">
        <v>82</v>
      </c>
      <c r="J25" s="149" t="s">
        <v>83</v>
      </c>
      <c r="K25" s="48"/>
      <c r="L25" s="75"/>
    </row>
    <row r="26" spans="1:12" x14ac:dyDescent="0.25">
      <c r="A26" s="154" t="s">
        <v>260</v>
      </c>
      <c r="B26" s="66">
        <v>16</v>
      </c>
      <c r="C26" s="66">
        <v>2</v>
      </c>
      <c r="D26" s="66">
        <v>2</v>
      </c>
      <c r="E26" s="66">
        <v>0</v>
      </c>
      <c r="F26" s="66">
        <v>0</v>
      </c>
      <c r="G26" s="55">
        <f>IFERROR(C26/B26,0)</f>
        <v>0.125</v>
      </c>
      <c r="H26" s="55">
        <f>IFERROR(E26/D26,0)</f>
        <v>0</v>
      </c>
      <c r="I26" s="55">
        <f>IFERROR(F26/E26,0)</f>
        <v>0</v>
      </c>
      <c r="J26" s="131">
        <f>IFERROR(F26/B26,0)</f>
        <v>0</v>
      </c>
      <c r="K26" s="48"/>
      <c r="L26" s="75"/>
    </row>
    <row r="27" spans="1:12" x14ac:dyDescent="0.25">
      <c r="A27" s="82" t="s">
        <v>261</v>
      </c>
      <c r="B27" s="72">
        <v>4</v>
      </c>
      <c r="C27" s="72">
        <v>3</v>
      </c>
      <c r="D27" s="72">
        <v>2</v>
      </c>
      <c r="E27" s="72">
        <v>2</v>
      </c>
      <c r="F27" s="72">
        <v>1</v>
      </c>
      <c r="G27" s="57">
        <f t="shared" ref="G27:G31" si="12">IFERROR(C27/B27,0)</f>
        <v>0.75</v>
      </c>
      <c r="H27" s="57">
        <f t="shared" ref="H27:H31" si="13">IFERROR(E27/D27,0)</f>
        <v>1</v>
      </c>
      <c r="I27" s="57">
        <f t="shared" ref="I27:I31" si="14">IFERROR(F27/E27,0)</f>
        <v>0.5</v>
      </c>
      <c r="J27" s="133">
        <f t="shared" ref="J27:J31" si="15">IFERROR(F27/B27,0)</f>
        <v>0.25</v>
      </c>
      <c r="K27" s="48"/>
      <c r="L27" s="75"/>
    </row>
    <row r="28" spans="1:12" x14ac:dyDescent="0.25">
      <c r="A28" s="82" t="s">
        <v>262</v>
      </c>
      <c r="B28" s="72">
        <v>3</v>
      </c>
      <c r="C28" s="72">
        <v>0</v>
      </c>
      <c r="D28" s="72">
        <v>0</v>
      </c>
      <c r="E28" s="72">
        <v>0</v>
      </c>
      <c r="F28" s="72">
        <v>0</v>
      </c>
      <c r="G28" s="57">
        <f t="shared" si="12"/>
        <v>0</v>
      </c>
      <c r="H28" s="57">
        <f t="shared" si="13"/>
        <v>0</v>
      </c>
      <c r="I28" s="57">
        <f t="shared" si="14"/>
        <v>0</v>
      </c>
      <c r="J28" s="133">
        <f t="shared" si="15"/>
        <v>0</v>
      </c>
      <c r="K28" s="48"/>
      <c r="L28" s="75"/>
    </row>
    <row r="29" spans="1:12" x14ac:dyDescent="0.25">
      <c r="A29" s="82" t="s">
        <v>263</v>
      </c>
      <c r="B29" s="72">
        <v>15</v>
      </c>
      <c r="C29" s="72">
        <v>5</v>
      </c>
      <c r="D29" s="72">
        <v>4</v>
      </c>
      <c r="E29" s="72">
        <v>4</v>
      </c>
      <c r="F29" s="72">
        <v>4</v>
      </c>
      <c r="G29" s="57">
        <f t="shared" si="12"/>
        <v>0.33333333333333331</v>
      </c>
      <c r="H29" s="57">
        <f t="shared" si="13"/>
        <v>1</v>
      </c>
      <c r="I29" s="57">
        <f t="shared" si="14"/>
        <v>1</v>
      </c>
      <c r="J29" s="133">
        <f t="shared" si="15"/>
        <v>0.26666666666666666</v>
      </c>
      <c r="K29" s="157"/>
    </row>
    <row r="30" spans="1:12" x14ac:dyDescent="0.25">
      <c r="A30" s="82" t="s">
        <v>264</v>
      </c>
      <c r="B30" s="72">
        <v>5</v>
      </c>
      <c r="C30" s="72">
        <v>2</v>
      </c>
      <c r="D30" s="72">
        <v>2</v>
      </c>
      <c r="E30" s="72">
        <v>2</v>
      </c>
      <c r="F30" s="72">
        <v>2</v>
      </c>
      <c r="G30" s="57">
        <f t="shared" si="12"/>
        <v>0.4</v>
      </c>
      <c r="H30" s="57">
        <f t="shared" si="13"/>
        <v>1</v>
      </c>
      <c r="I30" s="57">
        <f t="shared" si="14"/>
        <v>1</v>
      </c>
      <c r="J30" s="133">
        <f t="shared" si="15"/>
        <v>0.4</v>
      </c>
      <c r="K30" s="157"/>
    </row>
    <row r="31" spans="1:12" x14ac:dyDescent="0.25">
      <c r="A31" s="82" t="s">
        <v>278</v>
      </c>
      <c r="B31" s="72">
        <v>2</v>
      </c>
      <c r="C31" s="72">
        <v>0</v>
      </c>
      <c r="D31" s="72">
        <v>0</v>
      </c>
      <c r="E31" s="72">
        <v>0</v>
      </c>
      <c r="F31" s="72">
        <v>0</v>
      </c>
      <c r="G31" s="57">
        <f t="shared" si="12"/>
        <v>0</v>
      </c>
      <c r="H31" s="57">
        <f t="shared" si="13"/>
        <v>0</v>
      </c>
      <c r="I31" s="57">
        <f t="shared" si="14"/>
        <v>0</v>
      </c>
      <c r="J31" s="133">
        <f t="shared" si="15"/>
        <v>0</v>
      </c>
      <c r="K31" s="157"/>
    </row>
    <row r="32" spans="1:12" x14ac:dyDescent="0.25">
      <c r="A32" s="82" t="s">
        <v>265</v>
      </c>
      <c r="B32" s="72">
        <v>3</v>
      </c>
      <c r="C32" s="72">
        <v>2</v>
      </c>
      <c r="D32" s="72">
        <v>2</v>
      </c>
      <c r="E32" s="72">
        <v>1</v>
      </c>
      <c r="F32" s="72">
        <v>1</v>
      </c>
      <c r="G32" s="57">
        <f t="shared" ref="G32:G43" si="16">IFERROR(C32/B32,0)</f>
        <v>0.66666666666666663</v>
      </c>
      <c r="H32" s="57">
        <f t="shared" ref="H32:H43" si="17">IFERROR(E32/D32,0)</f>
        <v>0.5</v>
      </c>
      <c r="I32" s="57">
        <f t="shared" ref="I32:I43" si="18">IFERROR(F32/E32,0)</f>
        <v>1</v>
      </c>
      <c r="J32" s="133">
        <f t="shared" ref="J32:J43" si="19">IFERROR(F32/B32,0)</f>
        <v>0.33333333333333331</v>
      </c>
      <c r="K32" s="157"/>
    </row>
    <row r="33" spans="1:11" x14ac:dyDescent="0.25">
      <c r="A33" s="82" t="s">
        <v>266</v>
      </c>
      <c r="B33" s="72">
        <v>13</v>
      </c>
      <c r="C33" s="72">
        <v>6</v>
      </c>
      <c r="D33" s="72">
        <v>5</v>
      </c>
      <c r="E33" s="72">
        <v>5</v>
      </c>
      <c r="F33" s="72">
        <v>5</v>
      </c>
      <c r="G33" s="57">
        <f t="shared" si="16"/>
        <v>0.46153846153846156</v>
      </c>
      <c r="H33" s="57">
        <f t="shared" si="17"/>
        <v>1</v>
      </c>
      <c r="I33" s="57">
        <f t="shared" si="18"/>
        <v>1</v>
      </c>
      <c r="J33" s="133">
        <f t="shared" si="19"/>
        <v>0.38461538461538464</v>
      </c>
      <c r="K33" s="157"/>
    </row>
    <row r="34" spans="1:11" x14ac:dyDescent="0.25">
      <c r="A34" s="82" t="s">
        <v>267</v>
      </c>
      <c r="B34" s="72">
        <v>17</v>
      </c>
      <c r="C34" s="72">
        <v>4</v>
      </c>
      <c r="D34" s="72">
        <v>4</v>
      </c>
      <c r="E34" s="72">
        <v>4</v>
      </c>
      <c r="F34" s="72">
        <v>3</v>
      </c>
      <c r="G34" s="57">
        <f t="shared" si="16"/>
        <v>0.23529411764705882</v>
      </c>
      <c r="H34" s="57">
        <f t="shared" si="17"/>
        <v>1</v>
      </c>
      <c r="I34" s="57">
        <f t="shared" si="18"/>
        <v>0.75</v>
      </c>
      <c r="J34" s="133">
        <f t="shared" si="19"/>
        <v>0.17647058823529413</v>
      </c>
      <c r="K34" s="157"/>
    </row>
    <row r="35" spans="1:11" x14ac:dyDescent="0.25">
      <c r="A35" s="82" t="s">
        <v>268</v>
      </c>
      <c r="B35" s="146">
        <v>7</v>
      </c>
      <c r="C35" s="146">
        <v>4</v>
      </c>
      <c r="D35" s="146">
        <v>4</v>
      </c>
      <c r="E35" s="146">
        <v>2</v>
      </c>
      <c r="F35" s="146">
        <v>2</v>
      </c>
      <c r="G35" s="57">
        <f t="shared" si="16"/>
        <v>0.5714285714285714</v>
      </c>
      <c r="H35" s="57">
        <f t="shared" si="17"/>
        <v>0.5</v>
      </c>
      <c r="I35" s="57">
        <f t="shared" si="18"/>
        <v>1</v>
      </c>
      <c r="J35" s="133">
        <f t="shared" si="19"/>
        <v>0.2857142857142857</v>
      </c>
      <c r="K35" s="157"/>
    </row>
    <row r="36" spans="1:11" x14ac:dyDescent="0.25">
      <c r="A36" s="82" t="s">
        <v>269</v>
      </c>
      <c r="B36" s="147">
        <v>19</v>
      </c>
      <c r="C36" s="147">
        <v>10</v>
      </c>
      <c r="D36" s="146">
        <v>10</v>
      </c>
      <c r="E36" s="146">
        <v>10</v>
      </c>
      <c r="F36" s="146">
        <v>8</v>
      </c>
      <c r="G36" s="57">
        <f t="shared" si="16"/>
        <v>0.52631578947368418</v>
      </c>
      <c r="H36" s="57">
        <f t="shared" si="17"/>
        <v>1</v>
      </c>
      <c r="I36" s="57">
        <f t="shared" si="18"/>
        <v>0.8</v>
      </c>
      <c r="J36" s="133">
        <f t="shared" si="19"/>
        <v>0.42105263157894735</v>
      </c>
      <c r="K36" s="157"/>
    </row>
    <row r="37" spans="1:11" x14ac:dyDescent="0.25">
      <c r="A37" s="82" t="s">
        <v>270</v>
      </c>
      <c r="B37" s="72">
        <v>3</v>
      </c>
      <c r="C37" s="72">
        <v>1</v>
      </c>
      <c r="D37" s="72">
        <v>1</v>
      </c>
      <c r="E37" s="72">
        <v>1</v>
      </c>
      <c r="F37" s="72">
        <v>1</v>
      </c>
      <c r="G37" s="57">
        <f t="shared" si="16"/>
        <v>0.33333333333333331</v>
      </c>
      <c r="H37" s="57">
        <f t="shared" si="17"/>
        <v>1</v>
      </c>
      <c r="I37" s="57">
        <f t="shared" si="18"/>
        <v>1</v>
      </c>
      <c r="J37" s="133">
        <f t="shared" si="19"/>
        <v>0.33333333333333331</v>
      </c>
      <c r="K37" s="157"/>
    </row>
    <row r="38" spans="1:11" x14ac:dyDescent="0.25">
      <c r="A38" s="82" t="s">
        <v>271</v>
      </c>
      <c r="B38" s="72">
        <v>2</v>
      </c>
      <c r="C38" s="72">
        <v>0</v>
      </c>
      <c r="D38" s="72">
        <v>0</v>
      </c>
      <c r="E38" s="72">
        <v>0</v>
      </c>
      <c r="F38" s="72">
        <v>0</v>
      </c>
      <c r="G38" s="57">
        <f t="shared" si="16"/>
        <v>0</v>
      </c>
      <c r="H38" s="57">
        <f t="shared" si="17"/>
        <v>0</v>
      </c>
      <c r="I38" s="57">
        <f t="shared" si="18"/>
        <v>0</v>
      </c>
      <c r="J38" s="133">
        <f t="shared" si="19"/>
        <v>0</v>
      </c>
      <c r="K38" s="157"/>
    </row>
    <row r="39" spans="1:11" x14ac:dyDescent="0.25">
      <c r="A39" s="82" t="s">
        <v>272</v>
      </c>
      <c r="B39" s="72">
        <v>2</v>
      </c>
      <c r="C39" s="72">
        <v>0</v>
      </c>
      <c r="D39" s="72">
        <v>0</v>
      </c>
      <c r="E39" s="72">
        <v>0</v>
      </c>
      <c r="F39" s="72">
        <v>0</v>
      </c>
      <c r="G39" s="57">
        <f t="shared" si="16"/>
        <v>0</v>
      </c>
      <c r="H39" s="57">
        <f t="shared" si="17"/>
        <v>0</v>
      </c>
      <c r="I39" s="57">
        <f t="shared" si="18"/>
        <v>0</v>
      </c>
      <c r="J39" s="133">
        <f t="shared" si="19"/>
        <v>0</v>
      </c>
      <c r="K39" s="157"/>
    </row>
    <row r="40" spans="1:11" x14ac:dyDescent="0.25">
      <c r="A40" s="82" t="s">
        <v>273</v>
      </c>
      <c r="B40" s="72">
        <v>10</v>
      </c>
      <c r="C40" s="72">
        <v>0</v>
      </c>
      <c r="D40" s="72">
        <v>0</v>
      </c>
      <c r="E40" s="72">
        <v>0</v>
      </c>
      <c r="F40" s="72">
        <v>0</v>
      </c>
      <c r="G40" s="57">
        <f t="shared" si="16"/>
        <v>0</v>
      </c>
      <c r="H40" s="57">
        <f t="shared" si="17"/>
        <v>0</v>
      </c>
      <c r="I40" s="57">
        <f t="shared" si="18"/>
        <v>0</v>
      </c>
      <c r="J40" s="133">
        <f t="shared" si="19"/>
        <v>0</v>
      </c>
      <c r="K40" s="157"/>
    </row>
    <row r="41" spans="1:11" x14ac:dyDescent="0.25">
      <c r="A41" s="82" t="s">
        <v>274</v>
      </c>
      <c r="B41" s="72">
        <v>17</v>
      </c>
      <c r="C41" s="72">
        <v>4</v>
      </c>
      <c r="D41" s="72">
        <v>4</v>
      </c>
      <c r="E41" s="72">
        <v>4</v>
      </c>
      <c r="F41" s="72">
        <v>4</v>
      </c>
      <c r="G41" s="57">
        <f t="shared" si="16"/>
        <v>0.23529411764705882</v>
      </c>
      <c r="H41" s="57">
        <f t="shared" si="17"/>
        <v>1</v>
      </c>
      <c r="I41" s="57">
        <f t="shared" si="18"/>
        <v>1</v>
      </c>
      <c r="J41" s="133">
        <f t="shared" si="19"/>
        <v>0.23529411764705882</v>
      </c>
      <c r="K41" s="157"/>
    </row>
    <row r="42" spans="1:11" x14ac:dyDescent="0.25">
      <c r="A42" s="82" t="s">
        <v>275</v>
      </c>
      <c r="B42" s="72">
        <v>31</v>
      </c>
      <c r="C42" s="72">
        <v>14</v>
      </c>
      <c r="D42" s="72">
        <v>14</v>
      </c>
      <c r="E42" s="72">
        <v>12</v>
      </c>
      <c r="F42" s="72">
        <v>11</v>
      </c>
      <c r="G42" s="57">
        <f t="shared" si="16"/>
        <v>0.45161290322580644</v>
      </c>
      <c r="H42" s="57">
        <f t="shared" si="17"/>
        <v>0.8571428571428571</v>
      </c>
      <c r="I42" s="57">
        <f t="shared" si="18"/>
        <v>0.91666666666666663</v>
      </c>
      <c r="J42" s="133">
        <f t="shared" si="19"/>
        <v>0.35483870967741937</v>
      </c>
      <c r="K42" s="157"/>
    </row>
    <row r="43" spans="1:11" x14ac:dyDescent="0.25">
      <c r="A43" s="82" t="s">
        <v>276</v>
      </c>
      <c r="B43" s="72">
        <v>3</v>
      </c>
      <c r="C43" s="72">
        <v>1</v>
      </c>
      <c r="D43" s="72">
        <v>1</v>
      </c>
      <c r="E43" s="72">
        <v>1</v>
      </c>
      <c r="F43" s="72">
        <v>1</v>
      </c>
      <c r="G43" s="57">
        <f t="shared" si="16"/>
        <v>0.33333333333333331</v>
      </c>
      <c r="H43" s="57">
        <f t="shared" si="17"/>
        <v>1</v>
      </c>
      <c r="I43" s="57">
        <f t="shared" si="18"/>
        <v>1</v>
      </c>
      <c r="J43" s="133">
        <f t="shared" si="19"/>
        <v>0.33333333333333331</v>
      </c>
      <c r="K43" s="157"/>
    </row>
    <row r="44" spans="1:11" ht="16.5" thickBot="1" x14ac:dyDescent="0.3">
      <c r="A44" s="158" t="s">
        <v>56</v>
      </c>
      <c r="B44" s="93">
        <f>SUM(B26:B43)</f>
        <v>172</v>
      </c>
      <c r="C44" s="93">
        <f>SUM(C26:C43)</f>
        <v>58</v>
      </c>
      <c r="D44" s="93">
        <f>SUM(D26:D43)</f>
        <v>55</v>
      </c>
      <c r="E44" s="93">
        <f>SUM(E26:E43)</f>
        <v>48</v>
      </c>
      <c r="F44" s="93">
        <f>SUM(F26:F43)</f>
        <v>43</v>
      </c>
      <c r="G44" s="136">
        <f t="shared" ref="G44" si="20">IFERROR(C44/B44,0)</f>
        <v>0.33720930232558138</v>
      </c>
      <c r="H44" s="136">
        <f t="shared" ref="H44" si="21">IFERROR(E44/D44,0)</f>
        <v>0.87272727272727268</v>
      </c>
      <c r="I44" s="136">
        <f t="shared" ref="I44" si="22">IFERROR(F44/E44,0)</f>
        <v>0.89583333333333337</v>
      </c>
      <c r="J44" s="137">
        <f t="shared" ref="J44" si="23">IFERROR(F44/B44,0)</f>
        <v>0.25</v>
      </c>
      <c r="K44" s="157"/>
    </row>
    <row r="45" spans="1:11" x14ac:dyDescent="0.25">
      <c r="K45" s="157"/>
    </row>
    <row r="46" spans="1:11" ht="16.5" thickBot="1" x14ac:dyDescent="0.3">
      <c r="A46" s="876" t="s">
        <v>90</v>
      </c>
      <c r="B46" s="876"/>
      <c r="C46" s="876"/>
      <c r="D46" s="876"/>
      <c r="E46" s="876"/>
      <c r="K46" s="157"/>
    </row>
    <row r="47" spans="1:11" ht="63.75" thickBot="1" x14ac:dyDescent="0.3">
      <c r="A47" s="67" t="s">
        <v>74</v>
      </c>
      <c r="B47" s="68" t="s">
        <v>76</v>
      </c>
      <c r="C47" s="69" t="s">
        <v>77</v>
      </c>
      <c r="D47" s="69" t="s">
        <v>78</v>
      </c>
      <c r="E47" s="69" t="s">
        <v>79</v>
      </c>
      <c r="F47" s="68" t="s">
        <v>85</v>
      </c>
      <c r="G47" s="68" t="s">
        <v>86</v>
      </c>
      <c r="H47" s="68" t="s">
        <v>87</v>
      </c>
      <c r="I47" s="70" t="s">
        <v>88</v>
      </c>
      <c r="K47" s="157"/>
    </row>
    <row r="48" spans="1:11" x14ac:dyDescent="0.25">
      <c r="A48" s="154" t="s">
        <v>260</v>
      </c>
      <c r="B48" s="66">
        <v>18</v>
      </c>
      <c r="C48" s="66">
        <v>17</v>
      </c>
      <c r="D48" s="66">
        <v>8</v>
      </c>
      <c r="E48" s="66">
        <v>8</v>
      </c>
      <c r="F48" s="71">
        <f t="shared" ref="F48:F66" si="24">+IFERROR(B48/(C4+C26),0)*100</f>
        <v>81.818181818181827</v>
      </c>
      <c r="G48" s="71">
        <f t="shared" ref="G48:G66" si="25">+IFERROR(C48/(D4+D26),0)*100</f>
        <v>80.952380952380949</v>
      </c>
      <c r="H48" s="71">
        <f t="shared" ref="H48:H66" si="26">+IFERROR(D48/(E4+E26),0)*100</f>
        <v>88.888888888888886</v>
      </c>
      <c r="I48" s="140">
        <f t="shared" ref="I48:I66" si="27">+IFERROR(E48/(F4+F26),0)*100</f>
        <v>88.888888888888886</v>
      </c>
      <c r="K48" s="157"/>
    </row>
    <row r="49" spans="1:11" x14ac:dyDescent="0.25">
      <c r="A49" s="82" t="s">
        <v>261</v>
      </c>
      <c r="B49" s="72">
        <v>3</v>
      </c>
      <c r="C49" s="72">
        <v>2</v>
      </c>
      <c r="D49" s="72">
        <v>2</v>
      </c>
      <c r="E49" s="72">
        <v>2</v>
      </c>
      <c r="F49" s="73">
        <f t="shared" si="24"/>
        <v>60</v>
      </c>
      <c r="G49" s="73">
        <f t="shared" si="25"/>
        <v>50</v>
      </c>
      <c r="H49" s="73">
        <f t="shared" si="26"/>
        <v>50</v>
      </c>
      <c r="I49" s="141">
        <f t="shared" si="27"/>
        <v>66.666666666666657</v>
      </c>
      <c r="K49" s="157"/>
    </row>
    <row r="50" spans="1:11" x14ac:dyDescent="0.25">
      <c r="A50" s="82" t="s">
        <v>262</v>
      </c>
      <c r="B50" s="72">
        <v>5</v>
      </c>
      <c r="C50" s="72">
        <v>5</v>
      </c>
      <c r="D50" s="72">
        <v>4</v>
      </c>
      <c r="E50" s="72">
        <v>4</v>
      </c>
      <c r="F50" s="73">
        <f t="shared" si="24"/>
        <v>62.5</v>
      </c>
      <c r="G50" s="73">
        <f t="shared" si="25"/>
        <v>62.5</v>
      </c>
      <c r="H50" s="73">
        <f t="shared" si="26"/>
        <v>66.666666666666657</v>
      </c>
      <c r="I50" s="141">
        <f t="shared" si="27"/>
        <v>80</v>
      </c>
      <c r="K50" s="157"/>
    </row>
    <row r="51" spans="1:11" x14ac:dyDescent="0.25">
      <c r="A51" s="82" t="s">
        <v>263</v>
      </c>
      <c r="B51" s="72">
        <v>5</v>
      </c>
      <c r="C51" s="72">
        <v>4</v>
      </c>
      <c r="D51" s="72">
        <v>4</v>
      </c>
      <c r="E51" s="72">
        <v>4</v>
      </c>
      <c r="F51" s="73">
        <f t="shared" si="24"/>
        <v>55.555555555555557</v>
      </c>
      <c r="G51" s="73">
        <f t="shared" si="25"/>
        <v>57.142857142857139</v>
      </c>
      <c r="H51" s="73">
        <f t="shared" si="26"/>
        <v>57.142857142857139</v>
      </c>
      <c r="I51" s="141">
        <f t="shared" si="27"/>
        <v>57.142857142857139</v>
      </c>
      <c r="K51" s="157"/>
    </row>
    <row r="52" spans="1:11" x14ac:dyDescent="0.25">
      <c r="A52" s="82" t="s">
        <v>264</v>
      </c>
      <c r="B52" s="72">
        <v>18</v>
      </c>
      <c r="C52" s="72">
        <v>17</v>
      </c>
      <c r="D52" s="72">
        <v>13</v>
      </c>
      <c r="E52" s="72">
        <v>13</v>
      </c>
      <c r="F52" s="73">
        <f t="shared" si="24"/>
        <v>75</v>
      </c>
      <c r="G52" s="73">
        <f t="shared" si="25"/>
        <v>73.91304347826086</v>
      </c>
      <c r="H52" s="73">
        <f t="shared" si="26"/>
        <v>68.421052631578945</v>
      </c>
      <c r="I52" s="141">
        <f t="shared" si="27"/>
        <v>76.470588235294116</v>
      </c>
      <c r="K52" s="157"/>
    </row>
    <row r="53" spans="1:11" x14ac:dyDescent="0.25">
      <c r="A53" s="82" t="s">
        <v>278</v>
      </c>
      <c r="B53" s="72">
        <v>0</v>
      </c>
      <c r="C53" s="72">
        <v>0</v>
      </c>
      <c r="D53" s="72">
        <v>0</v>
      </c>
      <c r="E53" s="72">
        <v>0</v>
      </c>
      <c r="F53" s="73">
        <f t="shared" si="24"/>
        <v>0</v>
      </c>
      <c r="G53" s="73">
        <f t="shared" si="25"/>
        <v>0</v>
      </c>
      <c r="H53" s="73">
        <f t="shared" si="26"/>
        <v>0</v>
      </c>
      <c r="I53" s="141">
        <f t="shared" si="27"/>
        <v>0</v>
      </c>
      <c r="K53" s="157"/>
    </row>
    <row r="54" spans="1:11" x14ac:dyDescent="0.25">
      <c r="A54" s="82" t="s">
        <v>265</v>
      </c>
      <c r="B54" s="72">
        <v>6</v>
      </c>
      <c r="C54" s="72">
        <v>6</v>
      </c>
      <c r="D54" s="72">
        <v>5</v>
      </c>
      <c r="E54" s="72">
        <v>4</v>
      </c>
      <c r="F54" s="73">
        <f t="shared" si="24"/>
        <v>100</v>
      </c>
      <c r="G54" s="73">
        <f t="shared" si="25"/>
        <v>100</v>
      </c>
      <c r="H54" s="73">
        <f t="shared" si="26"/>
        <v>100</v>
      </c>
      <c r="I54" s="141">
        <f t="shared" si="27"/>
        <v>100</v>
      </c>
      <c r="K54" s="157"/>
    </row>
    <row r="55" spans="1:11" x14ac:dyDescent="0.25">
      <c r="A55" s="82" t="s">
        <v>266</v>
      </c>
      <c r="B55" s="72">
        <v>19</v>
      </c>
      <c r="C55" s="72">
        <v>18</v>
      </c>
      <c r="D55" s="72">
        <v>14</v>
      </c>
      <c r="E55" s="72">
        <v>14</v>
      </c>
      <c r="F55" s="73">
        <f t="shared" si="24"/>
        <v>73.076923076923066</v>
      </c>
      <c r="G55" s="73">
        <f t="shared" si="25"/>
        <v>85.714285714285708</v>
      </c>
      <c r="H55" s="73">
        <f t="shared" si="26"/>
        <v>82.35294117647058</v>
      </c>
      <c r="I55" s="141">
        <f t="shared" si="27"/>
        <v>87.5</v>
      </c>
      <c r="K55" s="157"/>
    </row>
    <row r="56" spans="1:11" x14ac:dyDescent="0.25">
      <c r="A56" s="82" t="s">
        <v>267</v>
      </c>
      <c r="B56" s="146">
        <v>23</v>
      </c>
      <c r="C56" s="146">
        <v>23</v>
      </c>
      <c r="D56" s="146">
        <v>21</v>
      </c>
      <c r="E56" s="146">
        <v>19</v>
      </c>
      <c r="F56" s="73">
        <f t="shared" si="24"/>
        <v>65.714285714285708</v>
      </c>
      <c r="G56" s="73">
        <f t="shared" si="25"/>
        <v>65.714285714285708</v>
      </c>
      <c r="H56" s="73">
        <f t="shared" si="26"/>
        <v>70</v>
      </c>
      <c r="I56" s="141">
        <f t="shared" si="27"/>
        <v>82.608695652173907</v>
      </c>
      <c r="K56" s="157"/>
    </row>
    <row r="57" spans="1:11" x14ac:dyDescent="0.25">
      <c r="A57" s="82" t="s">
        <v>268</v>
      </c>
      <c r="B57" s="147">
        <v>18</v>
      </c>
      <c r="C57" s="146">
        <v>15</v>
      </c>
      <c r="D57" s="146">
        <v>11</v>
      </c>
      <c r="E57" s="146">
        <v>11</v>
      </c>
      <c r="F57" s="73">
        <f t="shared" si="24"/>
        <v>54.54545454545454</v>
      </c>
      <c r="G57" s="73">
        <f t="shared" si="25"/>
        <v>50</v>
      </c>
      <c r="H57" s="73">
        <f t="shared" si="26"/>
        <v>52.380952380952387</v>
      </c>
      <c r="I57" s="141">
        <f t="shared" si="27"/>
        <v>61.111111111111114</v>
      </c>
      <c r="K57" s="157"/>
    </row>
    <row r="58" spans="1:11" x14ac:dyDescent="0.25">
      <c r="A58" s="82" t="s">
        <v>269</v>
      </c>
      <c r="B58" s="72">
        <v>28</v>
      </c>
      <c r="C58" s="72">
        <v>27</v>
      </c>
      <c r="D58" s="72">
        <v>22</v>
      </c>
      <c r="E58" s="72">
        <v>21</v>
      </c>
      <c r="F58" s="73">
        <f t="shared" si="24"/>
        <v>84.848484848484844</v>
      </c>
      <c r="G58" s="73">
        <f t="shared" si="25"/>
        <v>87.096774193548384</v>
      </c>
      <c r="H58" s="73">
        <f t="shared" si="26"/>
        <v>84.615384615384613</v>
      </c>
      <c r="I58" s="141">
        <f t="shared" si="27"/>
        <v>87.5</v>
      </c>
      <c r="K58" s="157"/>
    </row>
    <row r="59" spans="1:11" x14ac:dyDescent="0.25">
      <c r="A59" s="82" t="s">
        <v>270</v>
      </c>
      <c r="B59" s="72">
        <v>2</v>
      </c>
      <c r="C59" s="72">
        <v>2</v>
      </c>
      <c r="D59" s="72">
        <v>2</v>
      </c>
      <c r="E59" s="72">
        <v>2</v>
      </c>
      <c r="F59" s="73">
        <f t="shared" si="24"/>
        <v>40</v>
      </c>
      <c r="G59" s="73">
        <f t="shared" si="25"/>
        <v>40</v>
      </c>
      <c r="H59" s="73">
        <f t="shared" si="26"/>
        <v>40</v>
      </c>
      <c r="I59" s="141">
        <f t="shared" si="27"/>
        <v>50</v>
      </c>
      <c r="K59" s="157"/>
    </row>
    <row r="60" spans="1:11" x14ac:dyDescent="0.25">
      <c r="A60" s="82" t="s">
        <v>271</v>
      </c>
      <c r="B60" s="72">
        <v>1</v>
      </c>
      <c r="C60" s="72">
        <v>0</v>
      </c>
      <c r="D60" s="72">
        <v>0</v>
      </c>
      <c r="E60" s="72">
        <v>0</v>
      </c>
      <c r="F60" s="73">
        <f t="shared" si="24"/>
        <v>50</v>
      </c>
      <c r="G60" s="73">
        <f t="shared" si="25"/>
        <v>0</v>
      </c>
      <c r="H60" s="73">
        <f t="shared" si="26"/>
        <v>0</v>
      </c>
      <c r="I60" s="141">
        <f t="shared" si="27"/>
        <v>0</v>
      </c>
      <c r="K60" s="157"/>
    </row>
    <row r="61" spans="1:11" x14ac:dyDescent="0.25">
      <c r="A61" s="82" t="s">
        <v>272</v>
      </c>
      <c r="B61" s="72">
        <v>4</v>
      </c>
      <c r="C61" s="72">
        <v>4</v>
      </c>
      <c r="D61" s="72">
        <v>3</v>
      </c>
      <c r="E61" s="72">
        <v>3</v>
      </c>
      <c r="F61" s="73">
        <f t="shared" si="24"/>
        <v>80</v>
      </c>
      <c r="G61" s="73">
        <f t="shared" si="25"/>
        <v>80</v>
      </c>
      <c r="H61" s="73">
        <f t="shared" si="26"/>
        <v>75</v>
      </c>
      <c r="I61" s="141">
        <f t="shared" si="27"/>
        <v>75</v>
      </c>
      <c r="K61" s="157"/>
    </row>
    <row r="62" spans="1:11" x14ac:dyDescent="0.25">
      <c r="A62" s="82" t="s">
        <v>273</v>
      </c>
      <c r="B62" s="72">
        <v>4</v>
      </c>
      <c r="C62" s="72">
        <v>4</v>
      </c>
      <c r="D62" s="72">
        <v>3</v>
      </c>
      <c r="E62" s="72">
        <v>3</v>
      </c>
      <c r="F62" s="73">
        <f t="shared" si="24"/>
        <v>80</v>
      </c>
      <c r="G62" s="73">
        <f t="shared" si="25"/>
        <v>80</v>
      </c>
      <c r="H62" s="73">
        <f t="shared" si="26"/>
        <v>75</v>
      </c>
      <c r="I62" s="141">
        <f t="shared" si="27"/>
        <v>75</v>
      </c>
      <c r="K62" s="157"/>
    </row>
    <row r="63" spans="1:11" x14ac:dyDescent="0.25">
      <c r="A63" s="82" t="s">
        <v>274</v>
      </c>
      <c r="B63" s="72">
        <v>27</v>
      </c>
      <c r="C63" s="72">
        <v>25</v>
      </c>
      <c r="D63" s="72">
        <v>24</v>
      </c>
      <c r="E63" s="72">
        <v>24</v>
      </c>
      <c r="F63" s="73">
        <f t="shared" si="24"/>
        <v>84.375</v>
      </c>
      <c r="G63" s="73">
        <f t="shared" si="25"/>
        <v>83.333333333333343</v>
      </c>
      <c r="H63" s="73">
        <f t="shared" si="26"/>
        <v>85.714285714285708</v>
      </c>
      <c r="I63" s="141">
        <f t="shared" si="27"/>
        <v>85.714285714285708</v>
      </c>
      <c r="K63" s="157"/>
    </row>
    <row r="64" spans="1:11" x14ac:dyDescent="0.25">
      <c r="A64" s="82" t="s">
        <v>275</v>
      </c>
      <c r="B64" s="72">
        <v>59</v>
      </c>
      <c r="C64" s="72">
        <v>55</v>
      </c>
      <c r="D64" s="72">
        <v>42</v>
      </c>
      <c r="E64" s="72">
        <v>37</v>
      </c>
      <c r="F64" s="73">
        <f t="shared" si="24"/>
        <v>80.821917808219183</v>
      </c>
      <c r="G64" s="73">
        <f t="shared" si="25"/>
        <v>83.333333333333343</v>
      </c>
      <c r="H64" s="73">
        <f t="shared" si="26"/>
        <v>84</v>
      </c>
      <c r="I64" s="141">
        <f t="shared" si="27"/>
        <v>84.090909090909093</v>
      </c>
      <c r="K64" s="157"/>
    </row>
    <row r="65" spans="1:11" x14ac:dyDescent="0.25">
      <c r="A65" s="82" t="s">
        <v>276</v>
      </c>
      <c r="B65" s="72">
        <v>8</v>
      </c>
      <c r="C65" s="72">
        <v>8</v>
      </c>
      <c r="D65" s="72">
        <v>3</v>
      </c>
      <c r="E65" s="72">
        <v>3</v>
      </c>
      <c r="F65" s="73">
        <f t="shared" si="24"/>
        <v>88.888888888888886</v>
      </c>
      <c r="G65" s="73">
        <f t="shared" si="25"/>
        <v>88.888888888888886</v>
      </c>
      <c r="H65" s="73">
        <f t="shared" si="26"/>
        <v>75</v>
      </c>
      <c r="I65" s="141">
        <f t="shared" si="27"/>
        <v>75</v>
      </c>
      <c r="K65" s="157"/>
    </row>
    <row r="66" spans="1:11" ht="16.5" thickBot="1" x14ac:dyDescent="0.3">
      <c r="A66" s="158" t="s">
        <v>56</v>
      </c>
      <c r="B66" s="93">
        <f>SUM(B48:B65)</f>
        <v>248</v>
      </c>
      <c r="C66" s="93">
        <f>SUM(C48:C65)</f>
        <v>232</v>
      </c>
      <c r="D66" s="93">
        <f>SUM(D48:D65)</f>
        <v>181</v>
      </c>
      <c r="E66" s="93">
        <f>SUM(E48:E65)</f>
        <v>172</v>
      </c>
      <c r="F66" s="142">
        <f t="shared" si="24"/>
        <v>74.698795180722882</v>
      </c>
      <c r="G66" s="142">
        <f t="shared" si="25"/>
        <v>75.570032573289907</v>
      </c>
      <c r="H66" s="142">
        <f t="shared" si="26"/>
        <v>75.416666666666671</v>
      </c>
      <c r="I66" s="143">
        <f t="shared" si="27"/>
        <v>80.373831775700936</v>
      </c>
      <c r="K66" s="157"/>
    </row>
    <row r="67" spans="1:11" x14ac:dyDescent="0.25">
      <c r="A67" s="75"/>
      <c r="B67" s="75"/>
      <c r="C67" s="75"/>
      <c r="E67" s="75"/>
      <c r="I67" s="75"/>
      <c r="K67" s="157"/>
    </row>
    <row r="68" spans="1:11" x14ac:dyDescent="0.25">
      <c r="A68" s="48"/>
      <c r="B68" s="48"/>
      <c r="C68" s="48"/>
      <c r="D68" s="48"/>
      <c r="E68" s="48"/>
      <c r="K68" s="157"/>
    </row>
    <row r="69" spans="1:11" ht="17.25" customHeight="1" thickBot="1" x14ac:dyDescent="0.3">
      <c r="A69" s="879" t="s">
        <v>91</v>
      </c>
      <c r="B69" s="879"/>
      <c r="C69" s="879"/>
      <c r="D69" s="879"/>
      <c r="E69" s="879"/>
      <c r="F69" s="75"/>
      <c r="G69" s="75"/>
      <c r="H69" s="75"/>
      <c r="I69" s="75"/>
      <c r="K69" s="157"/>
    </row>
    <row r="70" spans="1:11" ht="63.75" thickBot="1" x14ac:dyDescent="0.3">
      <c r="A70" s="67" t="s">
        <v>74</v>
      </c>
      <c r="B70" s="68" t="s">
        <v>76</v>
      </c>
      <c r="C70" s="69" t="s">
        <v>77</v>
      </c>
      <c r="D70" s="69" t="s">
        <v>78</v>
      </c>
      <c r="E70" s="69" t="s">
        <v>79</v>
      </c>
      <c r="F70" s="68" t="s">
        <v>85</v>
      </c>
      <c r="G70" s="68" t="s">
        <v>86</v>
      </c>
      <c r="H70" s="68" t="s">
        <v>87</v>
      </c>
      <c r="I70" s="70" t="s">
        <v>88</v>
      </c>
      <c r="K70" s="157"/>
    </row>
    <row r="71" spans="1:11" x14ac:dyDescent="0.25">
      <c r="A71" s="154" t="s">
        <v>260</v>
      </c>
      <c r="B71" s="66">
        <v>3</v>
      </c>
      <c r="C71" s="66">
        <v>3</v>
      </c>
      <c r="D71" s="66">
        <v>0</v>
      </c>
      <c r="E71" s="66">
        <v>0</v>
      </c>
      <c r="F71" s="71">
        <f t="shared" ref="F71:F89" si="28">+IFERROR(B71/(C4+C26),0)*100</f>
        <v>13.636363636363635</v>
      </c>
      <c r="G71" s="71">
        <f t="shared" ref="G71:G89" si="29">+IFERROR(C71/(D4+D26),0)*100</f>
        <v>14.285714285714285</v>
      </c>
      <c r="H71" s="71">
        <f t="shared" ref="H71:H89" si="30">+IFERROR(D71/(E4+E26),0)*100</f>
        <v>0</v>
      </c>
      <c r="I71" s="140">
        <f t="shared" ref="I71:I89" si="31">+IFERROR(E71/(F4+F26),0)*100</f>
        <v>0</v>
      </c>
      <c r="K71" s="157"/>
    </row>
    <row r="72" spans="1:11" x14ac:dyDescent="0.25">
      <c r="A72" s="82" t="s">
        <v>261</v>
      </c>
      <c r="B72" s="72">
        <v>2</v>
      </c>
      <c r="C72" s="72">
        <v>2</v>
      </c>
      <c r="D72" s="72">
        <v>2</v>
      </c>
      <c r="E72" s="72">
        <v>1</v>
      </c>
      <c r="F72" s="73">
        <f t="shared" si="28"/>
        <v>40</v>
      </c>
      <c r="G72" s="73">
        <f t="shared" si="29"/>
        <v>50</v>
      </c>
      <c r="H72" s="73">
        <f t="shared" si="30"/>
        <v>50</v>
      </c>
      <c r="I72" s="141">
        <f t="shared" si="31"/>
        <v>33.333333333333329</v>
      </c>
      <c r="K72" s="157"/>
    </row>
    <row r="73" spans="1:11" x14ac:dyDescent="0.25">
      <c r="A73" s="82" t="s">
        <v>262</v>
      </c>
      <c r="B73" s="72">
        <v>3</v>
      </c>
      <c r="C73" s="72">
        <v>3</v>
      </c>
      <c r="D73" s="72">
        <v>2</v>
      </c>
      <c r="E73" s="72">
        <v>1</v>
      </c>
      <c r="F73" s="73">
        <f t="shared" si="28"/>
        <v>37.5</v>
      </c>
      <c r="G73" s="73">
        <f t="shared" si="29"/>
        <v>37.5</v>
      </c>
      <c r="H73" s="73">
        <f t="shared" si="30"/>
        <v>33.333333333333329</v>
      </c>
      <c r="I73" s="141">
        <f t="shared" si="31"/>
        <v>20</v>
      </c>
      <c r="K73" s="157"/>
    </row>
    <row r="74" spans="1:11" x14ac:dyDescent="0.25">
      <c r="A74" s="82" t="s">
        <v>263</v>
      </c>
      <c r="B74" s="72">
        <v>2</v>
      </c>
      <c r="C74" s="72">
        <v>1</v>
      </c>
      <c r="D74" s="72">
        <v>1</v>
      </c>
      <c r="E74" s="72">
        <v>1</v>
      </c>
      <c r="F74" s="73">
        <f t="shared" si="28"/>
        <v>22.222222222222221</v>
      </c>
      <c r="G74" s="73">
        <f t="shared" si="29"/>
        <v>14.285714285714285</v>
      </c>
      <c r="H74" s="73">
        <f t="shared" si="30"/>
        <v>14.285714285714285</v>
      </c>
      <c r="I74" s="141">
        <f t="shared" si="31"/>
        <v>14.285714285714285</v>
      </c>
      <c r="K74" s="157"/>
    </row>
    <row r="75" spans="1:11" x14ac:dyDescent="0.25">
      <c r="A75" s="82" t="s">
        <v>264</v>
      </c>
      <c r="B75" s="72">
        <v>4</v>
      </c>
      <c r="C75" s="72">
        <v>4</v>
      </c>
      <c r="D75" s="72">
        <v>4</v>
      </c>
      <c r="E75" s="72">
        <v>3</v>
      </c>
      <c r="F75" s="73">
        <f t="shared" si="28"/>
        <v>16.666666666666664</v>
      </c>
      <c r="G75" s="73">
        <f t="shared" si="29"/>
        <v>17.391304347826086</v>
      </c>
      <c r="H75" s="73">
        <f t="shared" si="30"/>
        <v>21.052631578947366</v>
      </c>
      <c r="I75" s="141">
        <f t="shared" si="31"/>
        <v>17.647058823529413</v>
      </c>
      <c r="K75" s="157"/>
    </row>
    <row r="76" spans="1:11" x14ac:dyDescent="0.25">
      <c r="A76" s="82" t="s">
        <v>278</v>
      </c>
      <c r="B76" s="72">
        <v>0</v>
      </c>
      <c r="C76" s="72">
        <v>0</v>
      </c>
      <c r="D76" s="72">
        <v>0</v>
      </c>
      <c r="E76" s="72">
        <v>0</v>
      </c>
      <c r="F76" s="73">
        <f t="shared" si="28"/>
        <v>0</v>
      </c>
      <c r="G76" s="73">
        <f t="shared" si="29"/>
        <v>0</v>
      </c>
      <c r="H76" s="73">
        <f t="shared" si="30"/>
        <v>0</v>
      </c>
      <c r="I76" s="141">
        <f t="shared" si="31"/>
        <v>0</v>
      </c>
      <c r="K76" s="157"/>
    </row>
    <row r="77" spans="1:11" x14ac:dyDescent="0.25">
      <c r="A77" s="82" t="s">
        <v>265</v>
      </c>
      <c r="B77" s="72">
        <v>0</v>
      </c>
      <c r="C77" s="72">
        <v>0</v>
      </c>
      <c r="D77" s="72">
        <v>0</v>
      </c>
      <c r="E77" s="72">
        <v>0</v>
      </c>
      <c r="F77" s="73">
        <f t="shared" si="28"/>
        <v>0</v>
      </c>
      <c r="G77" s="73">
        <f t="shared" si="29"/>
        <v>0</v>
      </c>
      <c r="H77" s="73">
        <f t="shared" si="30"/>
        <v>0</v>
      </c>
      <c r="I77" s="141">
        <f t="shared" si="31"/>
        <v>0</v>
      </c>
      <c r="K77" s="157"/>
    </row>
    <row r="78" spans="1:11" x14ac:dyDescent="0.25">
      <c r="A78" s="82" t="s">
        <v>266</v>
      </c>
      <c r="B78" s="72">
        <v>4</v>
      </c>
      <c r="C78" s="72">
        <v>1</v>
      </c>
      <c r="D78" s="72">
        <v>1</v>
      </c>
      <c r="E78" s="72">
        <v>0</v>
      </c>
      <c r="F78" s="73">
        <f t="shared" si="28"/>
        <v>15.384615384615385</v>
      </c>
      <c r="G78" s="73">
        <f t="shared" si="29"/>
        <v>4.7619047619047619</v>
      </c>
      <c r="H78" s="73">
        <f t="shared" si="30"/>
        <v>5.8823529411764701</v>
      </c>
      <c r="I78" s="141">
        <f t="shared" si="31"/>
        <v>0</v>
      </c>
      <c r="K78" s="157"/>
    </row>
    <row r="79" spans="1:11" x14ac:dyDescent="0.25">
      <c r="A79" s="82" t="s">
        <v>267</v>
      </c>
      <c r="B79" s="72">
        <v>8</v>
      </c>
      <c r="C79" s="72">
        <v>8</v>
      </c>
      <c r="D79" s="72">
        <v>5</v>
      </c>
      <c r="E79" s="72">
        <v>2</v>
      </c>
      <c r="F79" s="73">
        <f t="shared" si="28"/>
        <v>22.857142857142858</v>
      </c>
      <c r="G79" s="73">
        <f t="shared" si="29"/>
        <v>22.857142857142858</v>
      </c>
      <c r="H79" s="73">
        <f t="shared" si="30"/>
        <v>16.666666666666664</v>
      </c>
      <c r="I79" s="141">
        <f t="shared" si="31"/>
        <v>8.695652173913043</v>
      </c>
      <c r="K79" s="157"/>
    </row>
    <row r="80" spans="1:11" x14ac:dyDescent="0.25">
      <c r="A80" s="82" t="s">
        <v>268</v>
      </c>
      <c r="B80" s="72">
        <v>12</v>
      </c>
      <c r="C80" s="72">
        <v>12</v>
      </c>
      <c r="D80" s="72">
        <v>9</v>
      </c>
      <c r="E80" s="72">
        <v>6</v>
      </c>
      <c r="F80" s="73">
        <f t="shared" si="28"/>
        <v>36.363636363636367</v>
      </c>
      <c r="G80" s="73">
        <f t="shared" si="29"/>
        <v>40</v>
      </c>
      <c r="H80" s="73">
        <f t="shared" si="30"/>
        <v>42.857142857142854</v>
      </c>
      <c r="I80" s="141">
        <f t="shared" si="31"/>
        <v>33.333333333333329</v>
      </c>
      <c r="K80" s="157"/>
    </row>
    <row r="81" spans="1:11" x14ac:dyDescent="0.25">
      <c r="A81" s="82" t="s">
        <v>269</v>
      </c>
      <c r="B81" s="72">
        <v>2</v>
      </c>
      <c r="C81" s="72">
        <v>2</v>
      </c>
      <c r="D81" s="72">
        <v>2</v>
      </c>
      <c r="E81" s="72">
        <v>0</v>
      </c>
      <c r="F81" s="73">
        <f t="shared" si="28"/>
        <v>6.0606060606060606</v>
      </c>
      <c r="G81" s="73">
        <f t="shared" si="29"/>
        <v>6.4516129032258061</v>
      </c>
      <c r="H81" s="73">
        <f t="shared" si="30"/>
        <v>7.6923076923076925</v>
      </c>
      <c r="I81" s="141">
        <f t="shared" si="31"/>
        <v>0</v>
      </c>
      <c r="K81" s="157"/>
    </row>
    <row r="82" spans="1:11" x14ac:dyDescent="0.25">
      <c r="A82" s="82" t="s">
        <v>270</v>
      </c>
      <c r="B82" s="72">
        <v>2</v>
      </c>
      <c r="C82" s="72">
        <v>2</v>
      </c>
      <c r="D82" s="72">
        <v>2</v>
      </c>
      <c r="E82" s="72">
        <v>1</v>
      </c>
      <c r="F82" s="73">
        <f t="shared" si="28"/>
        <v>40</v>
      </c>
      <c r="G82" s="73">
        <f t="shared" si="29"/>
        <v>40</v>
      </c>
      <c r="H82" s="73">
        <f t="shared" si="30"/>
        <v>40</v>
      </c>
      <c r="I82" s="141">
        <f t="shared" si="31"/>
        <v>25</v>
      </c>
      <c r="K82" s="157"/>
    </row>
    <row r="83" spans="1:11" x14ac:dyDescent="0.25">
      <c r="A83" s="82" t="s">
        <v>271</v>
      </c>
      <c r="B83" s="72">
        <v>0</v>
      </c>
      <c r="C83" s="72">
        <v>0</v>
      </c>
      <c r="D83" s="72">
        <v>0</v>
      </c>
      <c r="E83" s="72">
        <v>0</v>
      </c>
      <c r="F83" s="73">
        <f t="shared" si="28"/>
        <v>0</v>
      </c>
      <c r="G83" s="73">
        <f t="shared" si="29"/>
        <v>0</v>
      </c>
      <c r="H83" s="73">
        <f t="shared" si="30"/>
        <v>0</v>
      </c>
      <c r="I83" s="141">
        <f t="shared" si="31"/>
        <v>0</v>
      </c>
      <c r="K83" s="157"/>
    </row>
    <row r="84" spans="1:11" x14ac:dyDescent="0.25">
      <c r="A84" s="82" t="s">
        <v>272</v>
      </c>
      <c r="B84" s="72">
        <v>1</v>
      </c>
      <c r="C84" s="72">
        <v>1</v>
      </c>
      <c r="D84" s="72">
        <v>1</v>
      </c>
      <c r="E84" s="72">
        <v>1</v>
      </c>
      <c r="F84" s="73">
        <f t="shared" si="28"/>
        <v>20</v>
      </c>
      <c r="G84" s="73">
        <f t="shared" si="29"/>
        <v>20</v>
      </c>
      <c r="H84" s="73">
        <f t="shared" si="30"/>
        <v>25</v>
      </c>
      <c r="I84" s="141">
        <f t="shared" si="31"/>
        <v>25</v>
      </c>
      <c r="K84" s="157"/>
    </row>
    <row r="85" spans="1:11" x14ac:dyDescent="0.25">
      <c r="A85" s="82" t="s">
        <v>273</v>
      </c>
      <c r="B85" s="72">
        <v>1</v>
      </c>
      <c r="C85" s="72">
        <v>1</v>
      </c>
      <c r="D85" s="72">
        <v>1</v>
      </c>
      <c r="E85" s="72">
        <v>1</v>
      </c>
      <c r="F85" s="73">
        <f t="shared" si="28"/>
        <v>20</v>
      </c>
      <c r="G85" s="73">
        <f t="shared" si="29"/>
        <v>20</v>
      </c>
      <c r="H85" s="73">
        <f t="shared" si="30"/>
        <v>25</v>
      </c>
      <c r="I85" s="141">
        <f t="shared" si="31"/>
        <v>25</v>
      </c>
      <c r="K85" s="157"/>
    </row>
    <row r="86" spans="1:11" x14ac:dyDescent="0.25">
      <c r="A86" s="82" t="s">
        <v>274</v>
      </c>
      <c r="B86" s="72">
        <v>2</v>
      </c>
      <c r="C86" s="72">
        <v>2</v>
      </c>
      <c r="D86" s="72">
        <v>2</v>
      </c>
      <c r="E86" s="72">
        <v>2</v>
      </c>
      <c r="F86" s="73">
        <f t="shared" si="28"/>
        <v>6.25</v>
      </c>
      <c r="G86" s="73">
        <f t="shared" si="29"/>
        <v>6.666666666666667</v>
      </c>
      <c r="H86" s="73">
        <f t="shared" si="30"/>
        <v>7.1428571428571423</v>
      </c>
      <c r="I86" s="141">
        <f t="shared" si="31"/>
        <v>7.1428571428571423</v>
      </c>
      <c r="K86" s="157"/>
    </row>
    <row r="87" spans="1:11" x14ac:dyDescent="0.25">
      <c r="A87" s="82" t="s">
        <v>275</v>
      </c>
      <c r="B87" s="72">
        <v>6</v>
      </c>
      <c r="C87" s="72">
        <v>4</v>
      </c>
      <c r="D87" s="72">
        <v>3</v>
      </c>
      <c r="E87" s="72">
        <v>2</v>
      </c>
      <c r="F87" s="73">
        <f t="shared" si="28"/>
        <v>8.2191780821917799</v>
      </c>
      <c r="G87" s="73">
        <f t="shared" si="29"/>
        <v>6.0606060606060606</v>
      </c>
      <c r="H87" s="73">
        <f t="shared" si="30"/>
        <v>6</v>
      </c>
      <c r="I87" s="141">
        <f t="shared" si="31"/>
        <v>4.5454545454545459</v>
      </c>
      <c r="K87" s="157"/>
    </row>
    <row r="88" spans="1:11" x14ac:dyDescent="0.25">
      <c r="A88" s="82" t="s">
        <v>276</v>
      </c>
      <c r="B88" s="72">
        <v>1</v>
      </c>
      <c r="C88" s="72">
        <v>1</v>
      </c>
      <c r="D88" s="72">
        <v>1</v>
      </c>
      <c r="E88" s="72">
        <v>1</v>
      </c>
      <c r="F88" s="73">
        <f t="shared" si="28"/>
        <v>11.111111111111111</v>
      </c>
      <c r="G88" s="73">
        <f t="shared" si="29"/>
        <v>11.111111111111111</v>
      </c>
      <c r="H88" s="73">
        <f t="shared" si="30"/>
        <v>25</v>
      </c>
      <c r="I88" s="141">
        <f t="shared" si="31"/>
        <v>25</v>
      </c>
      <c r="K88" s="157"/>
    </row>
    <row r="89" spans="1:11" ht="16.5" thickBot="1" x14ac:dyDescent="0.3">
      <c r="A89" s="158" t="s">
        <v>56</v>
      </c>
      <c r="B89" s="93">
        <f>SUM(B71:B88)</f>
        <v>53</v>
      </c>
      <c r="C89" s="93">
        <f>SUM(C71:C88)</f>
        <v>47</v>
      </c>
      <c r="D89" s="93">
        <f>SUM(D71:D88)</f>
        <v>36</v>
      </c>
      <c r="E89" s="93">
        <f>SUM(E71:E88)</f>
        <v>22</v>
      </c>
      <c r="F89" s="142">
        <f t="shared" si="28"/>
        <v>15.963855421686745</v>
      </c>
      <c r="G89" s="142">
        <f t="shared" si="29"/>
        <v>15.309446254071663</v>
      </c>
      <c r="H89" s="142">
        <f t="shared" si="30"/>
        <v>15</v>
      </c>
      <c r="I89" s="143">
        <f t="shared" si="31"/>
        <v>10.2803738317757</v>
      </c>
      <c r="K89" s="157"/>
    </row>
    <row r="90" spans="1:11" x14ac:dyDescent="0.25">
      <c r="A90" s="157"/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x14ac:dyDescent="0.25">
      <c r="A91" s="157"/>
      <c r="B91" s="157"/>
      <c r="C91" s="157"/>
      <c r="D91" s="157"/>
      <c r="E91" s="157"/>
      <c r="F91" s="157"/>
      <c r="G91" s="157"/>
      <c r="H91" s="157"/>
      <c r="I91" s="157"/>
      <c r="J91" s="157"/>
      <c r="K91" s="157"/>
    </row>
    <row r="92" spans="1:11" x14ac:dyDescent="0.25">
      <c r="A92" s="157"/>
      <c r="B92" s="157"/>
      <c r="C92" s="157"/>
      <c r="D92" s="157"/>
      <c r="E92" s="157"/>
      <c r="F92" s="157"/>
      <c r="G92" s="157"/>
      <c r="H92" s="157"/>
      <c r="I92" s="157"/>
      <c r="J92" s="157"/>
      <c r="K92" s="157"/>
    </row>
    <row r="93" spans="1:11" x14ac:dyDescent="0.25">
      <c r="A93" s="157"/>
      <c r="B93" s="157"/>
      <c r="C93" s="157"/>
      <c r="D93" s="157"/>
      <c r="E93" s="157"/>
      <c r="F93" s="157"/>
      <c r="G93" s="157"/>
      <c r="H93" s="157"/>
      <c r="I93" s="157"/>
      <c r="J93" s="157"/>
      <c r="K93" s="157"/>
    </row>
    <row r="94" spans="1:11" x14ac:dyDescent="0.25">
      <c r="A94" s="157"/>
      <c r="B94" s="157"/>
      <c r="C94" s="157"/>
      <c r="D94" s="157"/>
      <c r="E94" s="157"/>
      <c r="F94" s="157"/>
      <c r="G94" s="157"/>
      <c r="H94" s="157"/>
      <c r="I94" s="157"/>
      <c r="J94" s="157"/>
      <c r="K94" s="157"/>
    </row>
    <row r="95" spans="1:11" x14ac:dyDescent="0.25">
      <c r="A95" s="157"/>
      <c r="B95" s="157"/>
      <c r="C95" s="157"/>
      <c r="D95" s="157"/>
      <c r="E95" s="157"/>
      <c r="F95" s="157"/>
      <c r="G95" s="157"/>
      <c r="H95" s="157"/>
      <c r="I95" s="157"/>
      <c r="J95" s="157"/>
      <c r="K95" s="157"/>
    </row>
    <row r="96" spans="1:11" x14ac:dyDescent="0.25">
      <c r="A96" s="157"/>
      <c r="B96" s="157"/>
      <c r="C96" s="157"/>
      <c r="D96" s="157"/>
      <c r="E96" s="157"/>
      <c r="F96" s="157"/>
      <c r="G96" s="157"/>
      <c r="H96" s="157"/>
      <c r="I96" s="157"/>
      <c r="J96" s="157"/>
      <c r="K96" s="157"/>
    </row>
    <row r="97" spans="1:11" x14ac:dyDescent="0.2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</row>
    <row r="98" spans="1:11" x14ac:dyDescent="0.25">
      <c r="A98" s="157"/>
      <c r="B98" s="157"/>
      <c r="C98" s="157"/>
      <c r="D98" s="157"/>
      <c r="E98" s="157"/>
      <c r="F98" s="157"/>
      <c r="G98" s="157"/>
      <c r="H98" s="157"/>
      <c r="I98" s="157"/>
      <c r="J98" s="157"/>
      <c r="K98" s="157"/>
    </row>
    <row r="99" spans="1:11" x14ac:dyDescent="0.25">
      <c r="A99" s="157"/>
      <c r="B99" s="157"/>
      <c r="C99" s="157"/>
      <c r="D99" s="157"/>
      <c r="E99" s="157"/>
      <c r="F99" s="157"/>
      <c r="G99" s="157"/>
      <c r="H99" s="157"/>
      <c r="I99" s="157"/>
      <c r="J99" s="157"/>
      <c r="K99" s="157"/>
    </row>
    <row r="100" spans="1:11" x14ac:dyDescent="0.25">
      <c r="A100" s="157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</row>
    <row r="101" spans="1:11" x14ac:dyDescent="0.25">
      <c r="A101" s="157"/>
      <c r="B101" s="157"/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x14ac:dyDescent="0.25">
      <c r="A102" s="157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</row>
    <row r="103" spans="1:11" x14ac:dyDescent="0.25">
      <c r="A103" s="157"/>
      <c r="B103" s="157"/>
      <c r="C103" s="157"/>
      <c r="D103" s="157"/>
      <c r="E103" s="157"/>
      <c r="F103" s="157"/>
      <c r="G103" s="157"/>
      <c r="H103" s="157"/>
      <c r="I103" s="157"/>
      <c r="J103" s="157"/>
      <c r="K103" s="157"/>
    </row>
    <row r="104" spans="1:11" x14ac:dyDescent="0.2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</row>
    <row r="105" spans="1:11" x14ac:dyDescent="0.25">
      <c r="A105" s="157"/>
      <c r="B105" s="157"/>
      <c r="C105" s="157"/>
      <c r="D105" s="157"/>
      <c r="E105" s="157"/>
      <c r="F105" s="157"/>
      <c r="G105" s="157"/>
      <c r="H105" s="157"/>
      <c r="I105" s="157"/>
      <c r="J105" s="157"/>
      <c r="K105" s="157"/>
    </row>
    <row r="106" spans="1:11" x14ac:dyDescent="0.2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</row>
    <row r="107" spans="1:11" x14ac:dyDescent="0.25">
      <c r="A107" s="157"/>
      <c r="B107" s="157"/>
      <c r="C107" s="157"/>
      <c r="D107" s="157"/>
      <c r="E107" s="157"/>
      <c r="F107" s="157"/>
      <c r="G107" s="157"/>
      <c r="H107" s="157"/>
      <c r="I107" s="157"/>
      <c r="J107" s="157"/>
      <c r="K107" s="157"/>
    </row>
    <row r="108" spans="1:11" x14ac:dyDescent="0.25">
      <c r="A108" s="157"/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</row>
    <row r="109" spans="1:11" x14ac:dyDescent="0.25">
      <c r="A109" s="157"/>
      <c r="B109" s="157"/>
      <c r="C109" s="157"/>
      <c r="D109" s="157"/>
      <c r="E109" s="157"/>
      <c r="F109" s="157"/>
      <c r="G109" s="157"/>
      <c r="H109" s="157"/>
      <c r="I109" s="157"/>
      <c r="J109" s="157"/>
      <c r="K109" s="157"/>
    </row>
    <row r="110" spans="1:11" x14ac:dyDescent="0.25">
      <c r="A110" s="157"/>
      <c r="B110" s="157"/>
      <c r="C110" s="157"/>
      <c r="D110" s="157"/>
      <c r="E110" s="157"/>
      <c r="F110" s="157"/>
      <c r="G110" s="157"/>
      <c r="H110" s="157"/>
      <c r="I110" s="157"/>
      <c r="J110" s="157"/>
      <c r="K110" s="157"/>
    </row>
    <row r="111" spans="1:11" x14ac:dyDescent="0.25">
      <c r="A111" s="157"/>
      <c r="B111" s="157"/>
      <c r="C111" s="157"/>
      <c r="D111" s="157"/>
      <c r="E111" s="157"/>
      <c r="F111" s="157"/>
      <c r="G111" s="157"/>
      <c r="H111" s="157"/>
      <c r="I111" s="157"/>
      <c r="J111" s="157"/>
      <c r="K111" s="157"/>
    </row>
    <row r="112" spans="1:11" x14ac:dyDescent="0.25">
      <c r="A112" s="157"/>
      <c r="B112" s="157"/>
      <c r="C112" s="157"/>
      <c r="D112" s="157"/>
      <c r="E112" s="157"/>
      <c r="F112" s="157"/>
      <c r="G112" s="157"/>
      <c r="H112" s="157"/>
      <c r="I112" s="157"/>
      <c r="J112" s="157"/>
      <c r="K112" s="157"/>
    </row>
    <row r="113" spans="1:11" x14ac:dyDescent="0.25">
      <c r="A113" s="157"/>
      <c r="B113" s="157"/>
      <c r="C113" s="157"/>
      <c r="D113" s="157"/>
      <c r="E113" s="157"/>
      <c r="F113" s="157"/>
      <c r="G113" s="157"/>
      <c r="H113" s="157"/>
      <c r="I113" s="157"/>
      <c r="J113" s="157"/>
      <c r="K113" s="157"/>
    </row>
    <row r="114" spans="1:11" x14ac:dyDescent="0.25">
      <c r="A114" s="157"/>
      <c r="B114" s="157"/>
      <c r="C114" s="157"/>
      <c r="D114" s="157"/>
      <c r="E114" s="157"/>
      <c r="F114" s="157"/>
      <c r="G114" s="157"/>
      <c r="H114" s="157"/>
      <c r="I114" s="157"/>
      <c r="J114" s="157"/>
      <c r="K114" s="157"/>
    </row>
    <row r="115" spans="1:11" x14ac:dyDescent="0.2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</row>
    <row r="116" spans="1:11" x14ac:dyDescent="0.25">
      <c r="A116" s="157"/>
      <c r="B116" s="157"/>
      <c r="C116" s="157"/>
      <c r="D116" s="157"/>
      <c r="E116" s="157"/>
      <c r="F116" s="157"/>
      <c r="G116" s="157"/>
      <c r="H116" s="157"/>
      <c r="I116" s="157"/>
      <c r="J116" s="157"/>
      <c r="K116" s="157"/>
    </row>
    <row r="117" spans="1:11" x14ac:dyDescent="0.25">
      <c r="A117" s="157"/>
      <c r="B117" s="157"/>
      <c r="C117" s="157"/>
      <c r="D117" s="157"/>
      <c r="E117" s="157"/>
      <c r="F117" s="157"/>
      <c r="G117" s="157"/>
      <c r="H117" s="157"/>
      <c r="I117" s="157"/>
      <c r="J117" s="157"/>
      <c r="K117" s="157"/>
    </row>
    <row r="118" spans="1:11" x14ac:dyDescent="0.25">
      <c r="A118" s="157"/>
      <c r="B118" s="157"/>
      <c r="C118" s="157"/>
      <c r="D118" s="157"/>
      <c r="E118" s="157"/>
      <c r="F118" s="157"/>
      <c r="G118" s="157"/>
      <c r="H118" s="157"/>
      <c r="I118" s="157"/>
      <c r="J118" s="157"/>
      <c r="K118" s="157"/>
    </row>
    <row r="119" spans="1:11" x14ac:dyDescent="0.25">
      <c r="A119" s="157"/>
      <c r="B119" s="157"/>
      <c r="C119" s="157"/>
      <c r="D119" s="157"/>
      <c r="E119" s="157"/>
      <c r="F119" s="157"/>
      <c r="G119" s="157"/>
      <c r="H119" s="157"/>
      <c r="I119" s="157"/>
      <c r="J119" s="157"/>
      <c r="K119" s="157"/>
    </row>
    <row r="120" spans="1:11" x14ac:dyDescent="0.25">
      <c r="A120" s="157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</row>
    <row r="121" spans="1:11" x14ac:dyDescent="0.25">
      <c r="A121" s="157"/>
      <c r="B121" s="157"/>
      <c r="C121" s="157"/>
      <c r="D121" s="157"/>
      <c r="E121" s="157"/>
      <c r="F121" s="157"/>
      <c r="G121" s="157"/>
      <c r="H121" s="157"/>
      <c r="I121" s="157"/>
      <c r="J121" s="157"/>
      <c r="K121" s="157"/>
    </row>
    <row r="122" spans="1:11" x14ac:dyDescent="0.25">
      <c r="A122" s="157"/>
      <c r="B122" s="157"/>
      <c r="C122" s="157"/>
      <c r="D122" s="157"/>
      <c r="E122" s="157"/>
      <c r="F122" s="157"/>
      <c r="G122" s="157"/>
      <c r="H122" s="157"/>
      <c r="I122" s="157"/>
      <c r="J122" s="157"/>
      <c r="K122" s="157"/>
    </row>
    <row r="123" spans="1:11" x14ac:dyDescent="0.25">
      <c r="A123" s="157"/>
      <c r="B123" s="157"/>
      <c r="C123" s="157"/>
      <c r="D123" s="157"/>
      <c r="E123" s="157"/>
      <c r="F123" s="157"/>
      <c r="G123" s="157"/>
      <c r="H123" s="157"/>
      <c r="I123" s="157"/>
      <c r="J123" s="157"/>
      <c r="K123" s="157"/>
    </row>
    <row r="124" spans="1:11" x14ac:dyDescent="0.2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</row>
    <row r="125" spans="1:11" x14ac:dyDescent="0.25">
      <c r="A125" s="157"/>
      <c r="B125" s="157"/>
      <c r="C125" s="157"/>
      <c r="D125" s="157"/>
      <c r="E125" s="157"/>
      <c r="F125" s="157"/>
      <c r="G125" s="157"/>
      <c r="H125" s="157"/>
      <c r="I125" s="157"/>
      <c r="J125" s="157"/>
      <c r="K125" s="157"/>
    </row>
    <row r="126" spans="1:11" x14ac:dyDescent="0.25">
      <c r="A126" s="157"/>
      <c r="B126" s="157"/>
      <c r="C126" s="157"/>
      <c r="D126" s="157"/>
      <c r="E126" s="157"/>
      <c r="F126" s="157"/>
      <c r="G126" s="157"/>
      <c r="H126" s="157"/>
      <c r="I126" s="157"/>
      <c r="J126" s="157"/>
      <c r="K126" s="157"/>
    </row>
    <row r="127" spans="1:11" x14ac:dyDescent="0.25">
      <c r="A127" s="157"/>
      <c r="B127" s="157"/>
      <c r="C127" s="157"/>
      <c r="D127" s="157"/>
      <c r="E127" s="157"/>
      <c r="F127" s="157"/>
      <c r="G127" s="157"/>
      <c r="H127" s="157"/>
      <c r="I127" s="157"/>
      <c r="J127" s="157"/>
      <c r="K127" s="157"/>
    </row>
    <row r="128" spans="1:11" x14ac:dyDescent="0.25">
      <c r="A128" s="157"/>
      <c r="B128" s="157"/>
      <c r="C128" s="157"/>
      <c r="D128" s="157"/>
      <c r="E128" s="157"/>
      <c r="F128" s="157"/>
      <c r="G128" s="157"/>
      <c r="H128" s="157"/>
      <c r="I128" s="157"/>
      <c r="J128" s="157"/>
      <c r="K128" s="157"/>
    </row>
    <row r="129" spans="1:11" x14ac:dyDescent="0.25">
      <c r="A129" s="157"/>
      <c r="B129" s="157"/>
      <c r="C129" s="157"/>
      <c r="D129" s="157"/>
      <c r="E129" s="157"/>
      <c r="F129" s="157"/>
      <c r="G129" s="157"/>
      <c r="H129" s="157"/>
      <c r="I129" s="157"/>
      <c r="J129" s="157"/>
      <c r="K129" s="157"/>
    </row>
    <row r="130" spans="1:11" x14ac:dyDescent="0.25">
      <c r="A130" s="157"/>
      <c r="B130" s="157"/>
      <c r="C130" s="157"/>
      <c r="D130" s="157"/>
      <c r="E130" s="157"/>
      <c r="F130" s="157"/>
      <c r="G130" s="157"/>
      <c r="H130" s="157"/>
      <c r="I130" s="157"/>
      <c r="J130" s="157"/>
      <c r="K130" s="157"/>
    </row>
    <row r="131" spans="1:11" x14ac:dyDescent="0.25">
      <c r="A131" s="157"/>
      <c r="B131" s="157"/>
      <c r="C131" s="157"/>
      <c r="D131" s="157"/>
      <c r="E131" s="157"/>
      <c r="F131" s="157"/>
      <c r="G131" s="157"/>
      <c r="H131" s="157"/>
      <c r="I131" s="157"/>
      <c r="J131" s="157"/>
      <c r="K131" s="157"/>
    </row>
    <row r="132" spans="1:11" x14ac:dyDescent="0.25">
      <c r="A132" s="157"/>
      <c r="B132" s="157"/>
      <c r="C132" s="157"/>
      <c r="D132" s="157"/>
      <c r="E132" s="157"/>
      <c r="F132" s="157"/>
      <c r="G132" s="157"/>
      <c r="H132" s="157"/>
      <c r="I132" s="157"/>
      <c r="J132" s="157"/>
      <c r="K132" s="157"/>
    </row>
    <row r="133" spans="1:11" x14ac:dyDescent="0.2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</row>
    <row r="134" spans="1:11" x14ac:dyDescent="0.25">
      <c r="A134" s="157"/>
      <c r="B134" s="157"/>
      <c r="C134" s="157"/>
      <c r="D134" s="157"/>
      <c r="E134" s="157"/>
      <c r="F134" s="157"/>
      <c r="G134" s="157"/>
      <c r="H134" s="157"/>
      <c r="I134" s="157"/>
      <c r="J134" s="157"/>
      <c r="K134" s="157"/>
    </row>
    <row r="135" spans="1:11" x14ac:dyDescent="0.25">
      <c r="A135" s="157"/>
      <c r="B135" s="157"/>
      <c r="C135" s="157"/>
      <c r="D135" s="157"/>
      <c r="E135" s="157"/>
      <c r="F135" s="157"/>
      <c r="G135" s="157"/>
      <c r="H135" s="157"/>
      <c r="I135" s="157"/>
      <c r="J135" s="157"/>
      <c r="K135" s="157"/>
    </row>
    <row r="136" spans="1:11" x14ac:dyDescent="0.25">
      <c r="A136" s="157"/>
      <c r="B136" s="157"/>
      <c r="C136" s="157"/>
      <c r="D136" s="157"/>
      <c r="E136" s="157"/>
      <c r="F136" s="157"/>
      <c r="G136" s="157"/>
      <c r="H136" s="157"/>
      <c r="I136" s="157"/>
      <c r="J136" s="157"/>
      <c r="K136" s="157"/>
    </row>
    <row r="137" spans="1:11" x14ac:dyDescent="0.25">
      <c r="A137" s="157"/>
      <c r="B137" s="157"/>
      <c r="C137" s="157"/>
      <c r="D137" s="157"/>
      <c r="E137" s="157"/>
      <c r="F137" s="157"/>
      <c r="G137" s="157"/>
      <c r="H137" s="157"/>
      <c r="I137" s="157"/>
      <c r="J137" s="157"/>
      <c r="K137" s="157"/>
    </row>
    <row r="138" spans="1:11" x14ac:dyDescent="0.2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</row>
    <row r="139" spans="1:11" x14ac:dyDescent="0.25">
      <c r="A139" s="157"/>
      <c r="B139" s="157"/>
      <c r="C139" s="157"/>
      <c r="D139" s="157"/>
      <c r="E139" s="157"/>
      <c r="F139" s="157"/>
      <c r="G139" s="157"/>
      <c r="H139" s="157"/>
      <c r="I139" s="157"/>
      <c r="J139" s="157"/>
      <c r="K139" s="157"/>
    </row>
    <row r="140" spans="1:11" x14ac:dyDescent="0.25">
      <c r="A140" s="157"/>
      <c r="B140" s="157"/>
      <c r="C140" s="157"/>
      <c r="D140" s="157"/>
      <c r="E140" s="157"/>
      <c r="F140" s="157"/>
      <c r="G140" s="157"/>
      <c r="H140" s="157"/>
      <c r="I140" s="157"/>
      <c r="J140" s="157"/>
      <c r="K140" s="157"/>
    </row>
    <row r="141" spans="1:11" x14ac:dyDescent="0.25">
      <c r="A141" s="157"/>
      <c r="B141" s="157"/>
      <c r="C141" s="157"/>
      <c r="D141" s="157"/>
      <c r="E141" s="157"/>
      <c r="F141" s="157"/>
      <c r="G141" s="157"/>
      <c r="H141" s="157"/>
      <c r="I141" s="157"/>
      <c r="J141" s="157"/>
      <c r="K141" s="157"/>
    </row>
    <row r="142" spans="1:11" x14ac:dyDescent="0.2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</row>
    <row r="143" spans="1:11" x14ac:dyDescent="0.25">
      <c r="A143" s="157"/>
      <c r="B143" s="157"/>
      <c r="C143" s="157"/>
      <c r="D143" s="157"/>
      <c r="E143" s="157"/>
      <c r="F143" s="157"/>
      <c r="G143" s="157"/>
      <c r="H143" s="157"/>
      <c r="I143" s="157"/>
      <c r="J143" s="157"/>
      <c r="K143" s="157"/>
    </row>
    <row r="144" spans="1:11" x14ac:dyDescent="0.25">
      <c r="A144" s="157"/>
      <c r="B144" s="157"/>
      <c r="C144" s="157"/>
      <c r="D144" s="157"/>
      <c r="E144" s="157"/>
      <c r="F144" s="157"/>
      <c r="G144" s="157"/>
      <c r="H144" s="157"/>
      <c r="I144" s="157"/>
      <c r="J144" s="157"/>
      <c r="K144" s="157"/>
    </row>
    <row r="145" spans="1:11" x14ac:dyDescent="0.25">
      <c r="A145" s="157"/>
      <c r="B145" s="157"/>
      <c r="C145" s="157"/>
      <c r="D145" s="157"/>
      <c r="E145" s="157"/>
      <c r="F145" s="157"/>
      <c r="G145" s="157"/>
      <c r="H145" s="157"/>
      <c r="I145" s="157"/>
      <c r="J145" s="157"/>
      <c r="K145" s="157"/>
    </row>
    <row r="146" spans="1:11" x14ac:dyDescent="0.25">
      <c r="A146" s="157"/>
      <c r="B146" s="157"/>
      <c r="C146" s="157"/>
      <c r="D146" s="157"/>
      <c r="E146" s="157"/>
      <c r="F146" s="157"/>
      <c r="G146" s="157"/>
      <c r="H146" s="157"/>
      <c r="I146" s="157"/>
      <c r="J146" s="157"/>
      <c r="K146" s="157"/>
    </row>
    <row r="147" spans="1:11" x14ac:dyDescent="0.25">
      <c r="A147" s="157"/>
      <c r="B147" s="157"/>
      <c r="C147" s="157"/>
      <c r="D147" s="157"/>
      <c r="E147" s="157"/>
      <c r="F147" s="157"/>
      <c r="G147" s="157"/>
      <c r="H147" s="157"/>
      <c r="I147" s="157"/>
      <c r="J147" s="157"/>
      <c r="K147" s="157"/>
    </row>
    <row r="148" spans="1:11" x14ac:dyDescent="0.25">
      <c r="A148" s="157"/>
      <c r="B148" s="157"/>
      <c r="C148" s="157"/>
      <c r="D148" s="157"/>
      <c r="E148" s="157"/>
      <c r="F148" s="157"/>
      <c r="G148" s="157"/>
      <c r="H148" s="157"/>
      <c r="I148" s="157"/>
      <c r="J148" s="157"/>
      <c r="K148" s="157"/>
    </row>
    <row r="149" spans="1:11" x14ac:dyDescent="0.25">
      <c r="A149" s="157"/>
      <c r="B149" s="157"/>
      <c r="C149" s="157"/>
      <c r="D149" s="157"/>
      <c r="E149" s="157"/>
      <c r="F149" s="157"/>
      <c r="G149" s="157"/>
      <c r="H149" s="157"/>
      <c r="I149" s="157"/>
      <c r="J149" s="157"/>
      <c r="K149" s="157"/>
    </row>
    <row r="150" spans="1:11" x14ac:dyDescent="0.25">
      <c r="A150" s="157"/>
      <c r="B150" s="157"/>
      <c r="C150" s="157"/>
      <c r="D150" s="157"/>
      <c r="E150" s="157"/>
      <c r="F150" s="157"/>
      <c r="G150" s="157"/>
      <c r="H150" s="157"/>
      <c r="I150" s="157"/>
      <c r="J150" s="157"/>
      <c r="K150" s="157"/>
    </row>
    <row r="151" spans="1:11" x14ac:dyDescent="0.2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</row>
    <row r="152" spans="1:11" x14ac:dyDescent="0.25">
      <c r="A152" s="157"/>
      <c r="B152" s="157"/>
      <c r="C152" s="157"/>
      <c r="D152" s="157"/>
      <c r="E152" s="157"/>
      <c r="F152" s="157"/>
      <c r="G152" s="157"/>
      <c r="H152" s="157"/>
      <c r="I152" s="157"/>
      <c r="J152" s="157"/>
      <c r="K152" s="157"/>
    </row>
    <row r="153" spans="1:11" x14ac:dyDescent="0.2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</row>
    <row r="154" spans="1:11" x14ac:dyDescent="0.25">
      <c r="A154" s="157"/>
      <c r="B154" s="157"/>
      <c r="C154" s="157"/>
      <c r="D154" s="157"/>
      <c r="E154" s="157"/>
      <c r="F154" s="157"/>
      <c r="G154" s="157"/>
      <c r="H154" s="157"/>
      <c r="I154" s="157"/>
      <c r="J154" s="157"/>
      <c r="K154" s="157"/>
    </row>
    <row r="155" spans="1:11" x14ac:dyDescent="0.25">
      <c r="A155" s="157"/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</row>
    <row r="156" spans="1:11" x14ac:dyDescent="0.25">
      <c r="A156" s="157"/>
      <c r="B156" s="157"/>
      <c r="C156" s="157"/>
      <c r="D156" s="157"/>
      <c r="E156" s="157"/>
      <c r="F156" s="157"/>
      <c r="G156" s="157"/>
      <c r="H156" s="157"/>
      <c r="I156" s="157"/>
      <c r="J156" s="157"/>
      <c r="K156" s="157"/>
    </row>
    <row r="157" spans="1:11" x14ac:dyDescent="0.25">
      <c r="A157" s="157"/>
      <c r="B157" s="157"/>
      <c r="C157" s="157"/>
      <c r="D157" s="157"/>
      <c r="E157" s="157"/>
      <c r="F157" s="157"/>
      <c r="G157" s="157"/>
      <c r="H157" s="157"/>
      <c r="I157" s="157"/>
      <c r="J157" s="157"/>
      <c r="K157" s="157"/>
    </row>
    <row r="158" spans="1:11" x14ac:dyDescent="0.25">
      <c r="A158" s="157"/>
      <c r="B158" s="157"/>
      <c r="C158" s="157"/>
      <c r="D158" s="157"/>
      <c r="E158" s="157"/>
      <c r="F158" s="157"/>
      <c r="G158" s="157"/>
      <c r="H158" s="157"/>
      <c r="I158" s="157"/>
      <c r="J158" s="157"/>
      <c r="K158" s="157"/>
    </row>
    <row r="159" spans="1:11" x14ac:dyDescent="0.25">
      <c r="A159" s="157"/>
      <c r="B159" s="157"/>
      <c r="C159" s="157"/>
      <c r="D159" s="157"/>
      <c r="E159" s="157"/>
      <c r="F159" s="157"/>
      <c r="G159" s="157"/>
      <c r="H159" s="157"/>
      <c r="I159" s="157"/>
      <c r="J159" s="157"/>
      <c r="K159" s="157"/>
    </row>
    <row r="160" spans="1:11" x14ac:dyDescent="0.2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</row>
    <row r="161" spans="1:11" x14ac:dyDescent="0.25">
      <c r="A161" s="157"/>
      <c r="B161" s="157"/>
      <c r="C161" s="157"/>
      <c r="D161" s="157"/>
      <c r="E161" s="157"/>
      <c r="F161" s="157"/>
      <c r="G161" s="157"/>
      <c r="H161" s="157"/>
      <c r="I161" s="157"/>
      <c r="J161" s="157"/>
      <c r="K161" s="157"/>
    </row>
    <row r="162" spans="1:11" x14ac:dyDescent="0.25">
      <c r="A162" s="157"/>
      <c r="B162" s="157"/>
      <c r="C162" s="157"/>
      <c r="D162" s="157"/>
      <c r="E162" s="157"/>
      <c r="F162" s="157"/>
      <c r="G162" s="157"/>
      <c r="H162" s="157"/>
      <c r="I162" s="157"/>
      <c r="J162" s="157"/>
      <c r="K162" s="157"/>
    </row>
    <row r="163" spans="1:11" x14ac:dyDescent="0.25">
      <c r="A163" s="157"/>
      <c r="B163" s="157"/>
      <c r="C163" s="157"/>
      <c r="D163" s="157"/>
      <c r="E163" s="157"/>
      <c r="F163" s="157"/>
      <c r="G163" s="157"/>
      <c r="H163" s="157"/>
      <c r="I163" s="157"/>
      <c r="J163" s="157"/>
      <c r="K163" s="157"/>
    </row>
    <row r="164" spans="1:11" x14ac:dyDescent="0.25">
      <c r="A164" s="157"/>
      <c r="B164" s="157"/>
      <c r="C164" s="157"/>
      <c r="D164" s="157"/>
      <c r="E164" s="157"/>
      <c r="F164" s="157"/>
      <c r="G164" s="157"/>
      <c r="H164" s="157"/>
      <c r="I164" s="157"/>
      <c r="J164" s="157"/>
      <c r="K164" s="157"/>
    </row>
    <row r="165" spans="1:11" x14ac:dyDescent="0.25">
      <c r="A165" s="157"/>
      <c r="B165" s="157"/>
      <c r="C165" s="157"/>
      <c r="D165" s="157"/>
      <c r="E165" s="157"/>
      <c r="F165" s="157"/>
      <c r="G165" s="157"/>
      <c r="H165" s="157"/>
      <c r="I165" s="157"/>
      <c r="J165" s="157"/>
      <c r="K165" s="157"/>
    </row>
    <row r="166" spans="1:11" x14ac:dyDescent="0.25">
      <c r="A166" s="157"/>
      <c r="B166" s="157"/>
      <c r="C166" s="157"/>
      <c r="D166" s="157"/>
      <c r="E166" s="157"/>
      <c r="F166" s="157"/>
      <c r="G166" s="157"/>
      <c r="H166" s="157"/>
      <c r="I166" s="157"/>
      <c r="J166" s="157"/>
      <c r="K166" s="157"/>
    </row>
    <row r="167" spans="1:11" x14ac:dyDescent="0.25">
      <c r="A167" s="157"/>
      <c r="B167" s="157"/>
      <c r="C167" s="157"/>
      <c r="D167" s="157"/>
      <c r="E167" s="157"/>
      <c r="F167" s="157"/>
      <c r="G167" s="157"/>
      <c r="H167" s="157"/>
      <c r="I167" s="157"/>
      <c r="J167" s="157"/>
      <c r="K167" s="157"/>
    </row>
    <row r="168" spans="1:11" x14ac:dyDescent="0.25">
      <c r="A168" s="157"/>
      <c r="B168" s="157"/>
      <c r="C168" s="157"/>
      <c r="D168" s="157"/>
      <c r="E168" s="157"/>
      <c r="F168" s="157"/>
      <c r="G168" s="157"/>
      <c r="H168" s="157"/>
      <c r="I168" s="157"/>
      <c r="J168" s="157"/>
      <c r="K168" s="157"/>
    </row>
    <row r="169" spans="1:11" x14ac:dyDescent="0.2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</row>
    <row r="170" spans="1:11" x14ac:dyDescent="0.25">
      <c r="A170" s="157"/>
      <c r="B170" s="157"/>
      <c r="C170" s="157"/>
      <c r="D170" s="157"/>
      <c r="E170" s="157"/>
      <c r="F170" s="157"/>
      <c r="G170" s="157"/>
      <c r="H170" s="157"/>
      <c r="I170" s="157"/>
      <c r="J170" s="157"/>
      <c r="K170" s="157"/>
    </row>
    <row r="171" spans="1:11" x14ac:dyDescent="0.25">
      <c r="A171" s="157"/>
      <c r="B171" s="157"/>
      <c r="C171" s="157"/>
      <c r="D171" s="157"/>
      <c r="E171" s="157"/>
      <c r="F171" s="157"/>
      <c r="G171" s="157"/>
      <c r="H171" s="157"/>
      <c r="I171" s="157"/>
      <c r="J171" s="157"/>
      <c r="K171" s="157"/>
    </row>
    <row r="172" spans="1:11" x14ac:dyDescent="0.2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</row>
    <row r="173" spans="1:11" x14ac:dyDescent="0.25">
      <c r="A173" s="157"/>
      <c r="B173" s="157"/>
      <c r="C173" s="157"/>
      <c r="D173" s="157"/>
      <c r="E173" s="157"/>
      <c r="F173" s="157"/>
      <c r="G173" s="157"/>
      <c r="H173" s="157"/>
      <c r="I173" s="157"/>
      <c r="J173" s="157"/>
      <c r="K173" s="157"/>
    </row>
    <row r="174" spans="1:11" x14ac:dyDescent="0.25">
      <c r="A174" s="157"/>
      <c r="B174" s="157"/>
      <c r="C174" s="157"/>
      <c r="D174" s="157"/>
      <c r="E174" s="157"/>
      <c r="F174" s="157"/>
      <c r="G174" s="157"/>
      <c r="H174" s="157"/>
      <c r="I174" s="157"/>
      <c r="J174" s="157"/>
      <c r="K174" s="157"/>
    </row>
    <row r="175" spans="1:11" x14ac:dyDescent="0.25">
      <c r="A175" s="157"/>
      <c r="B175" s="157"/>
      <c r="C175" s="157"/>
      <c r="D175" s="157"/>
      <c r="E175" s="157"/>
      <c r="F175" s="157"/>
      <c r="G175" s="157"/>
      <c r="H175" s="157"/>
      <c r="I175" s="157"/>
      <c r="J175" s="157"/>
      <c r="K175" s="157"/>
    </row>
    <row r="176" spans="1:11" x14ac:dyDescent="0.25">
      <c r="A176" s="157"/>
      <c r="B176" s="157"/>
      <c r="C176" s="157"/>
      <c r="D176" s="157"/>
      <c r="E176" s="157"/>
      <c r="F176" s="157"/>
      <c r="G176" s="157"/>
      <c r="H176" s="157"/>
      <c r="I176" s="157"/>
      <c r="J176" s="157"/>
      <c r="K176" s="157"/>
    </row>
    <row r="177" spans="1:11" x14ac:dyDescent="0.25">
      <c r="A177" s="157"/>
      <c r="B177" s="157"/>
      <c r="C177" s="157"/>
      <c r="D177" s="157"/>
      <c r="E177" s="157"/>
      <c r="F177" s="157"/>
      <c r="G177" s="157"/>
      <c r="H177" s="157"/>
      <c r="I177" s="157"/>
      <c r="J177" s="157"/>
      <c r="K177" s="157"/>
    </row>
    <row r="178" spans="1:11" x14ac:dyDescent="0.2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x14ac:dyDescent="0.25">
      <c r="A179" s="157"/>
      <c r="B179" s="157"/>
      <c r="C179" s="157"/>
      <c r="D179" s="157"/>
      <c r="E179" s="157"/>
      <c r="F179" s="157"/>
      <c r="G179" s="157"/>
      <c r="H179" s="157"/>
      <c r="I179" s="157"/>
      <c r="J179" s="157"/>
      <c r="K179" s="157"/>
    </row>
    <row r="180" spans="1:11" x14ac:dyDescent="0.25">
      <c r="A180" s="157"/>
      <c r="B180" s="157"/>
      <c r="C180" s="157"/>
      <c r="D180" s="157"/>
      <c r="E180" s="157"/>
      <c r="F180" s="157"/>
      <c r="G180" s="157"/>
      <c r="H180" s="157"/>
      <c r="I180" s="157"/>
      <c r="J180" s="157"/>
      <c r="K180" s="157"/>
    </row>
    <row r="181" spans="1:11" x14ac:dyDescent="0.25">
      <c r="A181" s="157"/>
      <c r="B181" s="157"/>
      <c r="C181" s="157"/>
      <c r="D181" s="157"/>
      <c r="E181" s="157"/>
      <c r="F181" s="157"/>
      <c r="G181" s="157"/>
      <c r="H181" s="157"/>
      <c r="I181" s="157"/>
      <c r="J181" s="157"/>
      <c r="K181" s="157"/>
    </row>
  </sheetData>
  <mergeCells count="5">
    <mergeCell ref="A24:J24"/>
    <mergeCell ref="A46:E46"/>
    <mergeCell ref="A2:J2"/>
    <mergeCell ref="A69:E69"/>
    <mergeCell ref="A1:J1"/>
  </mergeCells>
  <phoneticPr fontId="5" type="noConversion"/>
  <pageMargins left="0.75" right="0.75" top="1" bottom="1" header="0.4921259845" footer="0.4921259845"/>
  <pageSetup paperSize="9" scale="64" fitToHeight="0" orientation="portrait" r:id="rId1"/>
  <headerFooter alignWithMargins="0"/>
  <rowBreaks count="1" manualBreakCount="1">
    <brk id="45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2"/>
  <sheetViews>
    <sheetView view="pageBreakPreview" topLeftCell="B1" zoomScale="80" zoomScaleNormal="100" zoomScaleSheetLayoutView="80" workbookViewId="0">
      <selection activeCell="H27" sqref="H27"/>
    </sheetView>
  </sheetViews>
  <sheetFormatPr defaultColWidth="9" defaultRowHeight="15.75" x14ac:dyDescent="0.25"/>
  <cols>
    <col min="1" max="1" width="15.875" style="47" bestFit="1" customWidth="1"/>
    <col min="2" max="2" width="9.125" style="47" customWidth="1"/>
    <col min="3" max="4" width="12.625" style="47" customWidth="1"/>
    <col min="5" max="6" width="18.875" style="47" customWidth="1"/>
    <col min="7" max="7" width="10.5" style="47" customWidth="1"/>
    <col min="8" max="8" width="12.625" style="47" customWidth="1"/>
    <col min="9" max="9" width="10.875" style="47" customWidth="1"/>
    <col min="10" max="10" width="10.375" style="47" customWidth="1"/>
    <col min="11" max="11" width="10.875" style="47" customWidth="1"/>
    <col min="12" max="16384" width="9" style="47"/>
  </cols>
  <sheetData>
    <row r="1" spans="1:11" ht="20.25" customHeight="1" thickBot="1" x14ac:dyDescent="0.4">
      <c r="A1" s="875" t="s">
        <v>93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</row>
    <row r="2" spans="1:11" ht="15.75" customHeight="1" x14ac:dyDescent="0.25">
      <c r="A2" s="883" t="s">
        <v>94</v>
      </c>
      <c r="B2" s="881" t="s">
        <v>95</v>
      </c>
      <c r="C2" s="882"/>
      <c r="D2" s="160"/>
      <c r="E2" s="164"/>
      <c r="F2" s="164"/>
      <c r="G2" s="164"/>
      <c r="H2" s="881" t="s">
        <v>96</v>
      </c>
      <c r="I2" s="887"/>
      <c r="J2" s="888" t="s">
        <v>97</v>
      </c>
      <c r="K2" s="890" t="s">
        <v>98</v>
      </c>
    </row>
    <row r="3" spans="1:11" ht="15.75" customHeight="1" x14ac:dyDescent="0.25">
      <c r="A3" s="884"/>
      <c r="B3" s="165"/>
      <c r="C3" s="166"/>
      <c r="D3" s="167" t="s">
        <v>99</v>
      </c>
      <c r="E3" s="167"/>
      <c r="F3" s="167"/>
      <c r="G3" s="167"/>
      <c r="H3" s="165"/>
      <c r="I3" s="168"/>
      <c r="J3" s="889"/>
      <c r="K3" s="891"/>
    </row>
    <row r="4" spans="1:11" s="102" customFormat="1" ht="160.5" customHeight="1" x14ac:dyDescent="0.25">
      <c r="A4" s="885"/>
      <c r="B4" s="169" t="s">
        <v>100</v>
      </c>
      <c r="C4" s="169" t="s">
        <v>101</v>
      </c>
      <c r="D4" s="169" t="s">
        <v>102</v>
      </c>
      <c r="E4" s="170" t="s">
        <v>472</v>
      </c>
      <c r="F4" s="169" t="s">
        <v>103</v>
      </c>
      <c r="G4" s="169" t="s">
        <v>104</v>
      </c>
      <c r="H4" s="169" t="s">
        <v>105</v>
      </c>
      <c r="I4" s="169" t="s">
        <v>106</v>
      </c>
      <c r="J4" s="889"/>
      <c r="K4" s="891"/>
    </row>
    <row r="5" spans="1:11" x14ac:dyDescent="0.25">
      <c r="A5" s="174" t="s">
        <v>54</v>
      </c>
      <c r="B5" s="83">
        <v>1</v>
      </c>
      <c r="C5" s="72">
        <v>1127</v>
      </c>
      <c r="D5" s="72"/>
      <c r="E5" s="72">
        <v>1099</v>
      </c>
      <c r="F5" s="72">
        <v>27</v>
      </c>
      <c r="G5" s="72">
        <v>73</v>
      </c>
      <c r="H5" s="72">
        <v>269</v>
      </c>
      <c r="I5" s="72">
        <v>43</v>
      </c>
      <c r="J5" s="72">
        <v>315</v>
      </c>
      <c r="K5" s="175">
        <v>47</v>
      </c>
    </row>
    <row r="6" spans="1:11" x14ac:dyDescent="0.25">
      <c r="A6" s="176"/>
      <c r="B6" s="83">
        <v>2</v>
      </c>
      <c r="C6" s="72">
        <v>364</v>
      </c>
      <c r="D6" s="72"/>
      <c r="E6" s="72">
        <v>328</v>
      </c>
      <c r="F6" s="72">
        <v>35</v>
      </c>
      <c r="G6" s="72">
        <v>42</v>
      </c>
      <c r="H6" s="72">
        <v>169</v>
      </c>
      <c r="I6" s="72">
        <v>19</v>
      </c>
      <c r="J6" s="72">
        <v>184</v>
      </c>
      <c r="K6" s="175">
        <v>23</v>
      </c>
    </row>
    <row r="7" spans="1:11" x14ac:dyDescent="0.25">
      <c r="A7" s="176"/>
      <c r="B7" s="83" t="s">
        <v>61</v>
      </c>
      <c r="C7" s="72"/>
      <c r="D7" s="72"/>
      <c r="E7" s="72"/>
      <c r="F7" s="72"/>
      <c r="G7" s="72"/>
      <c r="H7" s="72"/>
      <c r="I7" s="72"/>
      <c r="J7" s="72"/>
      <c r="K7" s="175"/>
    </row>
    <row r="8" spans="1:11" x14ac:dyDescent="0.25">
      <c r="A8" s="176"/>
      <c r="B8" s="83">
        <v>3</v>
      </c>
      <c r="C8" s="72">
        <v>113</v>
      </c>
      <c r="D8" s="72"/>
      <c r="E8" s="72">
        <v>107</v>
      </c>
      <c r="F8" s="72">
        <v>6</v>
      </c>
      <c r="G8" s="72">
        <v>8</v>
      </c>
      <c r="H8" s="72">
        <v>50</v>
      </c>
      <c r="I8" s="72">
        <v>24</v>
      </c>
      <c r="J8" s="72">
        <v>50</v>
      </c>
      <c r="K8" s="175">
        <v>26</v>
      </c>
    </row>
    <row r="9" spans="1:11" x14ac:dyDescent="0.25">
      <c r="A9" s="177" t="s">
        <v>107</v>
      </c>
      <c r="B9" s="91"/>
      <c r="C9" s="84">
        <f>+SUM(C5:C8)</f>
        <v>1604</v>
      </c>
      <c r="D9" s="84">
        <f t="shared" ref="D9:K9" si="0">+SUM(D5:D8)</f>
        <v>0</v>
      </c>
      <c r="E9" s="84">
        <f t="shared" si="0"/>
        <v>1534</v>
      </c>
      <c r="F9" s="84">
        <f>+SUM(F5:F8)</f>
        <v>68</v>
      </c>
      <c r="G9" s="84">
        <f t="shared" si="0"/>
        <v>123</v>
      </c>
      <c r="H9" s="84">
        <f t="shared" si="0"/>
        <v>488</v>
      </c>
      <c r="I9" s="84">
        <f t="shared" si="0"/>
        <v>86</v>
      </c>
      <c r="J9" s="84">
        <f t="shared" si="0"/>
        <v>549</v>
      </c>
      <c r="K9" s="85">
        <f t="shared" si="0"/>
        <v>96</v>
      </c>
    </row>
    <row r="10" spans="1:11" x14ac:dyDescent="0.25">
      <c r="A10" s="176" t="s">
        <v>55</v>
      </c>
      <c r="B10" s="83">
        <v>1</v>
      </c>
      <c r="C10" s="72"/>
      <c r="D10" s="72"/>
      <c r="E10" s="72"/>
      <c r="F10" s="72"/>
      <c r="G10" s="72"/>
      <c r="H10" s="72"/>
      <c r="I10" s="72"/>
      <c r="J10" s="72"/>
      <c r="K10" s="175"/>
    </row>
    <row r="11" spans="1:11" x14ac:dyDescent="0.25">
      <c r="A11" s="176"/>
      <c r="B11" s="83">
        <v>2</v>
      </c>
      <c r="C11" s="72"/>
      <c r="D11" s="72"/>
      <c r="E11" s="72"/>
      <c r="F11" s="72"/>
      <c r="G11" s="72"/>
      <c r="H11" s="72"/>
      <c r="I11" s="72"/>
      <c r="J11" s="72"/>
      <c r="K11" s="175"/>
    </row>
    <row r="12" spans="1:11" x14ac:dyDescent="0.25">
      <c r="A12" s="176"/>
      <c r="B12" s="83" t="s">
        <v>61</v>
      </c>
      <c r="C12" s="72"/>
      <c r="D12" s="72"/>
      <c r="E12" s="72"/>
      <c r="F12" s="72"/>
      <c r="G12" s="72"/>
      <c r="H12" s="72"/>
      <c r="I12" s="72"/>
      <c r="J12" s="72"/>
      <c r="K12" s="175"/>
    </row>
    <row r="13" spans="1:11" x14ac:dyDescent="0.25">
      <c r="A13" s="176"/>
      <c r="B13" s="83">
        <v>3</v>
      </c>
      <c r="C13" s="72">
        <v>200</v>
      </c>
      <c r="D13" s="72"/>
      <c r="E13" s="72">
        <v>1</v>
      </c>
      <c r="F13" s="72">
        <v>6</v>
      </c>
      <c r="G13" s="72">
        <v>27</v>
      </c>
      <c r="H13" s="72">
        <v>12</v>
      </c>
      <c r="I13" s="72">
        <v>12</v>
      </c>
      <c r="J13" s="72">
        <v>15</v>
      </c>
      <c r="K13" s="175">
        <v>13</v>
      </c>
    </row>
    <row r="14" spans="1:11" x14ac:dyDescent="0.25">
      <c r="A14" s="178" t="s">
        <v>108</v>
      </c>
      <c r="B14" s="171"/>
      <c r="C14" s="86">
        <f t="shared" ref="C14:K14" si="1">+SUM(C10:C13)</f>
        <v>200</v>
      </c>
      <c r="D14" s="86">
        <f t="shared" si="1"/>
        <v>0</v>
      </c>
      <c r="E14" s="86">
        <f t="shared" si="1"/>
        <v>1</v>
      </c>
      <c r="F14" s="86">
        <f t="shared" si="1"/>
        <v>6</v>
      </c>
      <c r="G14" s="86">
        <f t="shared" si="1"/>
        <v>27</v>
      </c>
      <c r="H14" s="86">
        <f t="shared" si="1"/>
        <v>12</v>
      </c>
      <c r="I14" s="86">
        <f t="shared" si="1"/>
        <v>12</v>
      </c>
      <c r="J14" s="86">
        <f t="shared" si="1"/>
        <v>15</v>
      </c>
      <c r="K14" s="87">
        <f t="shared" si="1"/>
        <v>13</v>
      </c>
    </row>
    <row r="15" spans="1:11" x14ac:dyDescent="0.25">
      <c r="A15" s="179" t="s">
        <v>109</v>
      </c>
      <c r="B15" s="91">
        <v>1</v>
      </c>
      <c r="C15" s="84">
        <f>+C5+C10</f>
        <v>1127</v>
      </c>
      <c r="D15" s="84">
        <f t="shared" ref="D15:K18" si="2">+D5+D10</f>
        <v>0</v>
      </c>
      <c r="E15" s="84">
        <f t="shared" si="2"/>
        <v>1099</v>
      </c>
      <c r="F15" s="84">
        <f t="shared" si="2"/>
        <v>27</v>
      </c>
      <c r="G15" s="84">
        <f t="shared" si="2"/>
        <v>73</v>
      </c>
      <c r="H15" s="84">
        <f t="shared" si="2"/>
        <v>269</v>
      </c>
      <c r="I15" s="84">
        <f t="shared" si="2"/>
        <v>43</v>
      </c>
      <c r="J15" s="84">
        <f t="shared" si="2"/>
        <v>315</v>
      </c>
      <c r="K15" s="85">
        <f t="shared" si="2"/>
        <v>47</v>
      </c>
    </row>
    <row r="16" spans="1:11" x14ac:dyDescent="0.25">
      <c r="A16" s="180"/>
      <c r="B16" s="91">
        <v>2</v>
      </c>
      <c r="C16" s="84">
        <f t="shared" ref="C16:K18" si="3">+C6+C11</f>
        <v>364</v>
      </c>
      <c r="D16" s="84">
        <f t="shared" si="3"/>
        <v>0</v>
      </c>
      <c r="E16" s="84">
        <f t="shared" si="3"/>
        <v>328</v>
      </c>
      <c r="F16" s="84">
        <f t="shared" si="2"/>
        <v>35</v>
      </c>
      <c r="G16" s="84">
        <f t="shared" si="3"/>
        <v>42</v>
      </c>
      <c r="H16" s="84">
        <f t="shared" si="3"/>
        <v>169</v>
      </c>
      <c r="I16" s="84">
        <f t="shared" si="3"/>
        <v>19</v>
      </c>
      <c r="J16" s="84">
        <f t="shared" si="3"/>
        <v>184</v>
      </c>
      <c r="K16" s="85">
        <f t="shared" si="3"/>
        <v>23</v>
      </c>
    </row>
    <row r="17" spans="1:11" x14ac:dyDescent="0.25">
      <c r="A17" s="180"/>
      <c r="B17" s="91" t="s">
        <v>61</v>
      </c>
      <c r="C17" s="84">
        <f t="shared" si="3"/>
        <v>0</v>
      </c>
      <c r="D17" s="84">
        <f t="shared" si="3"/>
        <v>0</v>
      </c>
      <c r="E17" s="84">
        <f t="shared" si="3"/>
        <v>0</v>
      </c>
      <c r="F17" s="84">
        <f t="shared" si="2"/>
        <v>0</v>
      </c>
      <c r="G17" s="84">
        <f t="shared" si="3"/>
        <v>0</v>
      </c>
      <c r="H17" s="84">
        <f t="shared" si="3"/>
        <v>0</v>
      </c>
      <c r="I17" s="84">
        <f t="shared" si="3"/>
        <v>0</v>
      </c>
      <c r="J17" s="84">
        <f t="shared" si="3"/>
        <v>0</v>
      </c>
      <c r="K17" s="85">
        <f t="shared" si="3"/>
        <v>0</v>
      </c>
    </row>
    <row r="18" spans="1:11" x14ac:dyDescent="0.25">
      <c r="A18" s="181"/>
      <c r="B18" s="91">
        <v>3</v>
      </c>
      <c r="C18" s="84">
        <f t="shared" si="3"/>
        <v>313</v>
      </c>
      <c r="D18" s="84">
        <f t="shared" si="3"/>
        <v>0</v>
      </c>
      <c r="E18" s="84">
        <f t="shared" si="3"/>
        <v>108</v>
      </c>
      <c r="F18" s="84">
        <f t="shared" si="2"/>
        <v>12</v>
      </c>
      <c r="G18" s="84">
        <f t="shared" si="3"/>
        <v>35</v>
      </c>
      <c r="H18" s="84">
        <f t="shared" si="3"/>
        <v>62</v>
      </c>
      <c r="I18" s="84">
        <f t="shared" si="3"/>
        <v>36</v>
      </c>
      <c r="J18" s="84">
        <f t="shared" si="3"/>
        <v>65</v>
      </c>
      <c r="K18" s="85">
        <f t="shared" si="3"/>
        <v>39</v>
      </c>
    </row>
    <row r="19" spans="1:11" ht="16.5" thickBot="1" x14ac:dyDescent="0.3">
      <c r="A19" s="182" t="s">
        <v>56</v>
      </c>
      <c r="B19" s="92"/>
      <c r="C19" s="93">
        <f>+SUM(C15:C18)</f>
        <v>1804</v>
      </c>
      <c r="D19" s="93">
        <f t="shared" ref="D19:K19" si="4">+SUM(D15:D18)</f>
        <v>0</v>
      </c>
      <c r="E19" s="93">
        <f t="shared" si="4"/>
        <v>1535</v>
      </c>
      <c r="F19" s="93">
        <f t="shared" si="4"/>
        <v>74</v>
      </c>
      <c r="G19" s="93">
        <f t="shared" si="4"/>
        <v>150</v>
      </c>
      <c r="H19" s="93">
        <f t="shared" si="4"/>
        <v>500</v>
      </c>
      <c r="I19" s="93">
        <f t="shared" si="4"/>
        <v>98</v>
      </c>
      <c r="J19" s="93">
        <f t="shared" si="4"/>
        <v>564</v>
      </c>
      <c r="K19" s="94">
        <f t="shared" si="4"/>
        <v>109</v>
      </c>
    </row>
    <row r="20" spans="1:11" x14ac:dyDescent="0.25">
      <c r="A20" s="75"/>
      <c r="B20" s="148"/>
      <c r="C20" s="75"/>
      <c r="D20" s="75"/>
      <c r="E20" s="75"/>
      <c r="F20" s="75"/>
      <c r="G20" s="75"/>
      <c r="H20" s="75"/>
      <c r="I20" s="75"/>
      <c r="J20" s="75"/>
      <c r="K20" s="75"/>
    </row>
    <row r="21" spans="1:11" x14ac:dyDescent="0.25">
      <c r="A21" s="75"/>
      <c r="B21" s="148"/>
      <c r="C21" s="75"/>
      <c r="D21" s="75"/>
      <c r="E21" s="75"/>
      <c r="F21" s="75"/>
      <c r="G21" s="75"/>
      <c r="H21" s="75"/>
      <c r="I21" s="75"/>
    </row>
    <row r="22" spans="1:11" x14ac:dyDescent="0.25">
      <c r="A22" s="172"/>
      <c r="B22" s="173"/>
      <c r="C22" s="173"/>
      <c r="D22" s="173"/>
      <c r="E22" s="173"/>
      <c r="F22" s="173"/>
      <c r="G22" s="173"/>
      <c r="H22" s="75"/>
      <c r="I22" s="75"/>
    </row>
  </sheetData>
  <mergeCells count="6">
    <mergeCell ref="B2:C2"/>
    <mergeCell ref="A2:A4"/>
    <mergeCell ref="A1:K1"/>
    <mergeCell ref="H2:I2"/>
    <mergeCell ref="J2:J4"/>
    <mergeCell ref="K2:K4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6" ma:contentTypeDescription="Create a new document." ma:contentTypeScope="" ma:versionID="426b7daa0e52a98a89de9c45ad3d436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03910a10302b0d5cdb9c6b6d972424b1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46f6adf5-eaad-4dbb-91ac-274e33425322"/>
    <ds:schemaRef ds:uri="62dc8d3a-4265-423e-88e4-c330826fd5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53C6806-6D91-4A70-8D4E-662D199623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27</vt:i4>
      </vt:variant>
      <vt:variant>
        <vt:lpstr>Pojmenované oblasti</vt:lpstr>
      </vt:variant>
      <vt:variant>
        <vt:i4>11</vt:i4>
      </vt:variant>
    </vt:vector>
  </HeadingPairs>
  <TitlesOfParts>
    <vt:vector size="38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umel.cinnost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skratky</vt:lpstr>
      <vt:lpstr>'17 HI konania'!Oblast_tisku</vt:lpstr>
      <vt:lpstr>'18 HI odňatie '!Oblast_tisku</vt:lpstr>
      <vt:lpstr>'T12 záverečné práce'!Oblast_tisku</vt:lpstr>
      <vt:lpstr>'T15 štud.program - ŠP'!Oblast_tisku</vt:lpstr>
      <vt:lpstr>'T16 odňaté ŠP'!Oblast_tisku</vt:lpstr>
      <vt:lpstr>'T2 počet absolventov'!Oblast_tisku</vt:lpstr>
      <vt:lpstr>'T20 Ostatné (nevýsk.) projekty'!Oblast_tisku</vt:lpstr>
      <vt:lpstr>'T3a - I.stupeň prijatia'!Oblast_tisku</vt:lpstr>
      <vt:lpstr>'T3C - III stupeň prijatia'!Oblast_tisku</vt:lpstr>
      <vt:lpstr>'T4 štruktúra platiacich'!Oblast_tisku</vt:lpstr>
      <vt:lpstr>'T9 výberové konania'!Oblast_tisku</vt:lpstr>
    </vt:vector>
  </TitlesOfParts>
  <Company>MŠSR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Ferino</cp:lastModifiedBy>
  <cp:revision/>
  <cp:lastPrinted>2021-03-11T16:12:55Z</cp:lastPrinted>
  <dcterms:created xsi:type="dcterms:W3CDTF">2010-01-11T10:19:31Z</dcterms:created>
  <dcterms:modified xsi:type="dcterms:W3CDTF">2021-05-18T11:20:29Z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