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2230" windowHeight="11640"/>
  </bookViews>
  <sheets>
    <sheet name="All2018" sheetId="1" r:id="rId1"/>
    <sheet name="prepocty" sheetId="4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K11" i="4" l="1"/>
  <c r="K10" i="4" l="1"/>
  <c r="K9" i="4"/>
  <c r="K8" i="4" l="1"/>
  <c r="K7" i="4"/>
  <c r="A58" i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K6" i="4"/>
  <c r="A48" i="1"/>
  <c r="A49" i="1" s="1"/>
  <c r="A50" i="1" s="1"/>
  <c r="A51" i="1" s="1"/>
  <c r="A52" i="1" s="1"/>
  <c r="A53" i="1" s="1"/>
  <c r="A54" i="1" s="1"/>
  <c r="A55" i="1" s="1"/>
  <c r="K5" i="4"/>
  <c r="K4" i="4"/>
  <c r="L12" i="4" l="1"/>
  <c r="J12" i="4"/>
  <c r="C12" i="4"/>
  <c r="B12" i="4"/>
  <c r="M11" i="4"/>
  <c r="D11" i="4"/>
  <c r="M10" i="4"/>
  <c r="D10" i="4"/>
  <c r="M9" i="4"/>
  <c r="D9" i="4"/>
  <c r="M8" i="4"/>
  <c r="D8" i="4"/>
  <c r="M7" i="4"/>
  <c r="D7" i="4"/>
  <c r="M6" i="4"/>
  <c r="D6" i="4"/>
  <c r="M5" i="4"/>
  <c r="D5" i="4"/>
  <c r="D4" i="4"/>
  <c r="K12" i="4" l="1"/>
  <c r="D12" i="4"/>
  <c r="E11" i="4"/>
  <c r="E6" i="4"/>
  <c r="E10" i="4"/>
  <c r="E7" i="4"/>
  <c r="E5" i="4"/>
  <c r="E8" i="4"/>
  <c r="F12" i="4"/>
  <c r="P4" i="4" s="1"/>
  <c r="P6" i="4" s="1"/>
  <c r="M4" i="4"/>
  <c r="M12" i="4" s="1"/>
  <c r="E4" i="4"/>
  <c r="Q4" i="4"/>
  <c r="Q6" i="4" s="1"/>
  <c r="E9" i="4" l="1"/>
  <c r="G5" i="4"/>
  <c r="H5" i="4" s="1"/>
  <c r="I5" i="4" s="1"/>
  <c r="G7" i="4"/>
  <c r="H7" i="4" s="1"/>
  <c r="I7" i="4" s="1"/>
  <c r="G10" i="4"/>
  <c r="H10" i="4" s="1"/>
  <c r="I10" i="4" s="1"/>
  <c r="G6" i="4"/>
  <c r="H6" i="4" s="1"/>
  <c r="I6" i="4" s="1"/>
  <c r="G8" i="4"/>
  <c r="H8" i="4" s="1"/>
  <c r="I8" i="4" s="1"/>
  <c r="G4" i="4"/>
  <c r="G9" i="4"/>
  <c r="H9" i="4" s="1"/>
  <c r="I9" i="4" s="1"/>
  <c r="E12" i="4"/>
  <c r="G11" i="4"/>
  <c r="H11" i="4" s="1"/>
  <c r="I11" i="4" s="1"/>
  <c r="G12" i="4" l="1"/>
  <c r="H4" i="4"/>
  <c r="I4" i="4" l="1"/>
  <c r="I12" i="4" s="1"/>
  <c r="H12" i="4"/>
</calcChain>
</file>

<file path=xl/sharedStrings.xml><?xml version="1.0" encoding="utf-8"?>
<sst xmlns="http://schemas.openxmlformats.org/spreadsheetml/2006/main" count="273" uniqueCount="267">
  <si>
    <t>NÁZOV PROJEKTU</t>
  </si>
  <si>
    <t>ZODPOVEDNÝ RIEŠITEĽ</t>
  </si>
  <si>
    <t>Spolu</t>
  </si>
  <si>
    <t>Fakulta SvF</t>
  </si>
  <si>
    <t>Dopad klimatických zmien na energetické koncepty budov</t>
  </si>
  <si>
    <t>Odolnosť kombinovane namáhaných prútov</t>
  </si>
  <si>
    <t>Hydraulický výskum funkčných objektov protipovodňovej ochrany - poldrov</t>
  </si>
  <si>
    <t>Statická a dynamická analýza pravouhlých nádrží</t>
  </si>
  <si>
    <t>Modelovania povrchovej drsnosti obalového plášťa budov v CFD simuláciách a veternom tuneli</t>
  </si>
  <si>
    <t>Optimalizácia tepelno-vlhkostnej mikroklímy a analýza kvality vnútorného vzduchu v bytových domoch pred a po komplexnej obnove</t>
  </si>
  <si>
    <t>Experimentálny výskum prahových intenzít dažďa pre vznik vodnej erózie</t>
  </si>
  <si>
    <t>Využitie smartfónov za účelom dopravných prieskumov vo verejnej hromadnej doprave</t>
  </si>
  <si>
    <t>Vplyv ošetrovania betónu na priehyb železobetónovej stropnej dosky</t>
  </si>
  <si>
    <t>Operačné využitie družicovej misie Sentinel-1 na monitorovanie stability zemského povrchu v rámci Slovenskej republiky</t>
  </si>
  <si>
    <t>Stochastické procesy v hydrológii</t>
  </si>
  <si>
    <t>Automatizovaná tvorba modelov pre potreby informačného modelovania stavieb</t>
  </si>
  <si>
    <t>Modelovanie transportu vlhkosti a tepla pórovitými stavebnými materiálmi</t>
  </si>
  <si>
    <t>Analýza zrážkovo-odtokového procesu a posúdenie jednotnej stokovej siete s návrhom ekologického hospodárenia s dažďovou vodou v urbanizovom území</t>
  </si>
  <si>
    <t>Analýza invazívnych a neinvazívnych spôsobov zásahu pri obnove historickej budovy z hľadiska energetickej efektívnosti</t>
  </si>
  <si>
    <t>Analýza vplyvov nízkych vzdúvacích objektov na priľahlé prostredie</t>
  </si>
  <si>
    <t>Meranie požiarnotechnických parametrov vybraných drevených konštrukcií, inštalačných rozvodov a požiarnych tesnení</t>
  </si>
  <si>
    <t xml:space="preserve">Štúdium konvergencie diskrétnej duálnej schémy konečných objemov pre Hestonov model </t>
  </si>
  <si>
    <t>Dynamická odozva mostov meraná interferometrickým radarom</t>
  </si>
  <si>
    <t>Aplikačný výskum pre trvalé riešenie biokorózie na povrchu kontaktného zateplenia</t>
  </si>
  <si>
    <t>Interakcia toku a invazívnych rastlín</t>
  </si>
  <si>
    <t>Kultúrne domy na Slovensku</t>
  </si>
  <si>
    <t>Modelovanie kategórií terénu vo veternom tuneli</t>
  </si>
  <si>
    <t>Testovanie a optimalizácia biokompozitov</t>
  </si>
  <si>
    <t>Analýza prúdenia vzduchu v úrovni chodcov a jeho eliminácia pomocou stavebných úprav a konštrukcií</t>
  </si>
  <si>
    <t>Automatizácia spracovania údajov o doprave pre výpočet dynamickej odozvy mosta</t>
  </si>
  <si>
    <t>Progresívne spôsoby prípravy leteckých prác v stavebníctve s využitím počítačovej simulácie</t>
  </si>
  <si>
    <t>Systémová identifikácia konštrukcií pomocou zdokonalenej FRESH Path metódy</t>
  </si>
  <si>
    <t>Komparácia matematických modelov na hodnotenie intenzity vodnej erózie pôdy</t>
  </si>
  <si>
    <t>počet projektov</t>
  </si>
  <si>
    <t>fin. objem</t>
  </si>
  <si>
    <t>zamestnanci do 30 rokov</t>
  </si>
  <si>
    <t>PhD.</t>
  </si>
  <si>
    <t>spolu</t>
  </si>
  <si>
    <t>percento z počtu zamestnancov a mladých</t>
  </si>
  <si>
    <t>percento z počtu projektov</t>
  </si>
  <si>
    <t>percentá spolu/2</t>
  </si>
  <si>
    <t>rozdelená suma 120.000,- eur</t>
  </si>
  <si>
    <t>počet priznaných projektov po komisii</t>
  </si>
  <si>
    <t>finančný objem po fakultách</t>
  </si>
  <si>
    <t>Svf</t>
  </si>
  <si>
    <t>SjF</t>
  </si>
  <si>
    <t>FEI</t>
  </si>
  <si>
    <t>FCHPT</t>
  </si>
  <si>
    <t>FA</t>
  </si>
  <si>
    <t>MTF</t>
  </si>
  <si>
    <t>FIIT</t>
  </si>
  <si>
    <t>ÚM</t>
  </si>
  <si>
    <t>Optimalizácia granulátu pre proces rekarbonizácie vo fluidizovanej vrstve</t>
  </si>
  <si>
    <t>Riadenie žeriava s uvažovaním zmeny parametrov a nelinearít</t>
  </si>
  <si>
    <t xml:space="preserve">Vplyv polymérnych aditív na hydrodynamiku prúdenia kvapalín v aparátoch s turbulentným vírovým tokom
</t>
  </si>
  <si>
    <t>Charakterizácia akustických odoziev fázových transformácií v metastabilnej austenitickej oceli AISI 304</t>
  </si>
  <si>
    <t xml:space="preserve">Detekcia porúch spojov komponentov konštrukcií na základe zmien ich modálno-spektrálnych vlastností </t>
  </si>
  <si>
    <t>Dynamická analýza vlastností rotačných sústav</t>
  </si>
  <si>
    <t>Strojnícka fakulta</t>
  </si>
  <si>
    <t>Ing. Miroslav Novota</t>
  </si>
  <si>
    <t>Návrh a výroba flexibilných organických poľom riadených tranzistorov</t>
  </si>
  <si>
    <t>Ing. Michal Mičjan</t>
  </si>
  <si>
    <t>Výroba progresívnych PhC štruktúr pre OLED za využitia nanoimprint litografie</t>
  </si>
  <si>
    <t>Ing. Juraj Nevřela</t>
  </si>
  <si>
    <t>Ing. Dorota Flamíková</t>
  </si>
  <si>
    <t>Príspevok k moderným metódam ovládania IoT zariadení v zmiešanej realite</t>
  </si>
  <si>
    <t>Automatické generovanie trajektórii pre roboticky manipulátor</t>
  </si>
  <si>
    <t>Ing. Michal Adamík</t>
  </si>
  <si>
    <t>Výučbové aplikácie vo virtuálnej a zmiešanej realite pre mechatroniku</t>
  </si>
  <si>
    <t>Ing. Erik Kučera, PhD.</t>
  </si>
  <si>
    <t>Meranie ergonómie pracoviska pre Industry 4.0</t>
  </si>
  <si>
    <t>Ing. Oto Haffner, PhD.</t>
  </si>
  <si>
    <t>Ing. Matúš Saro</t>
  </si>
  <si>
    <t>Analýza fyzikálno-chemických vlastností nových ternárnych hlboko eutektických rozpúšťadiel a ich schopnosť rozpúšťať zložky biomasy</t>
  </si>
  <si>
    <t>Ing. Veronika Majová</t>
  </si>
  <si>
    <t>Optimálna Prevádzka Chemicko-Technologických Procesov</t>
  </si>
  <si>
    <t>Ing. Juraj Holaza, PhD.</t>
  </si>
  <si>
    <t>Využitie Pd-katalyzovanej aminokarbonylácie v syntéze
 benzopyrokolínových alkaloidov</t>
  </si>
  <si>
    <t>Ing. Tomáš Čarný</t>
  </si>
  <si>
    <t>Spektroelektrochémia komplexov kovov s biologicky aktívnymi ligandmi</t>
  </si>
  <si>
    <t>Ing. Denisa Darvasiová</t>
  </si>
  <si>
    <t>Latrofilín-1 ako nový marker leukemických myeloidných blastov</t>
  </si>
  <si>
    <t>Ing. Zuzana Kočibálová</t>
  </si>
  <si>
    <t>Vývoj nových biodegradovateľných polymérnych
materiálov pre aplikáciu v 3D tlači</t>
  </si>
  <si>
    <t>Ing. Patrik Jurkovič</t>
  </si>
  <si>
    <t>Štúdium využitia bioaktívnych zlúčenín izolovaných z rastlinnej biomasy</t>
  </si>
  <si>
    <t>Ing. Petra Strižincová</t>
  </si>
  <si>
    <t>Možnosti odstraňovania a nakladania s nutrientmi z odpadových vôd</t>
  </si>
  <si>
    <t>Ing. Stanislava Vlčková</t>
  </si>
  <si>
    <t>Vývoj nových kombinácií spojenia konvenčných extrakcií a mikroextrakcií vhodných na extrakciu rezíduí pesticídov z komplexných matríc</t>
  </si>
  <si>
    <t>Ing. Silvia Zichová</t>
  </si>
  <si>
    <t>Príprava a prášková štruktúrna analýza meďnatých komplexov</t>
  </si>
  <si>
    <t>Ing. Simona Matejová</t>
  </si>
  <si>
    <t>Analýza klastra génov potrebného pre syntézu konídiálneho pigmentu v Trichoderma spp.</t>
  </si>
  <si>
    <t>Ing. Veronika Palušková</t>
  </si>
  <si>
    <t>Ing. Matej Danko</t>
  </si>
  <si>
    <t>Optimalizácia procesu rekarbonizácie v reaktore s fluidizovanou vrstvou</t>
  </si>
  <si>
    <t>Ing. Martin Vrabeľ</t>
  </si>
  <si>
    <t>Molekulový magnetizmus jednojadrových kobaltnatých zlúčenín s N-donorovými aromatickými ligandami</t>
  </si>
  <si>
    <t>Ing. Barbora Brachňaková</t>
  </si>
  <si>
    <t>HPLC separácia enantiomérov aminokyselín. Využitie laboratórne pripravených a komerčných chirálnych stacionárnych fáz</t>
  </si>
  <si>
    <t>Ing. Anna Lomenova</t>
  </si>
  <si>
    <t>Vplyv faktorov prostredia na tvorbu biofilmu a produkciu toxických metabolitov potenciálne patogénnymi mikroorganizmami</t>
  </si>
  <si>
    <t>Ing. Petra Šipošová</t>
  </si>
  <si>
    <t>Príprava katalyzátorov na rozklad dechtov z lacných materiálov</t>
  </si>
  <si>
    <t>Ing. Jakub Husár</t>
  </si>
  <si>
    <t>Mikroplasty a ich účinné odstránenie pomocou progresívnych postupov</t>
  </si>
  <si>
    <t>Ing. Anna Grenčíková</t>
  </si>
  <si>
    <t>Vývoj nových polymérnych zmesí na báze biodegradovateľných polyesterov určených pre tkanivové inžinierstvo</t>
  </si>
  <si>
    <t>Ing. Ivana Gálisová</t>
  </si>
  <si>
    <t>Teoretické štúdium nových organických materiálov s potenciálnym využitím v optoelektronike</t>
  </si>
  <si>
    <t>Ing. Martin Michalík</t>
  </si>
  <si>
    <t>Izoxazolidín-4,5-dioly ako východiskové látky v syntéze polyhydroxylovaných piperidínových alkaloidov
 benzopyrokolínových alkaloidov</t>
  </si>
  <si>
    <t>Ing. Lívia Dikošová</t>
  </si>
  <si>
    <t>Vplyv environmentálnych faktorov na tvorbu proteolytických enzýmov u Trichoderma spp.</t>
  </si>
  <si>
    <t>Ing. Helena Galádová</t>
  </si>
  <si>
    <t>Prenikajú lieky z čistiarenských kalov do podzemných vôd?</t>
  </si>
  <si>
    <t>Ing. Petra Szabová</t>
  </si>
  <si>
    <t>Kompozitné materiály s elektromagnetickými vlastnosťami</t>
  </si>
  <si>
    <t>Ing. Andrea Kvasničáková</t>
  </si>
  <si>
    <t>Komplexy prechodných kovov s nesteroidnými protizápalovými liečivami</t>
  </si>
  <si>
    <t>Ing. Flóra Jozefíková</t>
  </si>
  <si>
    <t>Vývoj nových analytických metód na sledovanie rezíduí pesticídov v textilných produktoch s využitím "zelených" mikroextrakčných techník</t>
  </si>
  <si>
    <t>Mgr. Liudmyla Khvalbota</t>
  </si>
  <si>
    <t>Štúdium GABA skratu v askomycétnych vláknitých hubách</t>
  </si>
  <si>
    <t>Ing. Kamila Ďurišová</t>
  </si>
  <si>
    <t>Sledovanie vplyvu procesných parametrov na zloženie plynu pri splyňovaní tuhého alternatívneho paliva</t>
  </si>
  <si>
    <t>Ing. Patrik Šuhaj</t>
  </si>
  <si>
    <t>Funkčný model miniatúrneho chemického reaktora pre edukačné a výskumné účely</t>
  </si>
  <si>
    <t>Ing. Peter Bakaráč</t>
  </si>
  <si>
    <t>: 3D tlač keramických komponentov s použitím oxidu hlinitého</t>
  </si>
  <si>
    <t>Ing. Martina Orlovská</t>
  </si>
  <si>
    <t>Využitie izoxazolidínových oxiránov v syntéze liečiv</t>
  </si>
  <si>
    <t>Ing. Radka Štadániová</t>
  </si>
  <si>
    <t xml:space="preserve">Fakulta architektúry </t>
  </si>
  <si>
    <t>Subjektívne determinácie priestoru</t>
  </si>
  <si>
    <t>Ing. Tatiana Vozárová</t>
  </si>
  <si>
    <t>2</t>
  </si>
  <si>
    <t>Overenie potenciálu vnútorného rozvoja malých a stredných miest na Dunaji</t>
  </si>
  <si>
    <t>Ing. arch. Andrea Lacková</t>
  </si>
  <si>
    <t>3</t>
  </si>
  <si>
    <t>Analýza pohybových javov sídla na stredne veľkých mestách pomocou axiálnych a hĺbkových máp</t>
  </si>
  <si>
    <t>Ing. arch. Miloš Diežka</t>
  </si>
  <si>
    <t>4</t>
  </si>
  <si>
    <t>Transformácia historických jadier mestských pamiatkových zón v 2. polovici 20. storočia</t>
  </si>
  <si>
    <t>Ing. arch. Lívia Šišláková</t>
  </si>
  <si>
    <t>5</t>
  </si>
  <si>
    <t>Bionika a inspirace ekosystémem lesa, biosystémem stromu a dřevem</t>
  </si>
  <si>
    <t>Ing. Markéta Kučerová</t>
  </si>
  <si>
    <t>Určenie významných parametrov pre identifikáciu aterosklerózy s využitím metód dolovania dát</t>
  </si>
  <si>
    <t>Ing. Martin Németh, PhD.</t>
  </si>
  <si>
    <t>Uplatnenie exaktných mietód v rozhodovacích procesoch v podmienkach priemyselných podnikov na Slovensku</t>
  </si>
  <si>
    <t>Ing. Lukáš Jurík, PhD.</t>
  </si>
  <si>
    <t>Aplikácia povrchovo textúrovaných tvárniacich nástrojov v praxi</t>
  </si>
  <si>
    <t>Ing. Barbora Ludrovcová</t>
  </si>
  <si>
    <t>Návrh a realizácia adaptívnych regulátorov s neurčitou logikou pre riadenie distribuovaných procesov v prostredí PC7</t>
  </si>
  <si>
    <t>Ing. Gennadii Samsonov</t>
  </si>
  <si>
    <t>Faktory podnikovej kultúry ovplyvňujúce výkonnosť priemyselných podnikov</t>
  </si>
  <si>
    <t>Ing. Petra Urbanovičová</t>
  </si>
  <si>
    <t>Analýza a plánovanie montážnych systémov a pracovísk pomocou diskrétnej simulácie v priemysle</t>
  </si>
  <si>
    <t>Ing. Šimon Lecký</t>
  </si>
  <si>
    <t>Príprava polymérnych kompozitov so spevňujúcou zložkou vo forme kvázikryštalických častíc a štúdium ich vlastností</t>
  </si>
  <si>
    <t>Ing. Libor Ďuriška, PhD.</t>
  </si>
  <si>
    <t>Hodnotenie faktorov technologických operácií pri výrobe protipožiarnych</t>
  </si>
  <si>
    <t>Mgr. Michaela Klačanská</t>
  </si>
  <si>
    <t>Získavanie znalostí z výrobných dát procesnej úrovne pre potreby riadenia procesov</t>
  </si>
  <si>
    <t>Ing. Veronika Šimončičová</t>
  </si>
  <si>
    <t>Optimalizácia procesných nákladov na zber plastového odpadu prostredníctvom automatizačných a regulačných prvkov v zberných nádobách ako súčasť implementácie konceptu Smart Cityy</t>
  </si>
  <si>
    <t>Ing. Rudof Husovič</t>
  </si>
  <si>
    <t>Návrh SMART zariadenie pre zber a vyhodnocovanie vybraných parametrov procesnej kvapaliny</t>
  </si>
  <si>
    <t>Ing. František Jurina</t>
  </si>
  <si>
    <t>Porovnanie možností technických zariadení pre využitie hlbokých neurónových sieti určených na klasifikáciu obrazu</t>
  </si>
  <si>
    <t>Ing. Marcel Nikmon</t>
  </si>
  <si>
    <t>Charakteristika vybraných generačných skupín a implementácia konceptu Age manažmentu v priemyselných podnikoch na Slovensku</t>
  </si>
  <si>
    <t>Ing. Natália Vraňaková</t>
  </si>
  <si>
    <t>Výskum možností zvýšenia efektivity výrobného systému priemyselnej výroby</t>
  </si>
  <si>
    <t>Ing. Dávid Michal</t>
  </si>
  <si>
    <t>Štúdium mikromechanizmu lomu kryogénne spracovanej nástrojovej ocele Vanadis 6</t>
  </si>
  <si>
    <t>Ing. Juraj Ďurica</t>
  </si>
  <si>
    <t>Gem rozšírenie Karteziánskeho Genetického Programovania</t>
  </si>
  <si>
    <t>Loebl Jaroslav, Ing.</t>
  </si>
  <si>
    <t>Interpretácia spätnej väzby s využitím vizuálnych stimulov</t>
  </si>
  <si>
    <t>Gašpar Peter, Ing.</t>
  </si>
  <si>
    <t>Invisible Wi-Fi roaming in Software Defined Networking</t>
  </si>
  <si>
    <t>Košťál Kristián, Ing.</t>
  </si>
  <si>
    <t>Detekcia navigačnej zručnosti na Webe</t>
  </si>
  <si>
    <t>Hlaváč Patrik, Ing.</t>
  </si>
  <si>
    <t>Modelovanie hudobných štruktúr pomocou umelých
neurónových sietí</t>
  </si>
  <si>
    <t>Marták Lukáš Samuel, Ing.</t>
  </si>
  <si>
    <t>Multimodálna priebežná behaviorálna biometrická autentifikácia na mobilných zariadeniach</t>
  </si>
  <si>
    <t>Burda Kamil, Ing.</t>
  </si>
  <si>
    <t>Transparentné smerovanie požiadaviek v distribučnej sieti pomocou softvérovo definovaných sietí</t>
  </si>
  <si>
    <t>Boros Tomáš, Ing.</t>
  </si>
  <si>
    <t>Využitie hlbokého učenia na automatickú diagnostiku vybraných chorôb</t>
  </si>
  <si>
    <t>Jarábek Tomáš, Mgr.</t>
  </si>
  <si>
    <t>Učenie s prenosom medzi jazykmi pri použití hlbokých neurónových sietí</t>
  </si>
  <si>
    <t>Pikuliak Matúš, Ing.</t>
  </si>
  <si>
    <t>Určenie podobnosti textúr Siamskými neurónovými sieťami</t>
  </si>
  <si>
    <t>Hudec Lukáš, Ing.</t>
  </si>
  <si>
    <t>Obohacovanie vektorových reprezentácií slov
sémantickou informáciou</t>
  </si>
  <si>
    <t>Farkaš Michal, Ing.</t>
  </si>
  <si>
    <t>Návrh QoS pre HAN a PAN siete</t>
  </si>
  <si>
    <t xml:space="preserve">Erdelyi Jaroslav, Ing. </t>
  </si>
  <si>
    <t>Automatická sumarizácia používateľom vytvorených
recenzií</t>
  </si>
  <si>
    <t xml:space="preserve">Pecár Samuel, Ing. </t>
  </si>
  <si>
    <t>Detekcia problémov s použiteľnosťou prostredníctvom sledovania pohľadu</t>
  </si>
  <si>
    <t>Svrček Martin, Ing.</t>
  </si>
  <si>
    <t>Využitie sociálnych médií v participatívnej plánovacej kultúre</t>
  </si>
  <si>
    <t>Ing. arch. Michal Hajduk</t>
  </si>
  <si>
    <t>Ústav manažmentu STU</t>
  </si>
  <si>
    <t>Rok 2018</t>
  </si>
  <si>
    <t>fakulta/ústav</t>
  </si>
  <si>
    <t>návrhy projektov spolu</t>
  </si>
  <si>
    <t>vybrané na financovanie</t>
  </si>
  <si>
    <t>percento úspešnosti</t>
  </si>
  <si>
    <t>počet pridelených projektov</t>
  </si>
  <si>
    <t>Fakulta elektrotechniky a informatiky</t>
  </si>
  <si>
    <t>Fakulta chemickej a potravinárskej technológie</t>
  </si>
  <si>
    <t xml:space="preserve">Materiálovotechnologická fakulta </t>
  </si>
  <si>
    <t xml:space="preserve">Fakulta informatiky a informačných technológií </t>
  </si>
  <si>
    <t>Ing. Adam Janík</t>
  </si>
  <si>
    <t>Ing. Lenka Uhlířová</t>
  </si>
  <si>
    <t>Ing. Samuel Cruz</t>
  </si>
  <si>
    <t>Ing. Marcela Maliariková</t>
  </si>
  <si>
    <t>Ing. Imrich Sánka</t>
  </si>
  <si>
    <t>Ing. Marek Braniš</t>
  </si>
  <si>
    <t>Ing. Igor Niko</t>
  </si>
  <si>
    <t>Ing. Marián Bederka</t>
  </si>
  <si>
    <t>Ing. Richard Czikhardt</t>
  </si>
  <si>
    <t>Mg. Dominika Ballová</t>
  </si>
  <si>
    <t>Ing. Richard Honti</t>
  </si>
  <si>
    <t>Ing. Katarína Hellová</t>
  </si>
  <si>
    <t>Ing. Réka Csicsaiová</t>
  </si>
  <si>
    <t>Ing. arch. Ing. Ema Kiabová</t>
  </si>
  <si>
    <t>Ing. Juraj Škvarka</t>
  </si>
  <si>
    <t>Ing. Radovan Kostelník</t>
  </si>
  <si>
    <t>RNDr. Ing. Matúš Tibenský</t>
  </si>
  <si>
    <t>Ing. Daniel Buček</t>
  </si>
  <si>
    <t>Ing. Katarína Lamperová</t>
  </si>
  <si>
    <t>Ing. Barbora Belániová</t>
  </si>
  <si>
    <t>Ing. Barbora Vaseková</t>
  </si>
  <si>
    <t>Ing. Mgr. art. Pavol Pilař</t>
  </si>
  <si>
    <t>Ing. Mária Dubcová</t>
  </si>
  <si>
    <t>Ing. Bohuš Bohunický</t>
  </si>
  <si>
    <t>Ing. Lukáš Bosák</t>
  </si>
  <si>
    <t>Ing. Jozef Bočkaj</t>
  </si>
  <si>
    <t>Ing. Zuzana Šišmišová</t>
  </si>
  <si>
    <t>Mgr. Pavol Jánoš</t>
  </si>
  <si>
    <t>Konštrukcie a analýza modelov sietí pomocou symetrií</t>
  </si>
  <si>
    <t>Ing. Andrej Bisták</t>
  </si>
  <si>
    <t>Ing. Ján Hollý</t>
  </si>
  <si>
    <t>Ing. Monika Márföldi</t>
  </si>
  <si>
    <t>Ing. Zuzana Németová</t>
  </si>
  <si>
    <t>Ing. Radovan Ružinský</t>
  </si>
  <si>
    <t>Ing. Patrik Grosinger</t>
  </si>
  <si>
    <t>Ing. Eva Puškášová</t>
  </si>
  <si>
    <t>Ing. Marek Raček</t>
  </si>
  <si>
    <t>Ing. Silvia Mihelová</t>
  </si>
  <si>
    <t>Ing. René Havelka</t>
  </si>
  <si>
    <t>Organické integrované obvody využívajúce pokročilé OFET prvky</t>
  </si>
  <si>
    <t>Matematické modelovanie transportu sedimentov</t>
  </si>
  <si>
    <t>Vyhodnotenie činnosti ČOV pomocou metódy hodnotenia životného cyklu LCA</t>
  </si>
  <si>
    <t>Hodnotenie dlhodobej bezpečnosti hlbinného úložiska prostredníctvom modelu referenčnej biosféry</t>
  </si>
  <si>
    <t>Ing. Erich Stark</t>
  </si>
  <si>
    <t>Vývoj detekčnej aparatúry pre rýchle časové meranie</t>
  </si>
  <si>
    <t>Aplikácia paralelných výpočtov pri identifikácií nebezpečenstiev v chemických procesoch</t>
  </si>
  <si>
    <t>SCHVÁLENÉ ŽIADOSTI O GRANT - POPORA MLADÝCH VÝSKUMNÍKOV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</si>
</sst>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€&quot;;[Red]\-#,##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  <numFmt numFmtId="166" formatCode="#,##0\ _€"/>
  </numFmts>
  <fonts count="2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2" fillId="0" borderId="0"/>
    <xf numFmtId="0" fontId="5" fillId="0" borderId="0"/>
    <xf numFmtId="0" fontId="2" fillId="0" borderId="0"/>
  </cellStyleXfs>
  <cellXfs count="113">
    <xf numFmtId="0" fontId="0" fillId="0" borderId="0" xfId="0"/>
    <xf numFmtId="0" fontId="8" fillId="0" borderId="1" xfId="0" applyFont="1" applyFill="1" applyBorder="1" applyAlignment="1">
      <alignment vertical="center" wrapText="1"/>
    </xf>
    <xf numFmtId="0" fontId="9" fillId="0" borderId="0" xfId="6" applyFont="1" applyAlignment="1">
      <alignment horizontal="left"/>
    </xf>
    <xf numFmtId="0" fontId="10" fillId="0" borderId="0" xfId="6" applyFont="1"/>
    <xf numFmtId="14" fontId="10" fillId="0" borderId="0" xfId="6" applyNumberFormat="1" applyFont="1"/>
    <xf numFmtId="0" fontId="10" fillId="0" borderId="0" xfId="0" applyFont="1"/>
    <xf numFmtId="0" fontId="11" fillId="0" borderId="0" xfId="6" applyFont="1" applyAlignment="1">
      <alignment horizontal="left"/>
    </xf>
    <xf numFmtId="0" fontId="10" fillId="0" borderId="1" xfId="6" applyFont="1" applyBorder="1"/>
    <xf numFmtId="0" fontId="10" fillId="0" borderId="1" xfId="6" applyFont="1" applyBorder="1" applyAlignment="1">
      <alignment horizontal="center" wrapText="1"/>
    </xf>
    <xf numFmtId="0" fontId="10" fillId="0" borderId="1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/>
    </xf>
    <xf numFmtId="0" fontId="10" fillId="0" borderId="1" xfId="6" applyFont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 vertical="center"/>
    </xf>
    <xf numFmtId="164" fontId="10" fillId="0" borderId="1" xfId="6" applyNumberFormat="1" applyFont="1" applyFill="1" applyBorder="1" applyAlignment="1">
      <alignment horizontal="center" vertical="center"/>
    </xf>
    <xf numFmtId="4" fontId="10" fillId="0" borderId="0" xfId="6" applyNumberFormat="1" applyFont="1" applyBorder="1" applyAlignment="1">
      <alignment horizontal="center"/>
    </xf>
    <xf numFmtId="1" fontId="10" fillId="0" borderId="1" xfId="6" applyNumberFormat="1" applyFont="1" applyFill="1" applyBorder="1" applyAlignment="1">
      <alignment horizontal="center" vertical="center"/>
    </xf>
    <xf numFmtId="165" fontId="10" fillId="0" borderId="1" xfId="6" applyNumberFormat="1" applyFont="1" applyFill="1" applyBorder="1" applyAlignment="1">
      <alignment horizontal="center" vertical="center"/>
    </xf>
    <xf numFmtId="10" fontId="10" fillId="0" borderId="1" xfId="6" applyNumberFormat="1" applyFont="1" applyFill="1" applyBorder="1" applyAlignment="1">
      <alignment horizontal="center" vertical="center"/>
    </xf>
    <xf numFmtId="10" fontId="10" fillId="0" borderId="0" xfId="6" applyNumberFormat="1" applyFont="1" applyBorder="1" applyAlignment="1">
      <alignment horizontal="center"/>
    </xf>
    <xf numFmtId="0" fontId="9" fillId="0" borderId="1" xfId="6" applyFont="1" applyBorder="1" applyAlignment="1">
      <alignment horizontal="center" vertical="center" wrapText="1"/>
    </xf>
    <xf numFmtId="164" fontId="9" fillId="3" borderId="1" xfId="6" applyNumberFormat="1" applyFont="1" applyFill="1" applyBorder="1"/>
    <xf numFmtId="0" fontId="12" fillId="4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/>
    <xf numFmtId="0" fontId="17" fillId="0" borderId="1" xfId="0" applyFont="1" applyBorder="1"/>
    <xf numFmtId="0" fontId="18" fillId="0" borderId="1" xfId="0" applyFont="1" applyFill="1" applyBorder="1" applyAlignment="1">
      <alignment wrapText="1"/>
    </xf>
    <xf numFmtId="0" fontId="9" fillId="7" borderId="1" xfId="0" applyFont="1" applyFill="1" applyBorder="1" applyAlignment="1">
      <alignment vertical="center" wrapText="1"/>
    </xf>
    <xf numFmtId="0" fontId="9" fillId="8" borderId="2" xfId="0" applyFont="1" applyFill="1" applyBorder="1"/>
    <xf numFmtId="0" fontId="17" fillId="0" borderId="1" xfId="0" applyFont="1" applyFill="1" applyBorder="1"/>
    <xf numFmtId="0" fontId="9" fillId="10" borderId="1" xfId="0" applyFont="1" applyFill="1" applyBorder="1" applyAlignment="1">
      <alignment wrapText="1"/>
    </xf>
    <xf numFmtId="0" fontId="9" fillId="10" borderId="2" xfId="0" applyFont="1" applyFill="1" applyBorder="1"/>
    <xf numFmtId="0" fontId="9" fillId="10" borderId="1" xfId="0" applyFont="1" applyFill="1" applyBorder="1"/>
    <xf numFmtId="0" fontId="10" fillId="0" borderId="1" xfId="0" applyFont="1" applyBorder="1"/>
    <xf numFmtId="0" fontId="17" fillId="0" borderId="0" xfId="0" applyFont="1"/>
    <xf numFmtId="0" fontId="1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horizontal="left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9" fillId="0" borderId="0" xfId="0" applyFont="1"/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/>
    <xf numFmtId="0" fontId="9" fillId="3" borderId="1" xfId="0" applyFont="1" applyFill="1" applyBorder="1"/>
    <xf numFmtId="0" fontId="10" fillId="0" borderId="1" xfId="0" applyFont="1" applyBorder="1" applyAlignment="1">
      <alignment vertical="top"/>
    </xf>
    <xf numFmtId="0" fontId="9" fillId="11" borderId="1" xfId="0" applyFont="1" applyFill="1" applyBorder="1" applyAlignment="1">
      <alignment horizontal="left" wrapText="1"/>
    </xf>
    <xf numFmtId="0" fontId="9" fillId="11" borderId="2" xfId="0" applyFont="1" applyFill="1" applyBorder="1" applyAlignment="1">
      <alignment horizontal="left"/>
    </xf>
    <xf numFmtId="0" fontId="9" fillId="9" borderId="1" xfId="0" applyFont="1" applyFill="1" applyBorder="1" applyAlignment="1">
      <alignment wrapText="1"/>
    </xf>
    <xf numFmtId="0" fontId="9" fillId="9" borderId="2" xfId="0" applyFont="1" applyFill="1" applyBorder="1"/>
    <xf numFmtId="0" fontId="17" fillId="0" borderId="0" xfId="0" applyFont="1" applyAlignment="1">
      <alignment wrapText="1"/>
    </xf>
    <xf numFmtId="0" fontId="9" fillId="13" borderId="1" xfId="0" applyFont="1" applyFill="1" applyBorder="1" applyAlignment="1">
      <alignment wrapText="1"/>
    </xf>
    <xf numFmtId="0" fontId="9" fillId="13" borderId="1" xfId="0" applyFont="1" applyFill="1" applyBorder="1"/>
    <xf numFmtId="0" fontId="17" fillId="2" borderId="2" xfId="0" applyFont="1" applyFill="1" applyBorder="1" applyAlignment="1">
      <alignment horizontal="center" vertical="center"/>
    </xf>
    <xf numFmtId="0" fontId="17" fillId="14" borderId="1" xfId="0" applyFont="1" applyFill="1" applyBorder="1"/>
    <xf numFmtId="0" fontId="16" fillId="14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center" wrapText="1"/>
    </xf>
    <xf numFmtId="0" fontId="18" fillId="12" borderId="1" xfId="0" applyFont="1" applyFill="1" applyBorder="1"/>
    <xf numFmtId="0" fontId="17" fillId="13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" fillId="0" borderId="0" xfId="0" applyFont="1"/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15" borderId="1" xfId="6" applyFont="1" applyFill="1" applyBorder="1" applyAlignment="1">
      <alignment horizontal="center" vertical="center" wrapText="1"/>
    </xf>
    <xf numFmtId="0" fontId="9" fillId="16" borderId="1" xfId="6" applyFont="1" applyFill="1" applyBorder="1" applyAlignment="1">
      <alignment horizontal="center" vertical="center" wrapText="1"/>
    </xf>
    <xf numFmtId="44" fontId="9" fillId="16" borderId="1" xfId="6" applyNumberFormat="1" applyFont="1" applyFill="1" applyBorder="1"/>
    <xf numFmtId="166" fontId="9" fillId="16" borderId="1" xfId="6" applyNumberFormat="1" applyFont="1" applyFill="1" applyBorder="1"/>
    <xf numFmtId="2" fontId="10" fillId="15" borderId="1" xfId="6" applyNumberFormat="1" applyFont="1" applyFill="1" applyBorder="1" applyAlignment="1">
      <alignment horizontal="center" vertical="center"/>
    </xf>
    <xf numFmtId="2" fontId="10" fillId="15" borderId="1" xfId="4" applyNumberFormat="1" applyFont="1" applyFill="1" applyBorder="1" applyAlignment="1">
      <alignment horizontal="center" vertical="center"/>
    </xf>
    <xf numFmtId="2" fontId="10" fillId="17" borderId="1" xfId="6" applyNumberFormat="1" applyFont="1" applyFill="1" applyBorder="1" applyAlignment="1">
      <alignment horizontal="center" vertical="center"/>
    </xf>
    <xf numFmtId="0" fontId="10" fillId="0" borderId="1" xfId="6" applyFont="1" applyBorder="1" applyAlignment="1">
      <alignment horizontal="center"/>
    </xf>
    <xf numFmtId="2" fontId="10" fillId="17" borderId="1" xfId="6" applyNumberFormat="1" applyFont="1" applyFill="1" applyBorder="1" applyAlignment="1">
      <alignment horizontal="center"/>
    </xf>
    <xf numFmtId="2" fontId="10" fillId="15" borderId="1" xfId="6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 wrapText="1"/>
    </xf>
    <xf numFmtId="166" fontId="9" fillId="3" borderId="1" xfId="6" applyNumberFormat="1" applyFont="1" applyFill="1" applyBorder="1" applyAlignment="1">
      <alignment horizontal="right"/>
    </xf>
    <xf numFmtId="0" fontId="10" fillId="16" borderId="1" xfId="6" applyFont="1" applyFill="1" applyBorder="1" applyAlignment="1">
      <alignment horizontal="center"/>
    </xf>
    <xf numFmtId="1" fontId="14" fillId="16" borderId="1" xfId="6" applyNumberFormat="1" applyFont="1" applyFill="1" applyBorder="1" applyAlignment="1">
      <alignment horizontal="center"/>
    </xf>
    <xf numFmtId="0" fontId="9" fillId="0" borderId="2" xfId="6" applyFont="1" applyBorder="1" applyAlignment="1">
      <alignment horizontal="center" vertical="center" wrapText="1"/>
    </xf>
    <xf numFmtId="0" fontId="9" fillId="17" borderId="1" xfId="6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3" borderId="1" xfId="6" applyFont="1" applyFill="1" applyBorder="1" applyAlignment="1">
      <alignment horizontal="center" vertical="center" wrapText="1"/>
    </xf>
    <xf numFmtId="166" fontId="9" fillId="16" borderId="1" xfId="6" applyNumberFormat="1" applyFont="1" applyFill="1" applyBorder="1" applyAlignment="1">
      <alignment horizontal="center"/>
    </xf>
    <xf numFmtId="6" fontId="10" fillId="16" borderId="1" xfId="6" applyNumberFormat="1" applyFont="1" applyFill="1" applyBorder="1" applyAlignment="1">
      <alignment horizontal="right"/>
    </xf>
    <xf numFmtId="42" fontId="10" fillId="16" borderId="1" xfId="6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vertical="center" wrapText="1"/>
    </xf>
    <xf numFmtId="0" fontId="9" fillId="0" borderId="0" xfId="0" applyFont="1" applyAlignment="1"/>
    <xf numFmtId="0" fontId="18" fillId="12" borderId="5" xfId="0" applyFont="1" applyFill="1" applyBorder="1" applyAlignment="1"/>
    <xf numFmtId="0" fontId="8" fillId="0" borderId="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1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/>
    </xf>
    <xf numFmtId="0" fontId="1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20" fillId="0" borderId="1" xfId="0" applyFont="1" applyFill="1" applyBorder="1" applyAlignment="1">
      <alignment horizontal="left" wrapText="1"/>
    </xf>
    <xf numFmtId="0" fontId="16" fillId="0" borderId="1" xfId="0" applyFont="1" applyFill="1" applyBorder="1"/>
    <xf numFmtId="0" fontId="18" fillId="0" borderId="3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left" wrapText="1"/>
    </xf>
  </cellXfs>
  <cellStyles count="7">
    <cellStyle name="Hypertextové prepojenie 2" xfId="1"/>
    <cellStyle name="Hypertextové prepojenie 3" xfId="2"/>
    <cellStyle name="Normal_Sheet1" xfId="3"/>
    <cellStyle name="Normálna" xfId="0" builtinId="0"/>
    <cellStyle name="Normálna 2" xfId="4"/>
    <cellStyle name="Normálna 3" xfId="5"/>
    <cellStyle name="Normálna 4" xfId="6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C131"/>
  <sheetViews>
    <sheetView tabSelected="1" topLeftCell="A124" zoomScale="130" zoomScaleNormal="130" workbookViewId="0">
      <selection activeCell="C3" sqref="C3"/>
    </sheetView>
  </sheetViews>
  <sheetFormatPr defaultRowHeight="12.75" x14ac:dyDescent="0.2"/>
  <cols>
    <col min="1" max="1" width="3.28515625" style="5" customWidth="1"/>
    <col min="2" max="2" width="49.85546875" style="41" customWidth="1"/>
    <col min="3" max="3" width="17.42578125" style="5" customWidth="1"/>
    <col min="4" max="4" width="13.7109375" style="5" bestFit="1" customWidth="1"/>
    <col min="5" max="5" width="10.28515625" style="5" bestFit="1" customWidth="1"/>
    <col min="6" max="6" width="18.7109375" style="5" customWidth="1"/>
    <col min="7" max="16384" width="9.140625" style="5"/>
  </cols>
  <sheetData>
    <row r="1" spans="1:3" x14ac:dyDescent="0.2">
      <c r="B1" s="95" t="s">
        <v>266</v>
      </c>
      <c r="C1" s="95"/>
    </row>
    <row r="2" spans="1:3" ht="6.75" customHeight="1" x14ac:dyDescent="0.2">
      <c r="B2" s="42"/>
    </row>
    <row r="3" spans="1:3" s="43" customFormat="1" ht="41.25" customHeight="1" x14ac:dyDescent="0.2">
      <c r="A3" s="22"/>
      <c r="B3" s="23" t="s">
        <v>0</v>
      </c>
      <c r="C3" s="24" t="s">
        <v>1</v>
      </c>
    </row>
    <row r="4" spans="1:3" s="44" customFormat="1" x14ac:dyDescent="0.2">
      <c r="A4" s="26"/>
      <c r="B4" s="25" t="s">
        <v>3</v>
      </c>
      <c r="C4" s="26"/>
    </row>
    <row r="5" spans="1:3" s="44" customFormat="1" ht="22.5" x14ac:dyDescent="0.2">
      <c r="A5" s="56">
        <v>1</v>
      </c>
      <c r="B5" s="1" t="s">
        <v>6</v>
      </c>
      <c r="C5" s="1" t="s">
        <v>220</v>
      </c>
    </row>
    <row r="6" spans="1:3" s="44" customFormat="1" x14ac:dyDescent="0.2">
      <c r="A6" s="56">
        <v>2</v>
      </c>
      <c r="B6" s="1" t="s">
        <v>7</v>
      </c>
      <c r="C6" s="1" t="s">
        <v>221</v>
      </c>
    </row>
    <row r="7" spans="1:3" s="44" customFormat="1" ht="22.5" x14ac:dyDescent="0.2">
      <c r="A7" s="56">
        <v>3</v>
      </c>
      <c r="B7" s="1" t="s">
        <v>8</v>
      </c>
      <c r="C7" s="1" t="s">
        <v>222</v>
      </c>
    </row>
    <row r="8" spans="1:3" s="44" customFormat="1" ht="22.5" x14ac:dyDescent="0.2">
      <c r="A8" s="56">
        <v>4</v>
      </c>
      <c r="B8" s="1" t="s">
        <v>9</v>
      </c>
      <c r="C8" s="1" t="s">
        <v>224</v>
      </c>
    </row>
    <row r="9" spans="1:3" s="44" customFormat="1" ht="22.5" x14ac:dyDescent="0.2">
      <c r="A9" s="56">
        <v>5</v>
      </c>
      <c r="B9" s="1" t="s">
        <v>10</v>
      </c>
      <c r="C9" s="1" t="s">
        <v>223</v>
      </c>
    </row>
    <row r="10" spans="1:3" s="44" customFormat="1" ht="22.5" x14ac:dyDescent="0.2">
      <c r="A10" s="56">
        <v>6</v>
      </c>
      <c r="B10" s="1" t="s">
        <v>11</v>
      </c>
      <c r="C10" s="1" t="s">
        <v>225</v>
      </c>
    </row>
    <row r="11" spans="1:3" s="44" customFormat="1" x14ac:dyDescent="0.2">
      <c r="A11" s="56">
        <v>7</v>
      </c>
      <c r="B11" s="1" t="s">
        <v>5</v>
      </c>
      <c r="C11" s="1" t="s">
        <v>226</v>
      </c>
    </row>
    <row r="12" spans="1:3" s="44" customFormat="1" x14ac:dyDescent="0.2">
      <c r="A12" s="56">
        <v>8</v>
      </c>
      <c r="B12" s="1" t="s">
        <v>12</v>
      </c>
      <c r="C12" s="1" t="s">
        <v>227</v>
      </c>
    </row>
    <row r="13" spans="1:3" s="44" customFormat="1" ht="22.5" x14ac:dyDescent="0.2">
      <c r="A13" s="56">
        <v>9</v>
      </c>
      <c r="B13" s="1" t="s">
        <v>13</v>
      </c>
      <c r="C13" s="1" t="s">
        <v>228</v>
      </c>
    </row>
    <row r="14" spans="1:3" s="44" customFormat="1" x14ac:dyDescent="0.2">
      <c r="A14" s="56">
        <v>10</v>
      </c>
      <c r="B14" s="1" t="s">
        <v>14</v>
      </c>
      <c r="C14" s="1" t="s">
        <v>229</v>
      </c>
    </row>
    <row r="15" spans="1:3" s="44" customFormat="1" ht="22.5" x14ac:dyDescent="0.2">
      <c r="A15" s="56">
        <v>11</v>
      </c>
      <c r="B15" s="1" t="s">
        <v>15</v>
      </c>
      <c r="C15" s="1" t="s">
        <v>230</v>
      </c>
    </row>
    <row r="16" spans="1:3" s="44" customFormat="1" ht="22.5" x14ac:dyDescent="0.2">
      <c r="A16" s="56">
        <v>12</v>
      </c>
      <c r="B16" s="1" t="s">
        <v>16</v>
      </c>
      <c r="C16" s="1" t="s">
        <v>231</v>
      </c>
    </row>
    <row r="17" spans="1:3" s="44" customFormat="1" ht="33.75" x14ac:dyDescent="0.2">
      <c r="A17" s="56">
        <v>13</v>
      </c>
      <c r="B17" s="1" t="s">
        <v>17</v>
      </c>
      <c r="C17" s="1" t="s">
        <v>232</v>
      </c>
    </row>
    <row r="18" spans="1:3" s="44" customFormat="1" ht="22.5" x14ac:dyDescent="0.2">
      <c r="A18" s="56">
        <v>14</v>
      </c>
      <c r="B18" s="1" t="s">
        <v>18</v>
      </c>
      <c r="C18" s="97" t="s">
        <v>233</v>
      </c>
    </row>
    <row r="19" spans="1:3" s="44" customFormat="1" x14ac:dyDescent="0.2">
      <c r="A19" s="56">
        <v>15</v>
      </c>
      <c r="B19" s="1" t="s">
        <v>19</v>
      </c>
      <c r="C19" s="1" t="s">
        <v>234</v>
      </c>
    </row>
    <row r="20" spans="1:3" s="44" customFormat="1" ht="22.5" x14ac:dyDescent="0.2">
      <c r="A20" s="56">
        <v>16</v>
      </c>
      <c r="B20" s="1" t="s">
        <v>20</v>
      </c>
      <c r="C20" s="1" t="s">
        <v>235</v>
      </c>
    </row>
    <row r="21" spans="1:3" s="44" customFormat="1" ht="22.5" x14ac:dyDescent="0.2">
      <c r="A21" s="56">
        <v>17</v>
      </c>
      <c r="B21" s="1" t="s">
        <v>21</v>
      </c>
      <c r="C21" s="1" t="s">
        <v>236</v>
      </c>
    </row>
    <row r="22" spans="1:3" s="44" customFormat="1" x14ac:dyDescent="0.2">
      <c r="A22" s="56">
        <v>18</v>
      </c>
      <c r="B22" s="1" t="s">
        <v>260</v>
      </c>
      <c r="C22" s="1" t="s">
        <v>237</v>
      </c>
    </row>
    <row r="23" spans="1:3" s="44" customFormat="1" ht="22.5" x14ac:dyDescent="0.2">
      <c r="A23" s="56">
        <v>19</v>
      </c>
      <c r="B23" s="1" t="s">
        <v>22</v>
      </c>
      <c r="C23" s="1" t="s">
        <v>238</v>
      </c>
    </row>
    <row r="24" spans="1:3" s="44" customFormat="1" ht="22.5" x14ac:dyDescent="0.2">
      <c r="A24" s="56">
        <v>20</v>
      </c>
      <c r="B24" s="1" t="s">
        <v>23</v>
      </c>
      <c r="C24" s="1" t="s">
        <v>239</v>
      </c>
    </row>
    <row r="25" spans="1:3" s="44" customFormat="1" x14ac:dyDescent="0.2">
      <c r="A25" s="56">
        <v>21</v>
      </c>
      <c r="B25" s="1" t="s">
        <v>24</v>
      </c>
      <c r="C25" s="1" t="s">
        <v>240</v>
      </c>
    </row>
    <row r="26" spans="1:3" s="44" customFormat="1" x14ac:dyDescent="0.2">
      <c r="A26" s="56">
        <v>22</v>
      </c>
      <c r="B26" s="1" t="s">
        <v>25</v>
      </c>
      <c r="C26" s="1" t="s">
        <v>241</v>
      </c>
    </row>
    <row r="27" spans="1:3" s="44" customFormat="1" ht="22.5" x14ac:dyDescent="0.2">
      <c r="A27" s="56">
        <v>23</v>
      </c>
      <c r="B27" s="1" t="s">
        <v>261</v>
      </c>
      <c r="C27" s="1" t="s">
        <v>242</v>
      </c>
    </row>
    <row r="28" spans="1:3" s="44" customFormat="1" x14ac:dyDescent="0.2">
      <c r="A28" s="56">
        <v>24</v>
      </c>
      <c r="B28" s="1" t="s">
        <v>26</v>
      </c>
      <c r="C28" s="1" t="s">
        <v>243</v>
      </c>
    </row>
    <row r="29" spans="1:3" s="44" customFormat="1" x14ac:dyDescent="0.2">
      <c r="A29" s="56">
        <v>25</v>
      </c>
      <c r="B29" s="1" t="s">
        <v>27</v>
      </c>
      <c r="C29" s="1" t="s">
        <v>244</v>
      </c>
    </row>
    <row r="30" spans="1:3" s="44" customFormat="1" ht="22.5" x14ac:dyDescent="0.2">
      <c r="A30" s="56">
        <v>26</v>
      </c>
      <c r="B30" s="1" t="s">
        <v>28</v>
      </c>
      <c r="C30" s="1" t="s">
        <v>245</v>
      </c>
    </row>
    <row r="31" spans="1:3" s="44" customFormat="1" ht="22.5" x14ac:dyDescent="0.2">
      <c r="A31" s="56">
        <v>27</v>
      </c>
      <c r="B31" s="1" t="s">
        <v>29</v>
      </c>
      <c r="C31" s="1" t="s">
        <v>246</v>
      </c>
    </row>
    <row r="32" spans="1:3" s="44" customFormat="1" x14ac:dyDescent="0.2">
      <c r="A32" s="56">
        <v>28</v>
      </c>
      <c r="B32" s="1" t="s">
        <v>248</v>
      </c>
      <c r="C32" s="1" t="s">
        <v>247</v>
      </c>
    </row>
    <row r="33" spans="1:3" s="44" customFormat="1" ht="22.5" x14ac:dyDescent="0.2">
      <c r="A33" s="56">
        <v>29</v>
      </c>
      <c r="B33" s="1" t="s">
        <v>30</v>
      </c>
      <c r="C33" s="1" t="s">
        <v>249</v>
      </c>
    </row>
    <row r="34" spans="1:3" s="44" customFormat="1" x14ac:dyDescent="0.2">
      <c r="A34" s="56">
        <v>30</v>
      </c>
      <c r="B34" s="1" t="s">
        <v>4</v>
      </c>
      <c r="C34" s="1" t="s">
        <v>250</v>
      </c>
    </row>
    <row r="35" spans="1:3" s="44" customFormat="1" ht="22.5" x14ac:dyDescent="0.2">
      <c r="A35" s="56">
        <v>31</v>
      </c>
      <c r="B35" s="1" t="s">
        <v>31</v>
      </c>
      <c r="C35" s="1" t="s">
        <v>251</v>
      </c>
    </row>
    <row r="36" spans="1:3" s="44" customFormat="1" ht="22.5" x14ac:dyDescent="0.2">
      <c r="A36" s="56">
        <v>32</v>
      </c>
      <c r="B36" s="1" t="s">
        <v>32</v>
      </c>
      <c r="C36" s="1" t="s">
        <v>252</v>
      </c>
    </row>
    <row r="37" spans="1:3" x14ac:dyDescent="0.2">
      <c r="A37" s="27"/>
      <c r="B37" s="28" t="s">
        <v>2</v>
      </c>
      <c r="C37" s="27"/>
    </row>
    <row r="38" spans="1:3" x14ac:dyDescent="0.2">
      <c r="A38" s="57"/>
      <c r="B38" s="29" t="s">
        <v>58</v>
      </c>
      <c r="C38" s="30"/>
    </row>
    <row r="39" spans="1:3" x14ac:dyDescent="0.2">
      <c r="A39" s="58">
        <v>1</v>
      </c>
      <c r="B39" s="98" t="s">
        <v>52</v>
      </c>
      <c r="C39" s="99" t="s">
        <v>253</v>
      </c>
    </row>
    <row r="40" spans="1:3" x14ac:dyDescent="0.2">
      <c r="A40" s="58">
        <v>2</v>
      </c>
      <c r="B40" s="98" t="s">
        <v>53</v>
      </c>
      <c r="C40" s="99" t="s">
        <v>254</v>
      </c>
    </row>
    <row r="41" spans="1:3" ht="27" x14ac:dyDescent="0.2">
      <c r="A41" s="58">
        <v>3</v>
      </c>
      <c r="B41" s="100" t="s">
        <v>54</v>
      </c>
      <c r="C41" s="99" t="s">
        <v>255</v>
      </c>
    </row>
    <row r="42" spans="1:3" ht="18" x14ac:dyDescent="0.2">
      <c r="A42" s="58">
        <v>4</v>
      </c>
      <c r="B42" s="98" t="s">
        <v>55</v>
      </c>
      <c r="C42" s="99" t="s">
        <v>256</v>
      </c>
    </row>
    <row r="43" spans="1:3" ht="18" x14ac:dyDescent="0.2">
      <c r="A43" s="58">
        <v>5</v>
      </c>
      <c r="B43" s="98" t="s">
        <v>56</v>
      </c>
      <c r="C43" s="99" t="s">
        <v>258</v>
      </c>
    </row>
    <row r="44" spans="1:3" x14ac:dyDescent="0.2">
      <c r="A44" s="58">
        <v>6</v>
      </c>
      <c r="B44" s="98" t="s">
        <v>57</v>
      </c>
      <c r="C44" s="99" t="s">
        <v>257</v>
      </c>
    </row>
    <row r="45" spans="1:3" x14ac:dyDescent="0.2">
      <c r="A45" s="31"/>
      <c r="B45" s="28" t="s">
        <v>2</v>
      </c>
      <c r="C45" s="27"/>
    </row>
    <row r="46" spans="1:3" x14ac:dyDescent="0.2">
      <c r="A46" s="34"/>
      <c r="B46" s="32" t="s">
        <v>216</v>
      </c>
      <c r="C46" s="33"/>
    </row>
    <row r="47" spans="1:3" x14ac:dyDescent="0.2">
      <c r="A47" s="59">
        <v>1</v>
      </c>
      <c r="B47" s="101" t="s">
        <v>259</v>
      </c>
      <c r="C47" s="101" t="s">
        <v>59</v>
      </c>
    </row>
    <row r="48" spans="1:3" x14ac:dyDescent="0.2">
      <c r="A48" s="59">
        <f>A47+1</f>
        <v>2</v>
      </c>
      <c r="B48" s="101" t="s">
        <v>60</v>
      </c>
      <c r="C48" s="101" t="s">
        <v>61</v>
      </c>
    </row>
    <row r="49" spans="1:3" ht="22.5" x14ac:dyDescent="0.2">
      <c r="A49" s="59">
        <f t="shared" ref="A49:A55" si="0">A48+1</f>
        <v>3</v>
      </c>
      <c r="B49" s="101" t="s">
        <v>62</v>
      </c>
      <c r="C49" s="102" t="s">
        <v>63</v>
      </c>
    </row>
    <row r="50" spans="1:3" ht="22.5" x14ac:dyDescent="0.2">
      <c r="A50" s="59">
        <f t="shared" si="0"/>
        <v>4</v>
      </c>
      <c r="B50" s="101" t="s">
        <v>262</v>
      </c>
      <c r="C50" s="101" t="s">
        <v>64</v>
      </c>
    </row>
    <row r="51" spans="1:3" ht="22.5" x14ac:dyDescent="0.2">
      <c r="A51" s="59">
        <f t="shared" si="0"/>
        <v>5</v>
      </c>
      <c r="B51" s="101" t="s">
        <v>65</v>
      </c>
      <c r="C51" s="101" t="s">
        <v>263</v>
      </c>
    </row>
    <row r="52" spans="1:3" x14ac:dyDescent="0.2">
      <c r="A52" s="59">
        <f t="shared" si="0"/>
        <v>6</v>
      </c>
      <c r="B52" s="101" t="s">
        <v>66</v>
      </c>
      <c r="C52" s="102" t="s">
        <v>67</v>
      </c>
    </row>
    <row r="53" spans="1:3" x14ac:dyDescent="0.2">
      <c r="A53" s="59">
        <f t="shared" si="0"/>
        <v>7</v>
      </c>
      <c r="B53" s="101" t="s">
        <v>68</v>
      </c>
      <c r="C53" s="101" t="s">
        <v>69</v>
      </c>
    </row>
    <row r="54" spans="1:3" x14ac:dyDescent="0.2">
      <c r="A54" s="59">
        <f t="shared" si="0"/>
        <v>8</v>
      </c>
      <c r="B54" s="103" t="s">
        <v>70</v>
      </c>
      <c r="C54" s="103" t="s">
        <v>71</v>
      </c>
    </row>
    <row r="55" spans="1:3" x14ac:dyDescent="0.2">
      <c r="A55" s="59">
        <f t="shared" si="0"/>
        <v>9</v>
      </c>
      <c r="B55" s="101" t="s">
        <v>264</v>
      </c>
      <c r="C55" s="101" t="s">
        <v>72</v>
      </c>
    </row>
    <row r="56" spans="1:3" x14ac:dyDescent="0.2">
      <c r="A56" s="27"/>
      <c r="B56" s="28" t="s">
        <v>2</v>
      </c>
      <c r="C56" s="27"/>
    </row>
    <row r="57" spans="1:3" x14ac:dyDescent="0.2">
      <c r="A57" s="47"/>
      <c r="B57" s="45" t="s">
        <v>217</v>
      </c>
      <c r="C57" s="46"/>
    </row>
    <row r="58" spans="1:3" ht="18" x14ac:dyDescent="0.2">
      <c r="A58" s="60">
        <f>A57+1</f>
        <v>1</v>
      </c>
      <c r="B58" s="98" t="s">
        <v>73</v>
      </c>
      <c r="C58" s="98" t="s">
        <v>74</v>
      </c>
    </row>
    <row r="59" spans="1:3" x14ac:dyDescent="0.2">
      <c r="A59" s="60">
        <f>A58+1</f>
        <v>2</v>
      </c>
      <c r="B59" s="98" t="s">
        <v>75</v>
      </c>
      <c r="C59" s="98" t="s">
        <v>76</v>
      </c>
    </row>
    <row r="60" spans="1:3" ht="18" x14ac:dyDescent="0.2">
      <c r="A60" s="60">
        <f t="shared" ref="A60:A88" si="1">A59+1</f>
        <v>3</v>
      </c>
      <c r="B60" s="98" t="s">
        <v>77</v>
      </c>
      <c r="C60" s="98" t="s">
        <v>78</v>
      </c>
    </row>
    <row r="61" spans="1:3" x14ac:dyDescent="0.2">
      <c r="A61" s="60">
        <f t="shared" si="1"/>
        <v>4</v>
      </c>
      <c r="B61" s="98" t="s">
        <v>79</v>
      </c>
      <c r="C61" s="98" t="s">
        <v>80</v>
      </c>
    </row>
    <row r="62" spans="1:3" x14ac:dyDescent="0.2">
      <c r="A62" s="60">
        <f t="shared" si="1"/>
        <v>5</v>
      </c>
      <c r="B62" s="98" t="s">
        <v>81</v>
      </c>
      <c r="C62" s="98" t="s">
        <v>82</v>
      </c>
    </row>
    <row r="63" spans="1:3" ht="18" x14ac:dyDescent="0.2">
      <c r="A63" s="60">
        <f t="shared" si="1"/>
        <v>6</v>
      </c>
      <c r="B63" s="98" t="s">
        <v>83</v>
      </c>
      <c r="C63" s="98" t="s">
        <v>84</v>
      </c>
    </row>
    <row r="64" spans="1:3" x14ac:dyDescent="0.2">
      <c r="A64" s="60">
        <f t="shared" si="1"/>
        <v>7</v>
      </c>
      <c r="B64" s="98" t="s">
        <v>85</v>
      </c>
      <c r="C64" s="98" t="s">
        <v>86</v>
      </c>
    </row>
    <row r="65" spans="1:3" x14ac:dyDescent="0.2">
      <c r="A65" s="60">
        <f t="shared" si="1"/>
        <v>8</v>
      </c>
      <c r="B65" s="98" t="s">
        <v>87</v>
      </c>
      <c r="C65" s="98" t="s">
        <v>88</v>
      </c>
    </row>
    <row r="66" spans="1:3" ht="18" x14ac:dyDescent="0.2">
      <c r="A66" s="60">
        <f t="shared" si="1"/>
        <v>9</v>
      </c>
      <c r="B66" s="98" t="s">
        <v>89</v>
      </c>
      <c r="C66" s="98" t="s">
        <v>90</v>
      </c>
    </row>
    <row r="67" spans="1:3" x14ac:dyDescent="0.2">
      <c r="A67" s="60">
        <f t="shared" si="1"/>
        <v>10</v>
      </c>
      <c r="B67" s="98" t="s">
        <v>91</v>
      </c>
      <c r="C67" s="98" t="s">
        <v>92</v>
      </c>
    </row>
    <row r="68" spans="1:3" x14ac:dyDescent="0.2">
      <c r="A68" s="60">
        <f t="shared" si="1"/>
        <v>11</v>
      </c>
      <c r="B68" s="98" t="s">
        <v>93</v>
      </c>
      <c r="C68" s="98" t="s">
        <v>94</v>
      </c>
    </row>
    <row r="69" spans="1:3" x14ac:dyDescent="0.2">
      <c r="A69" s="60">
        <f t="shared" si="1"/>
        <v>12</v>
      </c>
      <c r="B69" s="98" t="s">
        <v>265</v>
      </c>
      <c r="C69" s="98" t="s">
        <v>95</v>
      </c>
    </row>
    <row r="70" spans="1:3" x14ac:dyDescent="0.2">
      <c r="A70" s="60">
        <f t="shared" si="1"/>
        <v>13</v>
      </c>
      <c r="B70" s="98" t="s">
        <v>96</v>
      </c>
      <c r="C70" s="98" t="s">
        <v>97</v>
      </c>
    </row>
    <row r="71" spans="1:3" ht="18" x14ac:dyDescent="0.2">
      <c r="A71" s="60">
        <f t="shared" si="1"/>
        <v>14</v>
      </c>
      <c r="B71" s="98" t="s">
        <v>98</v>
      </c>
      <c r="C71" s="98" t="s">
        <v>99</v>
      </c>
    </row>
    <row r="72" spans="1:3" ht="18" x14ac:dyDescent="0.2">
      <c r="A72" s="60">
        <f t="shared" si="1"/>
        <v>15</v>
      </c>
      <c r="B72" s="98" t="s">
        <v>100</v>
      </c>
      <c r="C72" s="98" t="s">
        <v>101</v>
      </c>
    </row>
    <row r="73" spans="1:3" ht="18" x14ac:dyDescent="0.2">
      <c r="A73" s="60">
        <f t="shared" si="1"/>
        <v>16</v>
      </c>
      <c r="B73" s="98" t="s">
        <v>102</v>
      </c>
      <c r="C73" s="98" t="s">
        <v>103</v>
      </c>
    </row>
    <row r="74" spans="1:3" x14ac:dyDescent="0.2">
      <c r="A74" s="60">
        <f t="shared" si="1"/>
        <v>17</v>
      </c>
      <c r="B74" s="98" t="s">
        <v>104</v>
      </c>
      <c r="C74" s="98" t="s">
        <v>105</v>
      </c>
    </row>
    <row r="75" spans="1:3" x14ac:dyDescent="0.2">
      <c r="A75" s="60">
        <f t="shared" si="1"/>
        <v>18</v>
      </c>
      <c r="B75" s="98" t="s">
        <v>106</v>
      </c>
      <c r="C75" s="98" t="s">
        <v>107</v>
      </c>
    </row>
    <row r="76" spans="1:3" ht="18" x14ac:dyDescent="0.2">
      <c r="A76" s="60">
        <f t="shared" si="1"/>
        <v>19</v>
      </c>
      <c r="B76" s="98" t="s">
        <v>108</v>
      </c>
      <c r="C76" s="98" t="s">
        <v>109</v>
      </c>
    </row>
    <row r="77" spans="1:3" ht="18" x14ac:dyDescent="0.2">
      <c r="A77" s="60">
        <f t="shared" si="1"/>
        <v>20</v>
      </c>
      <c r="B77" s="98" t="s">
        <v>110</v>
      </c>
      <c r="C77" s="98" t="s">
        <v>111</v>
      </c>
    </row>
    <row r="78" spans="1:3" ht="27" x14ac:dyDescent="0.2">
      <c r="A78" s="60">
        <f t="shared" si="1"/>
        <v>21</v>
      </c>
      <c r="B78" s="98" t="s">
        <v>112</v>
      </c>
      <c r="C78" s="98" t="s">
        <v>113</v>
      </c>
    </row>
    <row r="79" spans="1:3" ht="20.25" customHeight="1" x14ac:dyDescent="0.2">
      <c r="A79" s="60">
        <f t="shared" si="1"/>
        <v>22</v>
      </c>
      <c r="B79" s="98" t="s">
        <v>114</v>
      </c>
      <c r="C79" s="98" t="s">
        <v>115</v>
      </c>
    </row>
    <row r="80" spans="1:3" x14ac:dyDescent="0.2">
      <c r="A80" s="60">
        <f t="shared" si="1"/>
        <v>23</v>
      </c>
      <c r="B80" s="98" t="s">
        <v>116</v>
      </c>
      <c r="C80" s="98" t="s">
        <v>117</v>
      </c>
    </row>
    <row r="81" spans="1:3" x14ac:dyDescent="0.2">
      <c r="A81" s="60">
        <f t="shared" si="1"/>
        <v>24</v>
      </c>
      <c r="B81" s="98" t="s">
        <v>118</v>
      </c>
      <c r="C81" s="98" t="s">
        <v>119</v>
      </c>
    </row>
    <row r="82" spans="1:3" x14ac:dyDescent="0.2">
      <c r="A82" s="60">
        <f t="shared" si="1"/>
        <v>25</v>
      </c>
      <c r="B82" s="98" t="s">
        <v>120</v>
      </c>
      <c r="C82" s="98" t="s">
        <v>121</v>
      </c>
    </row>
    <row r="83" spans="1:3" ht="18" x14ac:dyDescent="0.2">
      <c r="A83" s="60">
        <f t="shared" si="1"/>
        <v>26</v>
      </c>
      <c r="B83" s="98" t="s">
        <v>122</v>
      </c>
      <c r="C83" s="98" t="s">
        <v>123</v>
      </c>
    </row>
    <row r="84" spans="1:3" x14ac:dyDescent="0.2">
      <c r="A84" s="60">
        <f t="shared" si="1"/>
        <v>27</v>
      </c>
      <c r="B84" s="98" t="s">
        <v>124</v>
      </c>
      <c r="C84" s="98" t="s">
        <v>125</v>
      </c>
    </row>
    <row r="85" spans="1:3" ht="18" x14ac:dyDescent="0.2">
      <c r="A85" s="60">
        <f t="shared" si="1"/>
        <v>28</v>
      </c>
      <c r="B85" s="98" t="s">
        <v>126</v>
      </c>
      <c r="C85" s="98" t="s">
        <v>127</v>
      </c>
    </row>
    <row r="86" spans="1:3" ht="21.75" customHeight="1" x14ac:dyDescent="0.2">
      <c r="A86" s="60">
        <f t="shared" si="1"/>
        <v>29</v>
      </c>
      <c r="B86" s="98" t="s">
        <v>128</v>
      </c>
      <c r="C86" s="98" t="s">
        <v>129</v>
      </c>
    </row>
    <row r="87" spans="1:3" x14ac:dyDescent="0.2">
      <c r="A87" s="60">
        <f t="shared" si="1"/>
        <v>30</v>
      </c>
      <c r="B87" s="98" t="s">
        <v>130</v>
      </c>
      <c r="C87" s="98" t="s">
        <v>131</v>
      </c>
    </row>
    <row r="88" spans="1:3" x14ac:dyDescent="0.2">
      <c r="A88" s="60">
        <f t="shared" si="1"/>
        <v>31</v>
      </c>
      <c r="B88" s="98" t="s">
        <v>132</v>
      </c>
      <c r="C88" s="98" t="s">
        <v>133</v>
      </c>
    </row>
    <row r="89" spans="1:3" x14ac:dyDescent="0.2">
      <c r="A89" s="27"/>
      <c r="B89" s="28" t="s">
        <v>2</v>
      </c>
      <c r="C89" s="27"/>
    </row>
    <row r="90" spans="1:3" x14ac:dyDescent="0.2">
      <c r="A90" s="48"/>
      <c r="B90" s="49" t="s">
        <v>134</v>
      </c>
      <c r="C90" s="50"/>
    </row>
    <row r="91" spans="1:3" x14ac:dyDescent="0.2">
      <c r="A91" s="61">
        <v>1</v>
      </c>
      <c r="B91" s="104" t="s">
        <v>135</v>
      </c>
      <c r="C91" s="105" t="s">
        <v>136</v>
      </c>
    </row>
    <row r="92" spans="1:3" ht="22.5" x14ac:dyDescent="0.2">
      <c r="A92" s="61" t="s">
        <v>137</v>
      </c>
      <c r="B92" s="106" t="s">
        <v>138</v>
      </c>
      <c r="C92" s="107" t="s">
        <v>139</v>
      </c>
    </row>
    <row r="93" spans="1:3" ht="22.5" x14ac:dyDescent="0.2">
      <c r="A93" s="61" t="s">
        <v>140</v>
      </c>
      <c r="B93" s="106" t="s">
        <v>141</v>
      </c>
      <c r="C93" s="107" t="s">
        <v>142</v>
      </c>
    </row>
    <row r="94" spans="1:3" ht="22.5" x14ac:dyDescent="0.2">
      <c r="A94" s="61" t="s">
        <v>143</v>
      </c>
      <c r="B94" s="106" t="s">
        <v>144</v>
      </c>
      <c r="C94" s="107" t="s">
        <v>145</v>
      </c>
    </row>
    <row r="95" spans="1:3" x14ac:dyDescent="0.2">
      <c r="A95" s="61" t="s">
        <v>146</v>
      </c>
      <c r="B95" s="104" t="s">
        <v>147</v>
      </c>
      <c r="C95" s="108" t="s">
        <v>148</v>
      </c>
    </row>
    <row r="97" spans="1:3" x14ac:dyDescent="0.2">
      <c r="A97" s="64"/>
      <c r="B97" s="62" t="s">
        <v>218</v>
      </c>
      <c r="C97" s="96"/>
    </row>
    <row r="98" spans="1:3" ht="22.5" x14ac:dyDescent="0.2">
      <c r="A98" s="66">
        <v>1</v>
      </c>
      <c r="B98" s="63" t="s">
        <v>149</v>
      </c>
      <c r="C98" s="38" t="s">
        <v>150</v>
      </c>
    </row>
    <row r="99" spans="1:3" ht="22.5" x14ac:dyDescent="0.2">
      <c r="A99" s="66">
        <v>1</v>
      </c>
      <c r="B99" s="37" t="s">
        <v>151</v>
      </c>
      <c r="C99" s="38" t="s">
        <v>152</v>
      </c>
    </row>
    <row r="100" spans="1:3" x14ac:dyDescent="0.2">
      <c r="A100" s="66">
        <v>3</v>
      </c>
      <c r="B100" s="63" t="s">
        <v>153</v>
      </c>
      <c r="C100" s="38" t="s">
        <v>154</v>
      </c>
    </row>
    <row r="101" spans="1:3" ht="22.5" x14ac:dyDescent="0.2">
      <c r="A101" s="66">
        <v>3</v>
      </c>
      <c r="B101" s="63" t="s">
        <v>155</v>
      </c>
      <c r="C101" s="38" t="s">
        <v>156</v>
      </c>
    </row>
    <row r="102" spans="1:3" ht="22.5" x14ac:dyDescent="0.2">
      <c r="A102" s="66">
        <v>3</v>
      </c>
      <c r="B102" s="63" t="s">
        <v>157</v>
      </c>
      <c r="C102" s="38" t="s">
        <v>158</v>
      </c>
    </row>
    <row r="103" spans="1:3" ht="22.5" x14ac:dyDescent="0.2">
      <c r="A103" s="66">
        <v>6</v>
      </c>
      <c r="B103" s="63" t="s">
        <v>159</v>
      </c>
      <c r="C103" s="38" t="s">
        <v>160</v>
      </c>
    </row>
    <row r="104" spans="1:3" ht="22.5" x14ac:dyDescent="0.2">
      <c r="A104" s="66">
        <v>7</v>
      </c>
      <c r="B104" s="63" t="s">
        <v>161</v>
      </c>
      <c r="C104" s="38" t="s">
        <v>162</v>
      </c>
    </row>
    <row r="105" spans="1:3" ht="22.5" x14ac:dyDescent="0.2">
      <c r="A105" s="66">
        <v>8</v>
      </c>
      <c r="B105" s="63" t="s">
        <v>163</v>
      </c>
      <c r="C105" s="38" t="s">
        <v>164</v>
      </c>
    </row>
    <row r="106" spans="1:3" ht="22.5" x14ac:dyDescent="0.2">
      <c r="A106" s="66">
        <v>9</v>
      </c>
      <c r="B106" s="63" t="s">
        <v>165</v>
      </c>
      <c r="C106" s="38" t="s">
        <v>166</v>
      </c>
    </row>
    <row r="107" spans="1:3" ht="33.75" x14ac:dyDescent="0.2">
      <c r="A107" s="66">
        <v>10</v>
      </c>
      <c r="B107" s="63" t="s">
        <v>167</v>
      </c>
      <c r="C107" s="38" t="s">
        <v>168</v>
      </c>
    </row>
    <row r="108" spans="1:3" ht="22.5" x14ac:dyDescent="0.2">
      <c r="A108" s="66">
        <v>11</v>
      </c>
      <c r="B108" s="63" t="s">
        <v>169</v>
      </c>
      <c r="C108" s="38" t="s">
        <v>170</v>
      </c>
    </row>
    <row r="109" spans="1:3" ht="22.5" x14ac:dyDescent="0.2">
      <c r="A109" s="66">
        <v>12</v>
      </c>
      <c r="B109" s="63" t="s">
        <v>171</v>
      </c>
      <c r="C109" s="38" t="s">
        <v>172</v>
      </c>
    </row>
    <row r="110" spans="1:3" ht="22.5" x14ac:dyDescent="0.2">
      <c r="A110" s="66">
        <v>13</v>
      </c>
      <c r="B110" s="63" t="s">
        <v>173</v>
      </c>
      <c r="C110" s="38" t="s">
        <v>174</v>
      </c>
    </row>
    <row r="111" spans="1:3" ht="22.5" x14ac:dyDescent="0.2">
      <c r="A111" s="66">
        <v>14</v>
      </c>
      <c r="B111" s="63" t="s">
        <v>175</v>
      </c>
      <c r="C111" s="38" t="s">
        <v>176</v>
      </c>
    </row>
    <row r="112" spans="1:3" ht="22.5" x14ac:dyDescent="0.2">
      <c r="A112" s="66">
        <v>15</v>
      </c>
      <c r="B112" s="63" t="s">
        <v>177</v>
      </c>
      <c r="C112" s="38" t="s">
        <v>178</v>
      </c>
    </row>
    <row r="113" spans="1:3" ht="13.5" thickBot="1" x14ac:dyDescent="0.25">
      <c r="A113" s="67"/>
      <c r="B113" s="111" t="s">
        <v>2</v>
      </c>
      <c r="C113" s="112"/>
    </row>
    <row r="114" spans="1:3" x14ac:dyDescent="0.2">
      <c r="A114" s="68"/>
      <c r="B114" s="51" t="s">
        <v>219</v>
      </c>
      <c r="C114" s="52"/>
    </row>
    <row r="115" spans="1:3" x14ac:dyDescent="0.2">
      <c r="A115" s="69">
        <v>1</v>
      </c>
      <c r="B115" s="39" t="s">
        <v>179</v>
      </c>
      <c r="C115" s="40" t="s">
        <v>180</v>
      </c>
    </row>
    <row r="116" spans="1:3" x14ac:dyDescent="0.2">
      <c r="A116" s="69">
        <v>2</v>
      </c>
      <c r="B116" s="39" t="s">
        <v>181</v>
      </c>
      <c r="C116" s="40" t="s">
        <v>182</v>
      </c>
    </row>
    <row r="117" spans="1:3" x14ac:dyDescent="0.2">
      <c r="A117" s="69">
        <v>3</v>
      </c>
      <c r="B117" s="39" t="s">
        <v>183</v>
      </c>
      <c r="C117" s="40" t="s">
        <v>184</v>
      </c>
    </row>
    <row r="118" spans="1:3" x14ac:dyDescent="0.2">
      <c r="A118" s="69">
        <v>4</v>
      </c>
      <c r="B118" s="39" t="s">
        <v>185</v>
      </c>
      <c r="C118" s="40" t="s">
        <v>186</v>
      </c>
    </row>
    <row r="119" spans="1:3" ht="22.5" x14ac:dyDescent="0.2">
      <c r="A119" s="69">
        <v>5</v>
      </c>
      <c r="B119" s="39" t="s">
        <v>187</v>
      </c>
      <c r="C119" s="40" t="s">
        <v>188</v>
      </c>
    </row>
    <row r="120" spans="1:3" ht="22.5" x14ac:dyDescent="0.2">
      <c r="A120" s="69">
        <v>6</v>
      </c>
      <c r="B120" s="39" t="s">
        <v>189</v>
      </c>
      <c r="C120" s="40" t="s">
        <v>190</v>
      </c>
    </row>
    <row r="121" spans="1:3" ht="22.5" x14ac:dyDescent="0.2">
      <c r="A121" s="69">
        <v>7</v>
      </c>
      <c r="B121" s="39" t="s">
        <v>191</v>
      </c>
      <c r="C121" s="109" t="s">
        <v>192</v>
      </c>
    </row>
    <row r="122" spans="1:3" x14ac:dyDescent="0.2">
      <c r="A122" s="69">
        <v>8</v>
      </c>
      <c r="B122" s="39" t="s">
        <v>193</v>
      </c>
      <c r="C122" s="40" t="s">
        <v>194</v>
      </c>
    </row>
    <row r="123" spans="1:3" ht="22.5" x14ac:dyDescent="0.2">
      <c r="A123" s="69">
        <v>9</v>
      </c>
      <c r="B123" s="39" t="s">
        <v>195</v>
      </c>
      <c r="C123" s="40" t="s">
        <v>196</v>
      </c>
    </row>
    <row r="124" spans="1:3" x14ac:dyDescent="0.2">
      <c r="A124" s="69">
        <v>10</v>
      </c>
      <c r="B124" s="39" t="s">
        <v>197</v>
      </c>
      <c r="C124" s="40" t="s">
        <v>198</v>
      </c>
    </row>
    <row r="125" spans="1:3" ht="22.5" x14ac:dyDescent="0.2">
      <c r="A125" s="69">
        <v>11</v>
      </c>
      <c r="B125" s="39" t="s">
        <v>199</v>
      </c>
      <c r="C125" s="40" t="s">
        <v>200</v>
      </c>
    </row>
    <row r="126" spans="1:3" x14ac:dyDescent="0.2">
      <c r="A126" s="69">
        <v>12</v>
      </c>
      <c r="B126" s="39" t="s">
        <v>201</v>
      </c>
      <c r="C126" s="40" t="s">
        <v>202</v>
      </c>
    </row>
    <row r="127" spans="1:3" ht="22.5" x14ac:dyDescent="0.2">
      <c r="A127" s="69">
        <v>13</v>
      </c>
      <c r="B127" s="39" t="s">
        <v>203</v>
      </c>
      <c r="C127" s="40" t="s">
        <v>204</v>
      </c>
    </row>
    <row r="128" spans="1:3" ht="22.5" x14ac:dyDescent="0.2">
      <c r="A128" s="69">
        <v>14</v>
      </c>
      <c r="B128" s="39" t="s">
        <v>205</v>
      </c>
      <c r="C128" s="40" t="s">
        <v>206</v>
      </c>
    </row>
    <row r="129" spans="1:3" x14ac:dyDescent="0.2">
      <c r="A129" s="36"/>
      <c r="B129" s="53"/>
      <c r="C129" s="36"/>
    </row>
    <row r="130" spans="1:3" x14ac:dyDescent="0.2">
      <c r="A130" s="35"/>
      <c r="B130" s="54" t="s">
        <v>209</v>
      </c>
      <c r="C130" s="55"/>
    </row>
    <row r="131" spans="1:3" x14ac:dyDescent="0.2">
      <c r="A131" s="65">
        <v>1</v>
      </c>
      <c r="B131" s="110" t="s">
        <v>207</v>
      </c>
      <c r="C131" s="98" t="s">
        <v>208</v>
      </c>
    </row>
  </sheetData>
  <mergeCells count="1">
    <mergeCell ref="B113:C113"/>
  </mergeCells>
  <phoneticPr fontId="3" type="noConversion"/>
  <pageMargins left="0.51181102362204722" right="0.39370078740157483" top="0.39370078740157483" bottom="0.39370078740157483" header="0.51181102362204722" footer="0.23622047244094491"/>
  <pageSetup paperSize="9" scale="9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zoomScale="120" zoomScaleNormal="120" workbookViewId="0">
      <selection activeCell="A13" sqref="A13"/>
    </sheetView>
  </sheetViews>
  <sheetFormatPr defaultRowHeight="12.75" x14ac:dyDescent="0.2"/>
  <cols>
    <col min="1" max="1" width="6.5703125" style="5" bestFit="1" customWidth="1"/>
    <col min="2" max="2" width="10.85546875" style="5" customWidth="1"/>
    <col min="3" max="3" width="4.7109375" style="5" bestFit="1" customWidth="1"/>
    <col min="4" max="4" width="7.140625" style="5" bestFit="1" customWidth="1"/>
    <col min="5" max="5" width="14.140625" style="5" bestFit="1" customWidth="1"/>
    <col min="6" max="6" width="8.5703125" style="5" bestFit="1" customWidth="1"/>
    <col min="7" max="7" width="9" style="5" customWidth="1"/>
    <col min="8" max="8" width="8" style="5" bestFit="1" customWidth="1"/>
    <col min="9" max="9" width="12.140625" style="5" customWidth="1"/>
    <col min="10" max="10" width="11.85546875" style="5" customWidth="1"/>
    <col min="11" max="11" width="15.42578125" style="5" bestFit="1" customWidth="1"/>
    <col min="12" max="12" width="10.7109375" style="5" customWidth="1"/>
    <col min="13" max="13" width="14.42578125" style="5" customWidth="1"/>
    <col min="14" max="14" width="9.140625" style="5"/>
    <col min="15" max="15" width="15.140625" style="5" customWidth="1"/>
    <col min="16" max="16" width="9.140625" style="5"/>
    <col min="17" max="17" width="11.7109375" style="5" customWidth="1"/>
    <col min="18" max="256" width="9.140625" style="5"/>
    <col min="257" max="257" width="19.28515625" style="5" customWidth="1"/>
    <col min="258" max="258" width="8.5703125" style="5" bestFit="1" customWidth="1"/>
    <col min="259" max="259" width="13.42578125" style="5" customWidth="1"/>
    <col min="260" max="260" width="7.140625" style="5" bestFit="1" customWidth="1"/>
    <col min="261" max="261" width="14.140625" style="5" bestFit="1" customWidth="1"/>
    <col min="262" max="262" width="8.5703125" style="5" bestFit="1" customWidth="1"/>
    <col min="263" max="263" width="9" style="5" customWidth="1"/>
    <col min="264" max="264" width="8" style="5" bestFit="1" customWidth="1"/>
    <col min="265" max="265" width="10.7109375" style="5" bestFit="1" customWidth="1"/>
    <col min="266" max="266" width="9.85546875" style="5" bestFit="1" customWidth="1"/>
    <col min="267" max="267" width="12.85546875" style="5" bestFit="1" customWidth="1"/>
    <col min="268" max="268" width="10.7109375" style="5" customWidth="1"/>
    <col min="269" max="269" width="12.85546875" style="5" bestFit="1" customWidth="1"/>
    <col min="270" max="512" width="9.140625" style="5"/>
    <col min="513" max="513" width="19.28515625" style="5" customWidth="1"/>
    <col min="514" max="514" width="8.5703125" style="5" bestFit="1" customWidth="1"/>
    <col min="515" max="515" width="13.42578125" style="5" customWidth="1"/>
    <col min="516" max="516" width="7.140625" style="5" bestFit="1" customWidth="1"/>
    <col min="517" max="517" width="14.140625" style="5" bestFit="1" customWidth="1"/>
    <col min="518" max="518" width="8.5703125" style="5" bestFit="1" customWidth="1"/>
    <col min="519" max="519" width="9" style="5" customWidth="1"/>
    <col min="520" max="520" width="8" style="5" bestFit="1" customWidth="1"/>
    <col min="521" max="521" width="10.7109375" style="5" bestFit="1" customWidth="1"/>
    <col min="522" max="522" width="9.85546875" style="5" bestFit="1" customWidth="1"/>
    <col min="523" max="523" width="12.85546875" style="5" bestFit="1" customWidth="1"/>
    <col min="524" max="524" width="10.7109375" style="5" customWidth="1"/>
    <col min="525" max="525" width="12.85546875" style="5" bestFit="1" customWidth="1"/>
    <col min="526" max="768" width="9.140625" style="5"/>
    <col min="769" max="769" width="19.28515625" style="5" customWidth="1"/>
    <col min="770" max="770" width="8.5703125" style="5" bestFit="1" customWidth="1"/>
    <col min="771" max="771" width="13.42578125" style="5" customWidth="1"/>
    <col min="772" max="772" width="7.140625" style="5" bestFit="1" customWidth="1"/>
    <col min="773" max="773" width="14.140625" style="5" bestFit="1" customWidth="1"/>
    <col min="774" max="774" width="8.5703125" style="5" bestFit="1" customWidth="1"/>
    <col min="775" max="775" width="9" style="5" customWidth="1"/>
    <col min="776" max="776" width="8" style="5" bestFit="1" customWidth="1"/>
    <col min="777" max="777" width="10.7109375" style="5" bestFit="1" customWidth="1"/>
    <col min="778" max="778" width="9.85546875" style="5" bestFit="1" customWidth="1"/>
    <col min="779" max="779" width="12.85546875" style="5" bestFit="1" customWidth="1"/>
    <col min="780" max="780" width="10.7109375" style="5" customWidth="1"/>
    <col min="781" max="781" width="12.85546875" style="5" bestFit="1" customWidth="1"/>
    <col min="782" max="1024" width="9.140625" style="5"/>
    <col min="1025" max="1025" width="19.28515625" style="5" customWidth="1"/>
    <col min="1026" max="1026" width="8.5703125" style="5" bestFit="1" customWidth="1"/>
    <col min="1027" max="1027" width="13.42578125" style="5" customWidth="1"/>
    <col min="1028" max="1028" width="7.140625" style="5" bestFit="1" customWidth="1"/>
    <col min="1029" max="1029" width="14.140625" style="5" bestFit="1" customWidth="1"/>
    <col min="1030" max="1030" width="8.5703125" style="5" bestFit="1" customWidth="1"/>
    <col min="1031" max="1031" width="9" style="5" customWidth="1"/>
    <col min="1032" max="1032" width="8" style="5" bestFit="1" customWidth="1"/>
    <col min="1033" max="1033" width="10.7109375" style="5" bestFit="1" customWidth="1"/>
    <col min="1034" max="1034" width="9.85546875" style="5" bestFit="1" customWidth="1"/>
    <col min="1035" max="1035" width="12.85546875" style="5" bestFit="1" customWidth="1"/>
    <col min="1036" max="1036" width="10.7109375" style="5" customWidth="1"/>
    <col min="1037" max="1037" width="12.85546875" style="5" bestFit="1" customWidth="1"/>
    <col min="1038" max="1280" width="9.140625" style="5"/>
    <col min="1281" max="1281" width="19.28515625" style="5" customWidth="1"/>
    <col min="1282" max="1282" width="8.5703125" style="5" bestFit="1" customWidth="1"/>
    <col min="1283" max="1283" width="13.42578125" style="5" customWidth="1"/>
    <col min="1284" max="1284" width="7.140625" style="5" bestFit="1" customWidth="1"/>
    <col min="1285" max="1285" width="14.140625" style="5" bestFit="1" customWidth="1"/>
    <col min="1286" max="1286" width="8.5703125" style="5" bestFit="1" customWidth="1"/>
    <col min="1287" max="1287" width="9" style="5" customWidth="1"/>
    <col min="1288" max="1288" width="8" style="5" bestFit="1" customWidth="1"/>
    <col min="1289" max="1289" width="10.7109375" style="5" bestFit="1" customWidth="1"/>
    <col min="1290" max="1290" width="9.85546875" style="5" bestFit="1" customWidth="1"/>
    <col min="1291" max="1291" width="12.85546875" style="5" bestFit="1" customWidth="1"/>
    <col min="1292" max="1292" width="10.7109375" style="5" customWidth="1"/>
    <col min="1293" max="1293" width="12.85546875" style="5" bestFit="1" customWidth="1"/>
    <col min="1294" max="1536" width="9.140625" style="5"/>
    <col min="1537" max="1537" width="19.28515625" style="5" customWidth="1"/>
    <col min="1538" max="1538" width="8.5703125" style="5" bestFit="1" customWidth="1"/>
    <col min="1539" max="1539" width="13.42578125" style="5" customWidth="1"/>
    <col min="1540" max="1540" width="7.140625" style="5" bestFit="1" customWidth="1"/>
    <col min="1541" max="1541" width="14.140625" style="5" bestFit="1" customWidth="1"/>
    <col min="1542" max="1542" width="8.5703125" style="5" bestFit="1" customWidth="1"/>
    <col min="1543" max="1543" width="9" style="5" customWidth="1"/>
    <col min="1544" max="1544" width="8" style="5" bestFit="1" customWidth="1"/>
    <col min="1545" max="1545" width="10.7109375" style="5" bestFit="1" customWidth="1"/>
    <col min="1546" max="1546" width="9.85546875" style="5" bestFit="1" customWidth="1"/>
    <col min="1547" max="1547" width="12.85546875" style="5" bestFit="1" customWidth="1"/>
    <col min="1548" max="1548" width="10.7109375" style="5" customWidth="1"/>
    <col min="1549" max="1549" width="12.85546875" style="5" bestFit="1" customWidth="1"/>
    <col min="1550" max="1792" width="9.140625" style="5"/>
    <col min="1793" max="1793" width="19.28515625" style="5" customWidth="1"/>
    <col min="1794" max="1794" width="8.5703125" style="5" bestFit="1" customWidth="1"/>
    <col min="1795" max="1795" width="13.42578125" style="5" customWidth="1"/>
    <col min="1796" max="1796" width="7.140625" style="5" bestFit="1" customWidth="1"/>
    <col min="1797" max="1797" width="14.140625" style="5" bestFit="1" customWidth="1"/>
    <col min="1798" max="1798" width="8.5703125" style="5" bestFit="1" customWidth="1"/>
    <col min="1799" max="1799" width="9" style="5" customWidth="1"/>
    <col min="1800" max="1800" width="8" style="5" bestFit="1" customWidth="1"/>
    <col min="1801" max="1801" width="10.7109375" style="5" bestFit="1" customWidth="1"/>
    <col min="1802" max="1802" width="9.85546875" style="5" bestFit="1" customWidth="1"/>
    <col min="1803" max="1803" width="12.85546875" style="5" bestFit="1" customWidth="1"/>
    <col min="1804" max="1804" width="10.7109375" style="5" customWidth="1"/>
    <col min="1805" max="1805" width="12.85546875" style="5" bestFit="1" customWidth="1"/>
    <col min="1806" max="2048" width="9.140625" style="5"/>
    <col min="2049" max="2049" width="19.28515625" style="5" customWidth="1"/>
    <col min="2050" max="2050" width="8.5703125" style="5" bestFit="1" customWidth="1"/>
    <col min="2051" max="2051" width="13.42578125" style="5" customWidth="1"/>
    <col min="2052" max="2052" width="7.140625" style="5" bestFit="1" customWidth="1"/>
    <col min="2053" max="2053" width="14.140625" style="5" bestFit="1" customWidth="1"/>
    <col min="2054" max="2054" width="8.5703125" style="5" bestFit="1" customWidth="1"/>
    <col min="2055" max="2055" width="9" style="5" customWidth="1"/>
    <col min="2056" max="2056" width="8" style="5" bestFit="1" customWidth="1"/>
    <col min="2057" max="2057" width="10.7109375" style="5" bestFit="1" customWidth="1"/>
    <col min="2058" max="2058" width="9.85546875" style="5" bestFit="1" customWidth="1"/>
    <col min="2059" max="2059" width="12.85546875" style="5" bestFit="1" customWidth="1"/>
    <col min="2060" max="2060" width="10.7109375" style="5" customWidth="1"/>
    <col min="2061" max="2061" width="12.85546875" style="5" bestFit="1" customWidth="1"/>
    <col min="2062" max="2304" width="9.140625" style="5"/>
    <col min="2305" max="2305" width="19.28515625" style="5" customWidth="1"/>
    <col min="2306" max="2306" width="8.5703125" style="5" bestFit="1" customWidth="1"/>
    <col min="2307" max="2307" width="13.42578125" style="5" customWidth="1"/>
    <col min="2308" max="2308" width="7.140625" style="5" bestFit="1" customWidth="1"/>
    <col min="2309" max="2309" width="14.140625" style="5" bestFit="1" customWidth="1"/>
    <col min="2310" max="2310" width="8.5703125" style="5" bestFit="1" customWidth="1"/>
    <col min="2311" max="2311" width="9" style="5" customWidth="1"/>
    <col min="2312" max="2312" width="8" style="5" bestFit="1" customWidth="1"/>
    <col min="2313" max="2313" width="10.7109375" style="5" bestFit="1" customWidth="1"/>
    <col min="2314" max="2314" width="9.85546875" style="5" bestFit="1" customWidth="1"/>
    <col min="2315" max="2315" width="12.85546875" style="5" bestFit="1" customWidth="1"/>
    <col min="2316" max="2316" width="10.7109375" style="5" customWidth="1"/>
    <col min="2317" max="2317" width="12.85546875" style="5" bestFit="1" customWidth="1"/>
    <col min="2318" max="2560" width="9.140625" style="5"/>
    <col min="2561" max="2561" width="19.28515625" style="5" customWidth="1"/>
    <col min="2562" max="2562" width="8.5703125" style="5" bestFit="1" customWidth="1"/>
    <col min="2563" max="2563" width="13.42578125" style="5" customWidth="1"/>
    <col min="2564" max="2564" width="7.140625" style="5" bestFit="1" customWidth="1"/>
    <col min="2565" max="2565" width="14.140625" style="5" bestFit="1" customWidth="1"/>
    <col min="2566" max="2566" width="8.5703125" style="5" bestFit="1" customWidth="1"/>
    <col min="2567" max="2567" width="9" style="5" customWidth="1"/>
    <col min="2568" max="2568" width="8" style="5" bestFit="1" customWidth="1"/>
    <col min="2569" max="2569" width="10.7109375" style="5" bestFit="1" customWidth="1"/>
    <col min="2570" max="2570" width="9.85546875" style="5" bestFit="1" customWidth="1"/>
    <col min="2571" max="2571" width="12.85546875" style="5" bestFit="1" customWidth="1"/>
    <col min="2572" max="2572" width="10.7109375" style="5" customWidth="1"/>
    <col min="2573" max="2573" width="12.85546875" style="5" bestFit="1" customWidth="1"/>
    <col min="2574" max="2816" width="9.140625" style="5"/>
    <col min="2817" max="2817" width="19.28515625" style="5" customWidth="1"/>
    <col min="2818" max="2818" width="8.5703125" style="5" bestFit="1" customWidth="1"/>
    <col min="2819" max="2819" width="13.42578125" style="5" customWidth="1"/>
    <col min="2820" max="2820" width="7.140625" style="5" bestFit="1" customWidth="1"/>
    <col min="2821" max="2821" width="14.140625" style="5" bestFit="1" customWidth="1"/>
    <col min="2822" max="2822" width="8.5703125" style="5" bestFit="1" customWidth="1"/>
    <col min="2823" max="2823" width="9" style="5" customWidth="1"/>
    <col min="2824" max="2824" width="8" style="5" bestFit="1" customWidth="1"/>
    <col min="2825" max="2825" width="10.7109375" style="5" bestFit="1" customWidth="1"/>
    <col min="2826" max="2826" width="9.85546875" style="5" bestFit="1" customWidth="1"/>
    <col min="2827" max="2827" width="12.85546875" style="5" bestFit="1" customWidth="1"/>
    <col min="2828" max="2828" width="10.7109375" style="5" customWidth="1"/>
    <col min="2829" max="2829" width="12.85546875" style="5" bestFit="1" customWidth="1"/>
    <col min="2830" max="3072" width="9.140625" style="5"/>
    <col min="3073" max="3073" width="19.28515625" style="5" customWidth="1"/>
    <col min="3074" max="3074" width="8.5703125" style="5" bestFit="1" customWidth="1"/>
    <col min="3075" max="3075" width="13.42578125" style="5" customWidth="1"/>
    <col min="3076" max="3076" width="7.140625" style="5" bestFit="1" customWidth="1"/>
    <col min="3077" max="3077" width="14.140625" style="5" bestFit="1" customWidth="1"/>
    <col min="3078" max="3078" width="8.5703125" style="5" bestFit="1" customWidth="1"/>
    <col min="3079" max="3079" width="9" style="5" customWidth="1"/>
    <col min="3080" max="3080" width="8" style="5" bestFit="1" customWidth="1"/>
    <col min="3081" max="3081" width="10.7109375" style="5" bestFit="1" customWidth="1"/>
    <col min="3082" max="3082" width="9.85546875" style="5" bestFit="1" customWidth="1"/>
    <col min="3083" max="3083" width="12.85546875" style="5" bestFit="1" customWidth="1"/>
    <col min="3084" max="3084" width="10.7109375" style="5" customWidth="1"/>
    <col min="3085" max="3085" width="12.85546875" style="5" bestFit="1" customWidth="1"/>
    <col min="3086" max="3328" width="9.140625" style="5"/>
    <col min="3329" max="3329" width="19.28515625" style="5" customWidth="1"/>
    <col min="3330" max="3330" width="8.5703125" style="5" bestFit="1" customWidth="1"/>
    <col min="3331" max="3331" width="13.42578125" style="5" customWidth="1"/>
    <col min="3332" max="3332" width="7.140625" style="5" bestFit="1" customWidth="1"/>
    <col min="3333" max="3333" width="14.140625" style="5" bestFit="1" customWidth="1"/>
    <col min="3334" max="3334" width="8.5703125" style="5" bestFit="1" customWidth="1"/>
    <col min="3335" max="3335" width="9" style="5" customWidth="1"/>
    <col min="3336" max="3336" width="8" style="5" bestFit="1" customWidth="1"/>
    <col min="3337" max="3337" width="10.7109375" style="5" bestFit="1" customWidth="1"/>
    <col min="3338" max="3338" width="9.85546875" style="5" bestFit="1" customWidth="1"/>
    <col min="3339" max="3339" width="12.85546875" style="5" bestFit="1" customWidth="1"/>
    <col min="3340" max="3340" width="10.7109375" style="5" customWidth="1"/>
    <col min="3341" max="3341" width="12.85546875" style="5" bestFit="1" customWidth="1"/>
    <col min="3342" max="3584" width="9.140625" style="5"/>
    <col min="3585" max="3585" width="19.28515625" style="5" customWidth="1"/>
    <col min="3586" max="3586" width="8.5703125" style="5" bestFit="1" customWidth="1"/>
    <col min="3587" max="3587" width="13.42578125" style="5" customWidth="1"/>
    <col min="3588" max="3588" width="7.140625" style="5" bestFit="1" customWidth="1"/>
    <col min="3589" max="3589" width="14.140625" style="5" bestFit="1" customWidth="1"/>
    <col min="3590" max="3590" width="8.5703125" style="5" bestFit="1" customWidth="1"/>
    <col min="3591" max="3591" width="9" style="5" customWidth="1"/>
    <col min="3592" max="3592" width="8" style="5" bestFit="1" customWidth="1"/>
    <col min="3593" max="3593" width="10.7109375" style="5" bestFit="1" customWidth="1"/>
    <col min="3594" max="3594" width="9.85546875" style="5" bestFit="1" customWidth="1"/>
    <col min="3595" max="3595" width="12.85546875" style="5" bestFit="1" customWidth="1"/>
    <col min="3596" max="3596" width="10.7109375" style="5" customWidth="1"/>
    <col min="3597" max="3597" width="12.85546875" style="5" bestFit="1" customWidth="1"/>
    <col min="3598" max="3840" width="9.140625" style="5"/>
    <col min="3841" max="3841" width="19.28515625" style="5" customWidth="1"/>
    <col min="3842" max="3842" width="8.5703125" style="5" bestFit="1" customWidth="1"/>
    <col min="3843" max="3843" width="13.42578125" style="5" customWidth="1"/>
    <col min="3844" max="3844" width="7.140625" style="5" bestFit="1" customWidth="1"/>
    <col min="3845" max="3845" width="14.140625" style="5" bestFit="1" customWidth="1"/>
    <col min="3846" max="3846" width="8.5703125" style="5" bestFit="1" customWidth="1"/>
    <col min="3847" max="3847" width="9" style="5" customWidth="1"/>
    <col min="3848" max="3848" width="8" style="5" bestFit="1" customWidth="1"/>
    <col min="3849" max="3849" width="10.7109375" style="5" bestFit="1" customWidth="1"/>
    <col min="3850" max="3850" width="9.85546875" style="5" bestFit="1" customWidth="1"/>
    <col min="3851" max="3851" width="12.85546875" style="5" bestFit="1" customWidth="1"/>
    <col min="3852" max="3852" width="10.7109375" style="5" customWidth="1"/>
    <col min="3853" max="3853" width="12.85546875" style="5" bestFit="1" customWidth="1"/>
    <col min="3854" max="4096" width="9.140625" style="5"/>
    <col min="4097" max="4097" width="19.28515625" style="5" customWidth="1"/>
    <col min="4098" max="4098" width="8.5703125" style="5" bestFit="1" customWidth="1"/>
    <col min="4099" max="4099" width="13.42578125" style="5" customWidth="1"/>
    <col min="4100" max="4100" width="7.140625" style="5" bestFit="1" customWidth="1"/>
    <col min="4101" max="4101" width="14.140625" style="5" bestFit="1" customWidth="1"/>
    <col min="4102" max="4102" width="8.5703125" style="5" bestFit="1" customWidth="1"/>
    <col min="4103" max="4103" width="9" style="5" customWidth="1"/>
    <col min="4104" max="4104" width="8" style="5" bestFit="1" customWidth="1"/>
    <col min="4105" max="4105" width="10.7109375" style="5" bestFit="1" customWidth="1"/>
    <col min="4106" max="4106" width="9.85546875" style="5" bestFit="1" customWidth="1"/>
    <col min="4107" max="4107" width="12.85546875" style="5" bestFit="1" customWidth="1"/>
    <col min="4108" max="4108" width="10.7109375" style="5" customWidth="1"/>
    <col min="4109" max="4109" width="12.85546875" style="5" bestFit="1" customWidth="1"/>
    <col min="4110" max="4352" width="9.140625" style="5"/>
    <col min="4353" max="4353" width="19.28515625" style="5" customWidth="1"/>
    <col min="4354" max="4354" width="8.5703125" style="5" bestFit="1" customWidth="1"/>
    <col min="4355" max="4355" width="13.42578125" style="5" customWidth="1"/>
    <col min="4356" max="4356" width="7.140625" style="5" bestFit="1" customWidth="1"/>
    <col min="4357" max="4357" width="14.140625" style="5" bestFit="1" customWidth="1"/>
    <col min="4358" max="4358" width="8.5703125" style="5" bestFit="1" customWidth="1"/>
    <col min="4359" max="4359" width="9" style="5" customWidth="1"/>
    <col min="4360" max="4360" width="8" style="5" bestFit="1" customWidth="1"/>
    <col min="4361" max="4361" width="10.7109375" style="5" bestFit="1" customWidth="1"/>
    <col min="4362" max="4362" width="9.85546875" style="5" bestFit="1" customWidth="1"/>
    <col min="4363" max="4363" width="12.85546875" style="5" bestFit="1" customWidth="1"/>
    <col min="4364" max="4364" width="10.7109375" style="5" customWidth="1"/>
    <col min="4365" max="4365" width="12.85546875" style="5" bestFit="1" customWidth="1"/>
    <col min="4366" max="4608" width="9.140625" style="5"/>
    <col min="4609" max="4609" width="19.28515625" style="5" customWidth="1"/>
    <col min="4610" max="4610" width="8.5703125" style="5" bestFit="1" customWidth="1"/>
    <col min="4611" max="4611" width="13.42578125" style="5" customWidth="1"/>
    <col min="4612" max="4612" width="7.140625" style="5" bestFit="1" customWidth="1"/>
    <col min="4613" max="4613" width="14.140625" style="5" bestFit="1" customWidth="1"/>
    <col min="4614" max="4614" width="8.5703125" style="5" bestFit="1" customWidth="1"/>
    <col min="4615" max="4615" width="9" style="5" customWidth="1"/>
    <col min="4616" max="4616" width="8" style="5" bestFit="1" customWidth="1"/>
    <col min="4617" max="4617" width="10.7109375" style="5" bestFit="1" customWidth="1"/>
    <col min="4618" max="4618" width="9.85546875" style="5" bestFit="1" customWidth="1"/>
    <col min="4619" max="4619" width="12.85546875" style="5" bestFit="1" customWidth="1"/>
    <col min="4620" max="4620" width="10.7109375" style="5" customWidth="1"/>
    <col min="4621" max="4621" width="12.85546875" style="5" bestFit="1" customWidth="1"/>
    <col min="4622" max="4864" width="9.140625" style="5"/>
    <col min="4865" max="4865" width="19.28515625" style="5" customWidth="1"/>
    <col min="4866" max="4866" width="8.5703125" style="5" bestFit="1" customWidth="1"/>
    <col min="4867" max="4867" width="13.42578125" style="5" customWidth="1"/>
    <col min="4868" max="4868" width="7.140625" style="5" bestFit="1" customWidth="1"/>
    <col min="4869" max="4869" width="14.140625" style="5" bestFit="1" customWidth="1"/>
    <col min="4870" max="4870" width="8.5703125" style="5" bestFit="1" customWidth="1"/>
    <col min="4871" max="4871" width="9" style="5" customWidth="1"/>
    <col min="4872" max="4872" width="8" style="5" bestFit="1" customWidth="1"/>
    <col min="4873" max="4873" width="10.7109375" style="5" bestFit="1" customWidth="1"/>
    <col min="4874" max="4874" width="9.85546875" style="5" bestFit="1" customWidth="1"/>
    <col min="4875" max="4875" width="12.85546875" style="5" bestFit="1" customWidth="1"/>
    <col min="4876" max="4876" width="10.7109375" style="5" customWidth="1"/>
    <col min="4877" max="4877" width="12.85546875" style="5" bestFit="1" customWidth="1"/>
    <col min="4878" max="5120" width="9.140625" style="5"/>
    <col min="5121" max="5121" width="19.28515625" style="5" customWidth="1"/>
    <col min="5122" max="5122" width="8.5703125" style="5" bestFit="1" customWidth="1"/>
    <col min="5123" max="5123" width="13.42578125" style="5" customWidth="1"/>
    <col min="5124" max="5124" width="7.140625" style="5" bestFit="1" customWidth="1"/>
    <col min="5125" max="5125" width="14.140625" style="5" bestFit="1" customWidth="1"/>
    <col min="5126" max="5126" width="8.5703125" style="5" bestFit="1" customWidth="1"/>
    <col min="5127" max="5127" width="9" style="5" customWidth="1"/>
    <col min="5128" max="5128" width="8" style="5" bestFit="1" customWidth="1"/>
    <col min="5129" max="5129" width="10.7109375" style="5" bestFit="1" customWidth="1"/>
    <col min="5130" max="5130" width="9.85546875" style="5" bestFit="1" customWidth="1"/>
    <col min="5131" max="5131" width="12.85546875" style="5" bestFit="1" customWidth="1"/>
    <col min="5132" max="5132" width="10.7109375" style="5" customWidth="1"/>
    <col min="5133" max="5133" width="12.85546875" style="5" bestFit="1" customWidth="1"/>
    <col min="5134" max="5376" width="9.140625" style="5"/>
    <col min="5377" max="5377" width="19.28515625" style="5" customWidth="1"/>
    <col min="5378" max="5378" width="8.5703125" style="5" bestFit="1" customWidth="1"/>
    <col min="5379" max="5379" width="13.42578125" style="5" customWidth="1"/>
    <col min="5380" max="5380" width="7.140625" style="5" bestFit="1" customWidth="1"/>
    <col min="5381" max="5381" width="14.140625" style="5" bestFit="1" customWidth="1"/>
    <col min="5382" max="5382" width="8.5703125" style="5" bestFit="1" customWidth="1"/>
    <col min="5383" max="5383" width="9" style="5" customWidth="1"/>
    <col min="5384" max="5384" width="8" style="5" bestFit="1" customWidth="1"/>
    <col min="5385" max="5385" width="10.7109375" style="5" bestFit="1" customWidth="1"/>
    <col min="5386" max="5386" width="9.85546875" style="5" bestFit="1" customWidth="1"/>
    <col min="5387" max="5387" width="12.85546875" style="5" bestFit="1" customWidth="1"/>
    <col min="5388" max="5388" width="10.7109375" style="5" customWidth="1"/>
    <col min="5389" max="5389" width="12.85546875" style="5" bestFit="1" customWidth="1"/>
    <col min="5390" max="5632" width="9.140625" style="5"/>
    <col min="5633" max="5633" width="19.28515625" style="5" customWidth="1"/>
    <col min="5634" max="5634" width="8.5703125" style="5" bestFit="1" customWidth="1"/>
    <col min="5635" max="5635" width="13.42578125" style="5" customWidth="1"/>
    <col min="5636" max="5636" width="7.140625" style="5" bestFit="1" customWidth="1"/>
    <col min="5637" max="5637" width="14.140625" style="5" bestFit="1" customWidth="1"/>
    <col min="5638" max="5638" width="8.5703125" style="5" bestFit="1" customWidth="1"/>
    <col min="5639" max="5639" width="9" style="5" customWidth="1"/>
    <col min="5640" max="5640" width="8" style="5" bestFit="1" customWidth="1"/>
    <col min="5641" max="5641" width="10.7109375" style="5" bestFit="1" customWidth="1"/>
    <col min="5642" max="5642" width="9.85546875" style="5" bestFit="1" customWidth="1"/>
    <col min="5643" max="5643" width="12.85546875" style="5" bestFit="1" customWidth="1"/>
    <col min="5644" max="5644" width="10.7109375" style="5" customWidth="1"/>
    <col min="5645" max="5645" width="12.85546875" style="5" bestFit="1" customWidth="1"/>
    <col min="5646" max="5888" width="9.140625" style="5"/>
    <col min="5889" max="5889" width="19.28515625" style="5" customWidth="1"/>
    <col min="5890" max="5890" width="8.5703125" style="5" bestFit="1" customWidth="1"/>
    <col min="5891" max="5891" width="13.42578125" style="5" customWidth="1"/>
    <col min="5892" max="5892" width="7.140625" style="5" bestFit="1" customWidth="1"/>
    <col min="5893" max="5893" width="14.140625" style="5" bestFit="1" customWidth="1"/>
    <col min="5894" max="5894" width="8.5703125" style="5" bestFit="1" customWidth="1"/>
    <col min="5895" max="5895" width="9" style="5" customWidth="1"/>
    <col min="5896" max="5896" width="8" style="5" bestFit="1" customWidth="1"/>
    <col min="5897" max="5897" width="10.7109375" style="5" bestFit="1" customWidth="1"/>
    <col min="5898" max="5898" width="9.85546875" style="5" bestFit="1" customWidth="1"/>
    <col min="5899" max="5899" width="12.85546875" style="5" bestFit="1" customWidth="1"/>
    <col min="5900" max="5900" width="10.7109375" style="5" customWidth="1"/>
    <col min="5901" max="5901" width="12.85546875" style="5" bestFit="1" customWidth="1"/>
    <col min="5902" max="6144" width="9.140625" style="5"/>
    <col min="6145" max="6145" width="19.28515625" style="5" customWidth="1"/>
    <col min="6146" max="6146" width="8.5703125" style="5" bestFit="1" customWidth="1"/>
    <col min="6147" max="6147" width="13.42578125" style="5" customWidth="1"/>
    <col min="6148" max="6148" width="7.140625" style="5" bestFit="1" customWidth="1"/>
    <col min="6149" max="6149" width="14.140625" style="5" bestFit="1" customWidth="1"/>
    <col min="6150" max="6150" width="8.5703125" style="5" bestFit="1" customWidth="1"/>
    <col min="6151" max="6151" width="9" style="5" customWidth="1"/>
    <col min="6152" max="6152" width="8" style="5" bestFit="1" customWidth="1"/>
    <col min="6153" max="6153" width="10.7109375" style="5" bestFit="1" customWidth="1"/>
    <col min="6154" max="6154" width="9.85546875" style="5" bestFit="1" customWidth="1"/>
    <col min="6155" max="6155" width="12.85546875" style="5" bestFit="1" customWidth="1"/>
    <col min="6156" max="6156" width="10.7109375" style="5" customWidth="1"/>
    <col min="6157" max="6157" width="12.85546875" style="5" bestFit="1" customWidth="1"/>
    <col min="6158" max="6400" width="9.140625" style="5"/>
    <col min="6401" max="6401" width="19.28515625" style="5" customWidth="1"/>
    <col min="6402" max="6402" width="8.5703125" style="5" bestFit="1" customWidth="1"/>
    <col min="6403" max="6403" width="13.42578125" style="5" customWidth="1"/>
    <col min="6404" max="6404" width="7.140625" style="5" bestFit="1" customWidth="1"/>
    <col min="6405" max="6405" width="14.140625" style="5" bestFit="1" customWidth="1"/>
    <col min="6406" max="6406" width="8.5703125" style="5" bestFit="1" customWidth="1"/>
    <col min="6407" max="6407" width="9" style="5" customWidth="1"/>
    <col min="6408" max="6408" width="8" style="5" bestFit="1" customWidth="1"/>
    <col min="6409" max="6409" width="10.7109375" style="5" bestFit="1" customWidth="1"/>
    <col min="6410" max="6410" width="9.85546875" style="5" bestFit="1" customWidth="1"/>
    <col min="6411" max="6411" width="12.85546875" style="5" bestFit="1" customWidth="1"/>
    <col min="6412" max="6412" width="10.7109375" style="5" customWidth="1"/>
    <col min="6413" max="6413" width="12.85546875" style="5" bestFit="1" customWidth="1"/>
    <col min="6414" max="6656" width="9.140625" style="5"/>
    <col min="6657" max="6657" width="19.28515625" style="5" customWidth="1"/>
    <col min="6658" max="6658" width="8.5703125" style="5" bestFit="1" customWidth="1"/>
    <col min="6659" max="6659" width="13.42578125" style="5" customWidth="1"/>
    <col min="6660" max="6660" width="7.140625" style="5" bestFit="1" customWidth="1"/>
    <col min="6661" max="6661" width="14.140625" style="5" bestFit="1" customWidth="1"/>
    <col min="6662" max="6662" width="8.5703125" style="5" bestFit="1" customWidth="1"/>
    <col min="6663" max="6663" width="9" style="5" customWidth="1"/>
    <col min="6664" max="6664" width="8" style="5" bestFit="1" customWidth="1"/>
    <col min="6665" max="6665" width="10.7109375" style="5" bestFit="1" customWidth="1"/>
    <col min="6666" max="6666" width="9.85546875" style="5" bestFit="1" customWidth="1"/>
    <col min="6667" max="6667" width="12.85546875" style="5" bestFit="1" customWidth="1"/>
    <col min="6668" max="6668" width="10.7109375" style="5" customWidth="1"/>
    <col min="6669" max="6669" width="12.85546875" style="5" bestFit="1" customWidth="1"/>
    <col min="6670" max="6912" width="9.140625" style="5"/>
    <col min="6913" max="6913" width="19.28515625" style="5" customWidth="1"/>
    <col min="6914" max="6914" width="8.5703125" style="5" bestFit="1" customWidth="1"/>
    <col min="6915" max="6915" width="13.42578125" style="5" customWidth="1"/>
    <col min="6916" max="6916" width="7.140625" style="5" bestFit="1" customWidth="1"/>
    <col min="6917" max="6917" width="14.140625" style="5" bestFit="1" customWidth="1"/>
    <col min="6918" max="6918" width="8.5703125" style="5" bestFit="1" customWidth="1"/>
    <col min="6919" max="6919" width="9" style="5" customWidth="1"/>
    <col min="6920" max="6920" width="8" style="5" bestFit="1" customWidth="1"/>
    <col min="6921" max="6921" width="10.7109375" style="5" bestFit="1" customWidth="1"/>
    <col min="6922" max="6922" width="9.85546875" style="5" bestFit="1" customWidth="1"/>
    <col min="6923" max="6923" width="12.85546875" style="5" bestFit="1" customWidth="1"/>
    <col min="6924" max="6924" width="10.7109375" style="5" customWidth="1"/>
    <col min="6925" max="6925" width="12.85546875" style="5" bestFit="1" customWidth="1"/>
    <col min="6926" max="7168" width="9.140625" style="5"/>
    <col min="7169" max="7169" width="19.28515625" style="5" customWidth="1"/>
    <col min="7170" max="7170" width="8.5703125" style="5" bestFit="1" customWidth="1"/>
    <col min="7171" max="7171" width="13.42578125" style="5" customWidth="1"/>
    <col min="7172" max="7172" width="7.140625" style="5" bestFit="1" customWidth="1"/>
    <col min="7173" max="7173" width="14.140625" style="5" bestFit="1" customWidth="1"/>
    <col min="7174" max="7174" width="8.5703125" style="5" bestFit="1" customWidth="1"/>
    <col min="7175" max="7175" width="9" style="5" customWidth="1"/>
    <col min="7176" max="7176" width="8" style="5" bestFit="1" customWidth="1"/>
    <col min="7177" max="7177" width="10.7109375" style="5" bestFit="1" customWidth="1"/>
    <col min="7178" max="7178" width="9.85546875" style="5" bestFit="1" customWidth="1"/>
    <col min="7179" max="7179" width="12.85546875" style="5" bestFit="1" customWidth="1"/>
    <col min="7180" max="7180" width="10.7109375" style="5" customWidth="1"/>
    <col min="7181" max="7181" width="12.85546875" style="5" bestFit="1" customWidth="1"/>
    <col min="7182" max="7424" width="9.140625" style="5"/>
    <col min="7425" max="7425" width="19.28515625" style="5" customWidth="1"/>
    <col min="7426" max="7426" width="8.5703125" style="5" bestFit="1" customWidth="1"/>
    <col min="7427" max="7427" width="13.42578125" style="5" customWidth="1"/>
    <col min="7428" max="7428" width="7.140625" style="5" bestFit="1" customWidth="1"/>
    <col min="7429" max="7429" width="14.140625" style="5" bestFit="1" customWidth="1"/>
    <col min="7430" max="7430" width="8.5703125" style="5" bestFit="1" customWidth="1"/>
    <col min="7431" max="7431" width="9" style="5" customWidth="1"/>
    <col min="7432" max="7432" width="8" style="5" bestFit="1" customWidth="1"/>
    <col min="7433" max="7433" width="10.7109375" style="5" bestFit="1" customWidth="1"/>
    <col min="7434" max="7434" width="9.85546875" style="5" bestFit="1" customWidth="1"/>
    <col min="7435" max="7435" width="12.85546875" style="5" bestFit="1" customWidth="1"/>
    <col min="7436" max="7436" width="10.7109375" style="5" customWidth="1"/>
    <col min="7437" max="7437" width="12.85546875" style="5" bestFit="1" customWidth="1"/>
    <col min="7438" max="7680" width="9.140625" style="5"/>
    <col min="7681" max="7681" width="19.28515625" style="5" customWidth="1"/>
    <col min="7682" max="7682" width="8.5703125" style="5" bestFit="1" customWidth="1"/>
    <col min="7683" max="7683" width="13.42578125" style="5" customWidth="1"/>
    <col min="7684" max="7684" width="7.140625" style="5" bestFit="1" customWidth="1"/>
    <col min="7685" max="7685" width="14.140625" style="5" bestFit="1" customWidth="1"/>
    <col min="7686" max="7686" width="8.5703125" style="5" bestFit="1" customWidth="1"/>
    <col min="7687" max="7687" width="9" style="5" customWidth="1"/>
    <col min="7688" max="7688" width="8" style="5" bestFit="1" customWidth="1"/>
    <col min="7689" max="7689" width="10.7109375" style="5" bestFit="1" customWidth="1"/>
    <col min="7690" max="7690" width="9.85546875" style="5" bestFit="1" customWidth="1"/>
    <col min="7691" max="7691" width="12.85546875" style="5" bestFit="1" customWidth="1"/>
    <col min="7692" max="7692" width="10.7109375" style="5" customWidth="1"/>
    <col min="7693" max="7693" width="12.85546875" style="5" bestFit="1" customWidth="1"/>
    <col min="7694" max="7936" width="9.140625" style="5"/>
    <col min="7937" max="7937" width="19.28515625" style="5" customWidth="1"/>
    <col min="7938" max="7938" width="8.5703125" style="5" bestFit="1" customWidth="1"/>
    <col min="7939" max="7939" width="13.42578125" style="5" customWidth="1"/>
    <col min="7940" max="7940" width="7.140625" style="5" bestFit="1" customWidth="1"/>
    <col min="7941" max="7941" width="14.140625" style="5" bestFit="1" customWidth="1"/>
    <col min="7942" max="7942" width="8.5703125" style="5" bestFit="1" customWidth="1"/>
    <col min="7943" max="7943" width="9" style="5" customWidth="1"/>
    <col min="7944" max="7944" width="8" style="5" bestFit="1" customWidth="1"/>
    <col min="7945" max="7945" width="10.7109375" style="5" bestFit="1" customWidth="1"/>
    <col min="7946" max="7946" width="9.85546875" style="5" bestFit="1" customWidth="1"/>
    <col min="7947" max="7947" width="12.85546875" style="5" bestFit="1" customWidth="1"/>
    <col min="7948" max="7948" width="10.7109375" style="5" customWidth="1"/>
    <col min="7949" max="7949" width="12.85546875" style="5" bestFit="1" customWidth="1"/>
    <col min="7950" max="8192" width="9.140625" style="5"/>
    <col min="8193" max="8193" width="19.28515625" style="5" customWidth="1"/>
    <col min="8194" max="8194" width="8.5703125" style="5" bestFit="1" customWidth="1"/>
    <col min="8195" max="8195" width="13.42578125" style="5" customWidth="1"/>
    <col min="8196" max="8196" width="7.140625" style="5" bestFit="1" customWidth="1"/>
    <col min="8197" max="8197" width="14.140625" style="5" bestFit="1" customWidth="1"/>
    <col min="8198" max="8198" width="8.5703125" style="5" bestFit="1" customWidth="1"/>
    <col min="8199" max="8199" width="9" style="5" customWidth="1"/>
    <col min="8200" max="8200" width="8" style="5" bestFit="1" customWidth="1"/>
    <col min="8201" max="8201" width="10.7109375" style="5" bestFit="1" customWidth="1"/>
    <col min="8202" max="8202" width="9.85546875" style="5" bestFit="1" customWidth="1"/>
    <col min="8203" max="8203" width="12.85546875" style="5" bestFit="1" customWidth="1"/>
    <col min="8204" max="8204" width="10.7109375" style="5" customWidth="1"/>
    <col min="8205" max="8205" width="12.85546875" style="5" bestFit="1" customWidth="1"/>
    <col min="8206" max="8448" width="9.140625" style="5"/>
    <col min="8449" max="8449" width="19.28515625" style="5" customWidth="1"/>
    <col min="8450" max="8450" width="8.5703125" style="5" bestFit="1" customWidth="1"/>
    <col min="8451" max="8451" width="13.42578125" style="5" customWidth="1"/>
    <col min="8452" max="8452" width="7.140625" style="5" bestFit="1" customWidth="1"/>
    <col min="8453" max="8453" width="14.140625" style="5" bestFit="1" customWidth="1"/>
    <col min="8454" max="8454" width="8.5703125" style="5" bestFit="1" customWidth="1"/>
    <col min="8455" max="8455" width="9" style="5" customWidth="1"/>
    <col min="8456" max="8456" width="8" style="5" bestFit="1" customWidth="1"/>
    <col min="8457" max="8457" width="10.7109375" style="5" bestFit="1" customWidth="1"/>
    <col min="8458" max="8458" width="9.85546875" style="5" bestFit="1" customWidth="1"/>
    <col min="8459" max="8459" width="12.85546875" style="5" bestFit="1" customWidth="1"/>
    <col min="8460" max="8460" width="10.7109375" style="5" customWidth="1"/>
    <col min="8461" max="8461" width="12.85546875" style="5" bestFit="1" customWidth="1"/>
    <col min="8462" max="8704" width="9.140625" style="5"/>
    <col min="8705" max="8705" width="19.28515625" style="5" customWidth="1"/>
    <col min="8706" max="8706" width="8.5703125" style="5" bestFit="1" customWidth="1"/>
    <col min="8707" max="8707" width="13.42578125" style="5" customWidth="1"/>
    <col min="8708" max="8708" width="7.140625" style="5" bestFit="1" customWidth="1"/>
    <col min="8709" max="8709" width="14.140625" style="5" bestFit="1" customWidth="1"/>
    <col min="8710" max="8710" width="8.5703125" style="5" bestFit="1" customWidth="1"/>
    <col min="8711" max="8711" width="9" style="5" customWidth="1"/>
    <col min="8712" max="8712" width="8" style="5" bestFit="1" customWidth="1"/>
    <col min="8713" max="8713" width="10.7109375" style="5" bestFit="1" customWidth="1"/>
    <col min="8714" max="8714" width="9.85546875" style="5" bestFit="1" customWidth="1"/>
    <col min="8715" max="8715" width="12.85546875" style="5" bestFit="1" customWidth="1"/>
    <col min="8716" max="8716" width="10.7109375" style="5" customWidth="1"/>
    <col min="8717" max="8717" width="12.85546875" style="5" bestFit="1" customWidth="1"/>
    <col min="8718" max="8960" width="9.140625" style="5"/>
    <col min="8961" max="8961" width="19.28515625" style="5" customWidth="1"/>
    <col min="8962" max="8962" width="8.5703125" style="5" bestFit="1" customWidth="1"/>
    <col min="8963" max="8963" width="13.42578125" style="5" customWidth="1"/>
    <col min="8964" max="8964" width="7.140625" style="5" bestFit="1" customWidth="1"/>
    <col min="8965" max="8965" width="14.140625" style="5" bestFit="1" customWidth="1"/>
    <col min="8966" max="8966" width="8.5703125" style="5" bestFit="1" customWidth="1"/>
    <col min="8967" max="8967" width="9" style="5" customWidth="1"/>
    <col min="8968" max="8968" width="8" style="5" bestFit="1" customWidth="1"/>
    <col min="8969" max="8969" width="10.7109375" style="5" bestFit="1" customWidth="1"/>
    <col min="8970" max="8970" width="9.85546875" style="5" bestFit="1" customWidth="1"/>
    <col min="8971" max="8971" width="12.85546875" style="5" bestFit="1" customWidth="1"/>
    <col min="8972" max="8972" width="10.7109375" style="5" customWidth="1"/>
    <col min="8973" max="8973" width="12.85546875" style="5" bestFit="1" customWidth="1"/>
    <col min="8974" max="9216" width="9.140625" style="5"/>
    <col min="9217" max="9217" width="19.28515625" style="5" customWidth="1"/>
    <col min="9218" max="9218" width="8.5703125" style="5" bestFit="1" customWidth="1"/>
    <col min="9219" max="9219" width="13.42578125" style="5" customWidth="1"/>
    <col min="9220" max="9220" width="7.140625" style="5" bestFit="1" customWidth="1"/>
    <col min="9221" max="9221" width="14.140625" style="5" bestFit="1" customWidth="1"/>
    <col min="9222" max="9222" width="8.5703125" style="5" bestFit="1" customWidth="1"/>
    <col min="9223" max="9223" width="9" style="5" customWidth="1"/>
    <col min="9224" max="9224" width="8" style="5" bestFit="1" customWidth="1"/>
    <col min="9225" max="9225" width="10.7109375" style="5" bestFit="1" customWidth="1"/>
    <col min="9226" max="9226" width="9.85546875" style="5" bestFit="1" customWidth="1"/>
    <col min="9227" max="9227" width="12.85546875" style="5" bestFit="1" customWidth="1"/>
    <col min="9228" max="9228" width="10.7109375" style="5" customWidth="1"/>
    <col min="9229" max="9229" width="12.85546875" style="5" bestFit="1" customWidth="1"/>
    <col min="9230" max="9472" width="9.140625" style="5"/>
    <col min="9473" max="9473" width="19.28515625" style="5" customWidth="1"/>
    <col min="9474" max="9474" width="8.5703125" style="5" bestFit="1" customWidth="1"/>
    <col min="9475" max="9475" width="13.42578125" style="5" customWidth="1"/>
    <col min="9476" max="9476" width="7.140625" style="5" bestFit="1" customWidth="1"/>
    <col min="9477" max="9477" width="14.140625" style="5" bestFit="1" customWidth="1"/>
    <col min="9478" max="9478" width="8.5703125" style="5" bestFit="1" customWidth="1"/>
    <col min="9479" max="9479" width="9" style="5" customWidth="1"/>
    <col min="9480" max="9480" width="8" style="5" bestFit="1" customWidth="1"/>
    <col min="9481" max="9481" width="10.7109375" style="5" bestFit="1" customWidth="1"/>
    <col min="9482" max="9482" width="9.85546875" style="5" bestFit="1" customWidth="1"/>
    <col min="9483" max="9483" width="12.85546875" style="5" bestFit="1" customWidth="1"/>
    <col min="9484" max="9484" width="10.7109375" style="5" customWidth="1"/>
    <col min="9485" max="9485" width="12.85546875" style="5" bestFit="1" customWidth="1"/>
    <col min="9486" max="9728" width="9.140625" style="5"/>
    <col min="9729" max="9729" width="19.28515625" style="5" customWidth="1"/>
    <col min="9730" max="9730" width="8.5703125" style="5" bestFit="1" customWidth="1"/>
    <col min="9731" max="9731" width="13.42578125" style="5" customWidth="1"/>
    <col min="9732" max="9732" width="7.140625" style="5" bestFit="1" customWidth="1"/>
    <col min="9733" max="9733" width="14.140625" style="5" bestFit="1" customWidth="1"/>
    <col min="9734" max="9734" width="8.5703125" style="5" bestFit="1" customWidth="1"/>
    <col min="9735" max="9735" width="9" style="5" customWidth="1"/>
    <col min="9736" max="9736" width="8" style="5" bestFit="1" customWidth="1"/>
    <col min="9737" max="9737" width="10.7109375" style="5" bestFit="1" customWidth="1"/>
    <col min="9738" max="9738" width="9.85546875" style="5" bestFit="1" customWidth="1"/>
    <col min="9739" max="9739" width="12.85546875" style="5" bestFit="1" customWidth="1"/>
    <col min="9740" max="9740" width="10.7109375" style="5" customWidth="1"/>
    <col min="9741" max="9741" width="12.85546875" style="5" bestFit="1" customWidth="1"/>
    <col min="9742" max="9984" width="9.140625" style="5"/>
    <col min="9985" max="9985" width="19.28515625" style="5" customWidth="1"/>
    <col min="9986" max="9986" width="8.5703125" style="5" bestFit="1" customWidth="1"/>
    <col min="9987" max="9987" width="13.42578125" style="5" customWidth="1"/>
    <col min="9988" max="9988" width="7.140625" style="5" bestFit="1" customWidth="1"/>
    <col min="9989" max="9989" width="14.140625" style="5" bestFit="1" customWidth="1"/>
    <col min="9990" max="9990" width="8.5703125" style="5" bestFit="1" customWidth="1"/>
    <col min="9991" max="9991" width="9" style="5" customWidth="1"/>
    <col min="9992" max="9992" width="8" style="5" bestFit="1" customWidth="1"/>
    <col min="9993" max="9993" width="10.7109375" style="5" bestFit="1" customWidth="1"/>
    <col min="9994" max="9994" width="9.85546875" style="5" bestFit="1" customWidth="1"/>
    <col min="9995" max="9995" width="12.85546875" style="5" bestFit="1" customWidth="1"/>
    <col min="9996" max="9996" width="10.7109375" style="5" customWidth="1"/>
    <col min="9997" max="9997" width="12.85546875" style="5" bestFit="1" customWidth="1"/>
    <col min="9998" max="10240" width="9.140625" style="5"/>
    <col min="10241" max="10241" width="19.28515625" style="5" customWidth="1"/>
    <col min="10242" max="10242" width="8.5703125" style="5" bestFit="1" customWidth="1"/>
    <col min="10243" max="10243" width="13.42578125" style="5" customWidth="1"/>
    <col min="10244" max="10244" width="7.140625" style="5" bestFit="1" customWidth="1"/>
    <col min="10245" max="10245" width="14.140625" style="5" bestFit="1" customWidth="1"/>
    <col min="10246" max="10246" width="8.5703125" style="5" bestFit="1" customWidth="1"/>
    <col min="10247" max="10247" width="9" style="5" customWidth="1"/>
    <col min="10248" max="10248" width="8" style="5" bestFit="1" customWidth="1"/>
    <col min="10249" max="10249" width="10.7109375" style="5" bestFit="1" customWidth="1"/>
    <col min="10250" max="10250" width="9.85546875" style="5" bestFit="1" customWidth="1"/>
    <col min="10251" max="10251" width="12.85546875" style="5" bestFit="1" customWidth="1"/>
    <col min="10252" max="10252" width="10.7109375" style="5" customWidth="1"/>
    <col min="10253" max="10253" width="12.85546875" style="5" bestFit="1" customWidth="1"/>
    <col min="10254" max="10496" width="9.140625" style="5"/>
    <col min="10497" max="10497" width="19.28515625" style="5" customWidth="1"/>
    <col min="10498" max="10498" width="8.5703125" style="5" bestFit="1" customWidth="1"/>
    <col min="10499" max="10499" width="13.42578125" style="5" customWidth="1"/>
    <col min="10500" max="10500" width="7.140625" style="5" bestFit="1" customWidth="1"/>
    <col min="10501" max="10501" width="14.140625" style="5" bestFit="1" customWidth="1"/>
    <col min="10502" max="10502" width="8.5703125" style="5" bestFit="1" customWidth="1"/>
    <col min="10503" max="10503" width="9" style="5" customWidth="1"/>
    <col min="10504" max="10504" width="8" style="5" bestFit="1" customWidth="1"/>
    <col min="10505" max="10505" width="10.7109375" style="5" bestFit="1" customWidth="1"/>
    <col min="10506" max="10506" width="9.85546875" style="5" bestFit="1" customWidth="1"/>
    <col min="10507" max="10507" width="12.85546875" style="5" bestFit="1" customWidth="1"/>
    <col min="10508" max="10508" width="10.7109375" style="5" customWidth="1"/>
    <col min="10509" max="10509" width="12.85546875" style="5" bestFit="1" customWidth="1"/>
    <col min="10510" max="10752" width="9.140625" style="5"/>
    <col min="10753" max="10753" width="19.28515625" style="5" customWidth="1"/>
    <col min="10754" max="10754" width="8.5703125" style="5" bestFit="1" customWidth="1"/>
    <col min="10755" max="10755" width="13.42578125" style="5" customWidth="1"/>
    <col min="10756" max="10756" width="7.140625" style="5" bestFit="1" customWidth="1"/>
    <col min="10757" max="10757" width="14.140625" style="5" bestFit="1" customWidth="1"/>
    <col min="10758" max="10758" width="8.5703125" style="5" bestFit="1" customWidth="1"/>
    <col min="10759" max="10759" width="9" style="5" customWidth="1"/>
    <col min="10760" max="10760" width="8" style="5" bestFit="1" customWidth="1"/>
    <col min="10761" max="10761" width="10.7109375" style="5" bestFit="1" customWidth="1"/>
    <col min="10762" max="10762" width="9.85546875" style="5" bestFit="1" customWidth="1"/>
    <col min="10763" max="10763" width="12.85546875" style="5" bestFit="1" customWidth="1"/>
    <col min="10764" max="10764" width="10.7109375" style="5" customWidth="1"/>
    <col min="10765" max="10765" width="12.85546875" style="5" bestFit="1" customWidth="1"/>
    <col min="10766" max="11008" width="9.140625" style="5"/>
    <col min="11009" max="11009" width="19.28515625" style="5" customWidth="1"/>
    <col min="11010" max="11010" width="8.5703125" style="5" bestFit="1" customWidth="1"/>
    <col min="11011" max="11011" width="13.42578125" style="5" customWidth="1"/>
    <col min="11012" max="11012" width="7.140625" style="5" bestFit="1" customWidth="1"/>
    <col min="11013" max="11013" width="14.140625" style="5" bestFit="1" customWidth="1"/>
    <col min="11014" max="11014" width="8.5703125" style="5" bestFit="1" customWidth="1"/>
    <col min="11015" max="11015" width="9" style="5" customWidth="1"/>
    <col min="11016" max="11016" width="8" style="5" bestFit="1" customWidth="1"/>
    <col min="11017" max="11017" width="10.7109375" style="5" bestFit="1" customWidth="1"/>
    <col min="11018" max="11018" width="9.85546875" style="5" bestFit="1" customWidth="1"/>
    <col min="11019" max="11019" width="12.85546875" style="5" bestFit="1" customWidth="1"/>
    <col min="11020" max="11020" width="10.7109375" style="5" customWidth="1"/>
    <col min="11021" max="11021" width="12.85546875" style="5" bestFit="1" customWidth="1"/>
    <col min="11022" max="11264" width="9.140625" style="5"/>
    <col min="11265" max="11265" width="19.28515625" style="5" customWidth="1"/>
    <col min="11266" max="11266" width="8.5703125" style="5" bestFit="1" customWidth="1"/>
    <col min="11267" max="11267" width="13.42578125" style="5" customWidth="1"/>
    <col min="11268" max="11268" width="7.140625" style="5" bestFit="1" customWidth="1"/>
    <col min="11269" max="11269" width="14.140625" style="5" bestFit="1" customWidth="1"/>
    <col min="11270" max="11270" width="8.5703125" style="5" bestFit="1" customWidth="1"/>
    <col min="11271" max="11271" width="9" style="5" customWidth="1"/>
    <col min="11272" max="11272" width="8" style="5" bestFit="1" customWidth="1"/>
    <col min="11273" max="11273" width="10.7109375" style="5" bestFit="1" customWidth="1"/>
    <col min="11274" max="11274" width="9.85546875" style="5" bestFit="1" customWidth="1"/>
    <col min="11275" max="11275" width="12.85546875" style="5" bestFit="1" customWidth="1"/>
    <col min="11276" max="11276" width="10.7109375" style="5" customWidth="1"/>
    <col min="11277" max="11277" width="12.85546875" style="5" bestFit="1" customWidth="1"/>
    <col min="11278" max="11520" width="9.140625" style="5"/>
    <col min="11521" max="11521" width="19.28515625" style="5" customWidth="1"/>
    <col min="11522" max="11522" width="8.5703125" style="5" bestFit="1" customWidth="1"/>
    <col min="11523" max="11523" width="13.42578125" style="5" customWidth="1"/>
    <col min="11524" max="11524" width="7.140625" style="5" bestFit="1" customWidth="1"/>
    <col min="11525" max="11525" width="14.140625" style="5" bestFit="1" customWidth="1"/>
    <col min="11526" max="11526" width="8.5703125" style="5" bestFit="1" customWidth="1"/>
    <col min="11527" max="11527" width="9" style="5" customWidth="1"/>
    <col min="11528" max="11528" width="8" style="5" bestFit="1" customWidth="1"/>
    <col min="11529" max="11529" width="10.7109375" style="5" bestFit="1" customWidth="1"/>
    <col min="11530" max="11530" width="9.85546875" style="5" bestFit="1" customWidth="1"/>
    <col min="11531" max="11531" width="12.85546875" style="5" bestFit="1" customWidth="1"/>
    <col min="11532" max="11532" width="10.7109375" style="5" customWidth="1"/>
    <col min="11533" max="11533" width="12.85546875" style="5" bestFit="1" customWidth="1"/>
    <col min="11534" max="11776" width="9.140625" style="5"/>
    <col min="11777" max="11777" width="19.28515625" style="5" customWidth="1"/>
    <col min="11778" max="11778" width="8.5703125" style="5" bestFit="1" customWidth="1"/>
    <col min="11779" max="11779" width="13.42578125" style="5" customWidth="1"/>
    <col min="11780" max="11780" width="7.140625" style="5" bestFit="1" customWidth="1"/>
    <col min="11781" max="11781" width="14.140625" style="5" bestFit="1" customWidth="1"/>
    <col min="11782" max="11782" width="8.5703125" style="5" bestFit="1" customWidth="1"/>
    <col min="11783" max="11783" width="9" style="5" customWidth="1"/>
    <col min="11784" max="11784" width="8" style="5" bestFit="1" customWidth="1"/>
    <col min="11785" max="11785" width="10.7109375" style="5" bestFit="1" customWidth="1"/>
    <col min="11786" max="11786" width="9.85546875" style="5" bestFit="1" customWidth="1"/>
    <col min="11787" max="11787" width="12.85546875" style="5" bestFit="1" customWidth="1"/>
    <col min="11788" max="11788" width="10.7109375" style="5" customWidth="1"/>
    <col min="11789" max="11789" width="12.85546875" style="5" bestFit="1" customWidth="1"/>
    <col min="11790" max="12032" width="9.140625" style="5"/>
    <col min="12033" max="12033" width="19.28515625" style="5" customWidth="1"/>
    <col min="12034" max="12034" width="8.5703125" style="5" bestFit="1" customWidth="1"/>
    <col min="12035" max="12035" width="13.42578125" style="5" customWidth="1"/>
    <col min="12036" max="12036" width="7.140625" style="5" bestFit="1" customWidth="1"/>
    <col min="12037" max="12037" width="14.140625" style="5" bestFit="1" customWidth="1"/>
    <col min="12038" max="12038" width="8.5703125" style="5" bestFit="1" customWidth="1"/>
    <col min="12039" max="12039" width="9" style="5" customWidth="1"/>
    <col min="12040" max="12040" width="8" style="5" bestFit="1" customWidth="1"/>
    <col min="12041" max="12041" width="10.7109375" style="5" bestFit="1" customWidth="1"/>
    <col min="12042" max="12042" width="9.85546875" style="5" bestFit="1" customWidth="1"/>
    <col min="12043" max="12043" width="12.85546875" style="5" bestFit="1" customWidth="1"/>
    <col min="12044" max="12044" width="10.7109375" style="5" customWidth="1"/>
    <col min="12045" max="12045" width="12.85546875" style="5" bestFit="1" customWidth="1"/>
    <col min="12046" max="12288" width="9.140625" style="5"/>
    <col min="12289" max="12289" width="19.28515625" style="5" customWidth="1"/>
    <col min="12290" max="12290" width="8.5703125" style="5" bestFit="1" customWidth="1"/>
    <col min="12291" max="12291" width="13.42578125" style="5" customWidth="1"/>
    <col min="12292" max="12292" width="7.140625" style="5" bestFit="1" customWidth="1"/>
    <col min="12293" max="12293" width="14.140625" style="5" bestFit="1" customWidth="1"/>
    <col min="12294" max="12294" width="8.5703125" style="5" bestFit="1" customWidth="1"/>
    <col min="12295" max="12295" width="9" style="5" customWidth="1"/>
    <col min="12296" max="12296" width="8" style="5" bestFit="1" customWidth="1"/>
    <col min="12297" max="12297" width="10.7109375" style="5" bestFit="1" customWidth="1"/>
    <col min="12298" max="12298" width="9.85546875" style="5" bestFit="1" customWidth="1"/>
    <col min="12299" max="12299" width="12.85546875" style="5" bestFit="1" customWidth="1"/>
    <col min="12300" max="12300" width="10.7109375" style="5" customWidth="1"/>
    <col min="12301" max="12301" width="12.85546875" style="5" bestFit="1" customWidth="1"/>
    <col min="12302" max="12544" width="9.140625" style="5"/>
    <col min="12545" max="12545" width="19.28515625" style="5" customWidth="1"/>
    <col min="12546" max="12546" width="8.5703125" style="5" bestFit="1" customWidth="1"/>
    <col min="12547" max="12547" width="13.42578125" style="5" customWidth="1"/>
    <col min="12548" max="12548" width="7.140625" style="5" bestFit="1" customWidth="1"/>
    <col min="12549" max="12549" width="14.140625" style="5" bestFit="1" customWidth="1"/>
    <col min="12550" max="12550" width="8.5703125" style="5" bestFit="1" customWidth="1"/>
    <col min="12551" max="12551" width="9" style="5" customWidth="1"/>
    <col min="12552" max="12552" width="8" style="5" bestFit="1" customWidth="1"/>
    <col min="12553" max="12553" width="10.7109375" style="5" bestFit="1" customWidth="1"/>
    <col min="12554" max="12554" width="9.85546875" style="5" bestFit="1" customWidth="1"/>
    <col min="12555" max="12555" width="12.85546875" style="5" bestFit="1" customWidth="1"/>
    <col min="12556" max="12556" width="10.7109375" style="5" customWidth="1"/>
    <col min="12557" max="12557" width="12.85546875" style="5" bestFit="1" customWidth="1"/>
    <col min="12558" max="12800" width="9.140625" style="5"/>
    <col min="12801" max="12801" width="19.28515625" style="5" customWidth="1"/>
    <col min="12802" max="12802" width="8.5703125" style="5" bestFit="1" customWidth="1"/>
    <col min="12803" max="12803" width="13.42578125" style="5" customWidth="1"/>
    <col min="12804" max="12804" width="7.140625" style="5" bestFit="1" customWidth="1"/>
    <col min="12805" max="12805" width="14.140625" style="5" bestFit="1" customWidth="1"/>
    <col min="12806" max="12806" width="8.5703125" style="5" bestFit="1" customWidth="1"/>
    <col min="12807" max="12807" width="9" style="5" customWidth="1"/>
    <col min="12808" max="12808" width="8" style="5" bestFit="1" customWidth="1"/>
    <col min="12809" max="12809" width="10.7109375" style="5" bestFit="1" customWidth="1"/>
    <col min="12810" max="12810" width="9.85546875" style="5" bestFit="1" customWidth="1"/>
    <col min="12811" max="12811" width="12.85546875" style="5" bestFit="1" customWidth="1"/>
    <col min="12812" max="12812" width="10.7109375" style="5" customWidth="1"/>
    <col min="12813" max="12813" width="12.85546875" style="5" bestFit="1" customWidth="1"/>
    <col min="12814" max="13056" width="9.140625" style="5"/>
    <col min="13057" max="13057" width="19.28515625" style="5" customWidth="1"/>
    <col min="13058" max="13058" width="8.5703125" style="5" bestFit="1" customWidth="1"/>
    <col min="13059" max="13059" width="13.42578125" style="5" customWidth="1"/>
    <col min="13060" max="13060" width="7.140625" style="5" bestFit="1" customWidth="1"/>
    <col min="13061" max="13061" width="14.140625" style="5" bestFit="1" customWidth="1"/>
    <col min="13062" max="13062" width="8.5703125" style="5" bestFit="1" customWidth="1"/>
    <col min="13063" max="13063" width="9" style="5" customWidth="1"/>
    <col min="13064" max="13064" width="8" style="5" bestFit="1" customWidth="1"/>
    <col min="13065" max="13065" width="10.7109375" style="5" bestFit="1" customWidth="1"/>
    <col min="13066" max="13066" width="9.85546875" style="5" bestFit="1" customWidth="1"/>
    <col min="13067" max="13067" width="12.85546875" style="5" bestFit="1" customWidth="1"/>
    <col min="13068" max="13068" width="10.7109375" style="5" customWidth="1"/>
    <col min="13069" max="13069" width="12.85546875" style="5" bestFit="1" customWidth="1"/>
    <col min="13070" max="13312" width="9.140625" style="5"/>
    <col min="13313" max="13313" width="19.28515625" style="5" customWidth="1"/>
    <col min="13314" max="13314" width="8.5703125" style="5" bestFit="1" customWidth="1"/>
    <col min="13315" max="13315" width="13.42578125" style="5" customWidth="1"/>
    <col min="13316" max="13316" width="7.140625" style="5" bestFit="1" customWidth="1"/>
    <col min="13317" max="13317" width="14.140625" style="5" bestFit="1" customWidth="1"/>
    <col min="13318" max="13318" width="8.5703125" style="5" bestFit="1" customWidth="1"/>
    <col min="13319" max="13319" width="9" style="5" customWidth="1"/>
    <col min="13320" max="13320" width="8" style="5" bestFit="1" customWidth="1"/>
    <col min="13321" max="13321" width="10.7109375" style="5" bestFit="1" customWidth="1"/>
    <col min="13322" max="13322" width="9.85546875" style="5" bestFit="1" customWidth="1"/>
    <col min="13323" max="13323" width="12.85546875" style="5" bestFit="1" customWidth="1"/>
    <col min="13324" max="13324" width="10.7109375" style="5" customWidth="1"/>
    <col min="13325" max="13325" width="12.85546875" style="5" bestFit="1" customWidth="1"/>
    <col min="13326" max="13568" width="9.140625" style="5"/>
    <col min="13569" max="13569" width="19.28515625" style="5" customWidth="1"/>
    <col min="13570" max="13570" width="8.5703125" style="5" bestFit="1" customWidth="1"/>
    <col min="13571" max="13571" width="13.42578125" style="5" customWidth="1"/>
    <col min="13572" max="13572" width="7.140625" style="5" bestFit="1" customWidth="1"/>
    <col min="13573" max="13573" width="14.140625" style="5" bestFit="1" customWidth="1"/>
    <col min="13574" max="13574" width="8.5703125" style="5" bestFit="1" customWidth="1"/>
    <col min="13575" max="13575" width="9" style="5" customWidth="1"/>
    <col min="13576" max="13576" width="8" style="5" bestFit="1" customWidth="1"/>
    <col min="13577" max="13577" width="10.7109375" style="5" bestFit="1" customWidth="1"/>
    <col min="13578" max="13578" width="9.85546875" style="5" bestFit="1" customWidth="1"/>
    <col min="13579" max="13579" width="12.85546875" style="5" bestFit="1" customWidth="1"/>
    <col min="13580" max="13580" width="10.7109375" style="5" customWidth="1"/>
    <col min="13581" max="13581" width="12.85546875" style="5" bestFit="1" customWidth="1"/>
    <col min="13582" max="13824" width="9.140625" style="5"/>
    <col min="13825" max="13825" width="19.28515625" style="5" customWidth="1"/>
    <col min="13826" max="13826" width="8.5703125" style="5" bestFit="1" customWidth="1"/>
    <col min="13827" max="13827" width="13.42578125" style="5" customWidth="1"/>
    <col min="13828" max="13828" width="7.140625" style="5" bestFit="1" customWidth="1"/>
    <col min="13829" max="13829" width="14.140625" style="5" bestFit="1" customWidth="1"/>
    <col min="13830" max="13830" width="8.5703125" style="5" bestFit="1" customWidth="1"/>
    <col min="13831" max="13831" width="9" style="5" customWidth="1"/>
    <col min="13832" max="13832" width="8" style="5" bestFit="1" customWidth="1"/>
    <col min="13833" max="13833" width="10.7109375" style="5" bestFit="1" customWidth="1"/>
    <col min="13834" max="13834" width="9.85546875" style="5" bestFit="1" customWidth="1"/>
    <col min="13835" max="13835" width="12.85546875" style="5" bestFit="1" customWidth="1"/>
    <col min="13836" max="13836" width="10.7109375" style="5" customWidth="1"/>
    <col min="13837" max="13837" width="12.85546875" style="5" bestFit="1" customWidth="1"/>
    <col min="13838" max="14080" width="9.140625" style="5"/>
    <col min="14081" max="14081" width="19.28515625" style="5" customWidth="1"/>
    <col min="14082" max="14082" width="8.5703125" style="5" bestFit="1" customWidth="1"/>
    <col min="14083" max="14083" width="13.42578125" style="5" customWidth="1"/>
    <col min="14084" max="14084" width="7.140625" style="5" bestFit="1" customWidth="1"/>
    <col min="14085" max="14085" width="14.140625" style="5" bestFit="1" customWidth="1"/>
    <col min="14086" max="14086" width="8.5703125" style="5" bestFit="1" customWidth="1"/>
    <col min="14087" max="14087" width="9" style="5" customWidth="1"/>
    <col min="14088" max="14088" width="8" style="5" bestFit="1" customWidth="1"/>
    <col min="14089" max="14089" width="10.7109375" style="5" bestFit="1" customWidth="1"/>
    <col min="14090" max="14090" width="9.85546875" style="5" bestFit="1" customWidth="1"/>
    <col min="14091" max="14091" width="12.85546875" style="5" bestFit="1" customWidth="1"/>
    <col min="14092" max="14092" width="10.7109375" style="5" customWidth="1"/>
    <col min="14093" max="14093" width="12.85546875" style="5" bestFit="1" customWidth="1"/>
    <col min="14094" max="14336" width="9.140625" style="5"/>
    <col min="14337" max="14337" width="19.28515625" style="5" customWidth="1"/>
    <col min="14338" max="14338" width="8.5703125" style="5" bestFit="1" customWidth="1"/>
    <col min="14339" max="14339" width="13.42578125" style="5" customWidth="1"/>
    <col min="14340" max="14340" width="7.140625" style="5" bestFit="1" customWidth="1"/>
    <col min="14341" max="14341" width="14.140625" style="5" bestFit="1" customWidth="1"/>
    <col min="14342" max="14342" width="8.5703125" style="5" bestFit="1" customWidth="1"/>
    <col min="14343" max="14343" width="9" style="5" customWidth="1"/>
    <col min="14344" max="14344" width="8" style="5" bestFit="1" customWidth="1"/>
    <col min="14345" max="14345" width="10.7109375" style="5" bestFit="1" customWidth="1"/>
    <col min="14346" max="14346" width="9.85546875" style="5" bestFit="1" customWidth="1"/>
    <col min="14347" max="14347" width="12.85546875" style="5" bestFit="1" customWidth="1"/>
    <col min="14348" max="14348" width="10.7109375" style="5" customWidth="1"/>
    <col min="14349" max="14349" width="12.85546875" style="5" bestFit="1" customWidth="1"/>
    <col min="14350" max="14592" width="9.140625" style="5"/>
    <col min="14593" max="14593" width="19.28515625" style="5" customWidth="1"/>
    <col min="14594" max="14594" width="8.5703125" style="5" bestFit="1" customWidth="1"/>
    <col min="14595" max="14595" width="13.42578125" style="5" customWidth="1"/>
    <col min="14596" max="14596" width="7.140625" style="5" bestFit="1" customWidth="1"/>
    <col min="14597" max="14597" width="14.140625" style="5" bestFit="1" customWidth="1"/>
    <col min="14598" max="14598" width="8.5703125" style="5" bestFit="1" customWidth="1"/>
    <col min="14599" max="14599" width="9" style="5" customWidth="1"/>
    <col min="14600" max="14600" width="8" style="5" bestFit="1" customWidth="1"/>
    <col min="14601" max="14601" width="10.7109375" style="5" bestFit="1" customWidth="1"/>
    <col min="14602" max="14602" width="9.85546875" style="5" bestFit="1" customWidth="1"/>
    <col min="14603" max="14603" width="12.85546875" style="5" bestFit="1" customWidth="1"/>
    <col min="14604" max="14604" width="10.7109375" style="5" customWidth="1"/>
    <col min="14605" max="14605" width="12.85546875" style="5" bestFit="1" customWidth="1"/>
    <col min="14606" max="14848" width="9.140625" style="5"/>
    <col min="14849" max="14849" width="19.28515625" style="5" customWidth="1"/>
    <col min="14850" max="14850" width="8.5703125" style="5" bestFit="1" customWidth="1"/>
    <col min="14851" max="14851" width="13.42578125" style="5" customWidth="1"/>
    <col min="14852" max="14852" width="7.140625" style="5" bestFit="1" customWidth="1"/>
    <col min="14853" max="14853" width="14.140625" style="5" bestFit="1" customWidth="1"/>
    <col min="14854" max="14854" width="8.5703125" style="5" bestFit="1" customWidth="1"/>
    <col min="14855" max="14855" width="9" style="5" customWidth="1"/>
    <col min="14856" max="14856" width="8" style="5" bestFit="1" customWidth="1"/>
    <col min="14857" max="14857" width="10.7109375" style="5" bestFit="1" customWidth="1"/>
    <col min="14858" max="14858" width="9.85546875" style="5" bestFit="1" customWidth="1"/>
    <col min="14859" max="14859" width="12.85546875" style="5" bestFit="1" customWidth="1"/>
    <col min="14860" max="14860" width="10.7109375" style="5" customWidth="1"/>
    <col min="14861" max="14861" width="12.85546875" style="5" bestFit="1" customWidth="1"/>
    <col min="14862" max="15104" width="9.140625" style="5"/>
    <col min="15105" max="15105" width="19.28515625" style="5" customWidth="1"/>
    <col min="15106" max="15106" width="8.5703125" style="5" bestFit="1" customWidth="1"/>
    <col min="15107" max="15107" width="13.42578125" style="5" customWidth="1"/>
    <col min="15108" max="15108" width="7.140625" style="5" bestFit="1" customWidth="1"/>
    <col min="15109" max="15109" width="14.140625" style="5" bestFit="1" customWidth="1"/>
    <col min="15110" max="15110" width="8.5703125" style="5" bestFit="1" customWidth="1"/>
    <col min="15111" max="15111" width="9" style="5" customWidth="1"/>
    <col min="15112" max="15112" width="8" style="5" bestFit="1" customWidth="1"/>
    <col min="15113" max="15113" width="10.7109375" style="5" bestFit="1" customWidth="1"/>
    <col min="15114" max="15114" width="9.85546875" style="5" bestFit="1" customWidth="1"/>
    <col min="15115" max="15115" width="12.85546875" style="5" bestFit="1" customWidth="1"/>
    <col min="15116" max="15116" width="10.7109375" style="5" customWidth="1"/>
    <col min="15117" max="15117" width="12.85546875" style="5" bestFit="1" customWidth="1"/>
    <col min="15118" max="15360" width="9.140625" style="5"/>
    <col min="15361" max="15361" width="19.28515625" style="5" customWidth="1"/>
    <col min="15362" max="15362" width="8.5703125" style="5" bestFit="1" customWidth="1"/>
    <col min="15363" max="15363" width="13.42578125" style="5" customWidth="1"/>
    <col min="15364" max="15364" width="7.140625" style="5" bestFit="1" customWidth="1"/>
    <col min="15365" max="15365" width="14.140625" style="5" bestFit="1" customWidth="1"/>
    <col min="15366" max="15366" width="8.5703125" style="5" bestFit="1" customWidth="1"/>
    <col min="15367" max="15367" width="9" style="5" customWidth="1"/>
    <col min="15368" max="15368" width="8" style="5" bestFit="1" customWidth="1"/>
    <col min="15369" max="15369" width="10.7109375" style="5" bestFit="1" customWidth="1"/>
    <col min="15370" max="15370" width="9.85546875" style="5" bestFit="1" customWidth="1"/>
    <col min="15371" max="15371" width="12.85546875" style="5" bestFit="1" customWidth="1"/>
    <col min="15372" max="15372" width="10.7109375" style="5" customWidth="1"/>
    <col min="15373" max="15373" width="12.85546875" style="5" bestFit="1" customWidth="1"/>
    <col min="15374" max="15616" width="9.140625" style="5"/>
    <col min="15617" max="15617" width="19.28515625" style="5" customWidth="1"/>
    <col min="15618" max="15618" width="8.5703125" style="5" bestFit="1" customWidth="1"/>
    <col min="15619" max="15619" width="13.42578125" style="5" customWidth="1"/>
    <col min="15620" max="15620" width="7.140625" style="5" bestFit="1" customWidth="1"/>
    <col min="15621" max="15621" width="14.140625" style="5" bestFit="1" customWidth="1"/>
    <col min="15622" max="15622" width="8.5703125" style="5" bestFit="1" customWidth="1"/>
    <col min="15623" max="15623" width="9" style="5" customWidth="1"/>
    <col min="15624" max="15624" width="8" style="5" bestFit="1" customWidth="1"/>
    <col min="15625" max="15625" width="10.7109375" style="5" bestFit="1" customWidth="1"/>
    <col min="15626" max="15626" width="9.85546875" style="5" bestFit="1" customWidth="1"/>
    <col min="15627" max="15627" width="12.85546875" style="5" bestFit="1" customWidth="1"/>
    <col min="15628" max="15628" width="10.7109375" style="5" customWidth="1"/>
    <col min="15629" max="15629" width="12.85546875" style="5" bestFit="1" customWidth="1"/>
    <col min="15630" max="15872" width="9.140625" style="5"/>
    <col min="15873" max="15873" width="19.28515625" style="5" customWidth="1"/>
    <col min="15874" max="15874" width="8.5703125" style="5" bestFit="1" customWidth="1"/>
    <col min="15875" max="15875" width="13.42578125" style="5" customWidth="1"/>
    <col min="15876" max="15876" width="7.140625" style="5" bestFit="1" customWidth="1"/>
    <col min="15877" max="15877" width="14.140625" style="5" bestFit="1" customWidth="1"/>
    <col min="15878" max="15878" width="8.5703125" style="5" bestFit="1" customWidth="1"/>
    <col min="15879" max="15879" width="9" style="5" customWidth="1"/>
    <col min="15880" max="15880" width="8" style="5" bestFit="1" customWidth="1"/>
    <col min="15881" max="15881" width="10.7109375" style="5" bestFit="1" customWidth="1"/>
    <col min="15882" max="15882" width="9.85546875" style="5" bestFit="1" customWidth="1"/>
    <col min="15883" max="15883" width="12.85546875" style="5" bestFit="1" customWidth="1"/>
    <col min="15884" max="15884" width="10.7109375" style="5" customWidth="1"/>
    <col min="15885" max="15885" width="12.85546875" style="5" bestFit="1" customWidth="1"/>
    <col min="15886" max="16128" width="9.140625" style="5"/>
    <col min="16129" max="16129" width="19.28515625" style="5" customWidth="1"/>
    <col min="16130" max="16130" width="8.5703125" style="5" bestFit="1" customWidth="1"/>
    <col min="16131" max="16131" width="13.42578125" style="5" customWidth="1"/>
    <col min="16132" max="16132" width="7.140625" style="5" bestFit="1" customWidth="1"/>
    <col min="16133" max="16133" width="14.140625" style="5" bestFit="1" customWidth="1"/>
    <col min="16134" max="16134" width="8.5703125" style="5" bestFit="1" customWidth="1"/>
    <col min="16135" max="16135" width="9" style="5" customWidth="1"/>
    <col min="16136" max="16136" width="8" style="5" bestFit="1" customWidth="1"/>
    <col min="16137" max="16137" width="10.7109375" style="5" bestFit="1" customWidth="1"/>
    <col min="16138" max="16138" width="9.85546875" style="5" bestFit="1" customWidth="1"/>
    <col min="16139" max="16139" width="12.85546875" style="5" bestFit="1" customWidth="1"/>
    <col min="16140" max="16140" width="10.7109375" style="5" customWidth="1"/>
    <col min="16141" max="16141" width="12.85546875" style="5" bestFit="1" customWidth="1"/>
    <col min="16142" max="16384" width="9.140625" style="5"/>
  </cols>
  <sheetData>
    <row r="1" spans="1:18" ht="15" x14ac:dyDescent="0.25">
      <c r="A1" s="2" t="s">
        <v>210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4">
        <v>43171</v>
      </c>
      <c r="P1" s="3"/>
      <c r="Q1" s="3"/>
      <c r="R1" s="3"/>
    </row>
    <row r="2" spans="1:18" ht="15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O2" s="6"/>
      <c r="P2" s="3"/>
      <c r="Q2" s="3"/>
      <c r="R2" s="3"/>
    </row>
    <row r="3" spans="1:18" ht="51" x14ac:dyDescent="0.2">
      <c r="A3" s="87" t="s">
        <v>211</v>
      </c>
      <c r="B3" s="87" t="s">
        <v>35</v>
      </c>
      <c r="C3" s="87" t="s">
        <v>36</v>
      </c>
      <c r="D3" s="19" t="s">
        <v>37</v>
      </c>
      <c r="E3" s="88" t="s">
        <v>38</v>
      </c>
      <c r="F3" s="89" t="s">
        <v>33</v>
      </c>
      <c r="G3" s="73" t="s">
        <v>39</v>
      </c>
      <c r="H3" s="73" t="s">
        <v>40</v>
      </c>
      <c r="I3" s="90" t="s">
        <v>41</v>
      </c>
      <c r="J3" s="74" t="s">
        <v>215</v>
      </c>
      <c r="K3" s="74" t="s">
        <v>43</v>
      </c>
      <c r="L3" s="74" t="s">
        <v>42</v>
      </c>
      <c r="M3" s="74" t="s">
        <v>43</v>
      </c>
      <c r="O3" s="7"/>
      <c r="P3" s="8" t="s">
        <v>33</v>
      </c>
      <c r="Q3" s="9" t="s">
        <v>34</v>
      </c>
      <c r="R3" s="10"/>
    </row>
    <row r="4" spans="1:18" ht="25.5" x14ac:dyDescent="0.2">
      <c r="A4" s="94" t="s">
        <v>44</v>
      </c>
      <c r="B4" s="71">
        <v>7.5</v>
      </c>
      <c r="C4" s="72">
        <v>138</v>
      </c>
      <c r="D4" s="9">
        <f>B4+C4</f>
        <v>145.5</v>
      </c>
      <c r="E4" s="79">
        <f t="shared" ref="E4:E11" si="0">D4/$D$12*100</f>
        <v>23.397549287621008</v>
      </c>
      <c r="F4" s="9">
        <v>42</v>
      </c>
      <c r="G4" s="77">
        <f t="shared" ref="G4:G11" si="1">F4/$F$12*100</f>
        <v>29.787234042553191</v>
      </c>
      <c r="H4" s="78">
        <f t="shared" ref="H4:H11" si="2">(E4+G4)/2</f>
        <v>26.592391665087099</v>
      </c>
      <c r="I4" s="20">
        <f t="shared" ref="I4:I11" si="3">H4*120000/100</f>
        <v>31910.869998104521</v>
      </c>
      <c r="J4" s="85">
        <v>32</v>
      </c>
      <c r="K4" s="92" t="e">
        <f>SUM('All2018'!#REF!)</f>
        <v>#REF!</v>
      </c>
      <c r="L4" s="85">
        <v>32</v>
      </c>
      <c r="M4" s="75" t="e">
        <f>K4</f>
        <v>#REF!</v>
      </c>
      <c r="O4" s="11" t="s">
        <v>212</v>
      </c>
      <c r="P4" s="12">
        <f>F12</f>
        <v>141</v>
      </c>
      <c r="Q4" s="13" t="e">
        <f>'All2018'!#REF!</f>
        <v>#REF!</v>
      </c>
      <c r="R4" s="14"/>
    </row>
    <row r="5" spans="1:18" ht="25.5" x14ac:dyDescent="0.2">
      <c r="A5" s="94" t="s">
        <v>45</v>
      </c>
      <c r="B5" s="71">
        <v>5</v>
      </c>
      <c r="C5" s="72">
        <v>46</v>
      </c>
      <c r="D5" s="9">
        <f t="shared" ref="D5:D11" si="4">B5+C5</f>
        <v>51</v>
      </c>
      <c r="E5" s="79">
        <f t="shared" si="0"/>
        <v>8.2012028430836512</v>
      </c>
      <c r="F5" s="9">
        <v>6</v>
      </c>
      <c r="G5" s="77">
        <f t="shared" si="1"/>
        <v>4.2553191489361701</v>
      </c>
      <c r="H5" s="78">
        <f t="shared" si="2"/>
        <v>6.2282609960099107</v>
      </c>
      <c r="I5" s="20">
        <f t="shared" si="3"/>
        <v>7473.9131952118933</v>
      </c>
      <c r="J5" s="85">
        <v>6</v>
      </c>
      <c r="K5" s="93" t="e">
        <f>SUM('All2018'!#REF!)</f>
        <v>#REF!</v>
      </c>
      <c r="L5" s="85">
        <v>6</v>
      </c>
      <c r="M5" s="75" t="e">
        <f t="shared" ref="M5:M11" si="5">K5</f>
        <v>#REF!</v>
      </c>
      <c r="O5" s="11" t="s">
        <v>213</v>
      </c>
      <c r="P5" s="15">
        <v>113</v>
      </c>
      <c r="Q5" s="16">
        <v>113113</v>
      </c>
      <c r="R5" s="10"/>
    </row>
    <row r="6" spans="1:18" ht="25.5" x14ac:dyDescent="0.2">
      <c r="A6" s="94" t="s">
        <v>46</v>
      </c>
      <c r="B6" s="71">
        <v>15</v>
      </c>
      <c r="C6" s="72">
        <v>91</v>
      </c>
      <c r="D6" s="9">
        <f t="shared" si="4"/>
        <v>106</v>
      </c>
      <c r="E6" s="79">
        <f t="shared" si="0"/>
        <v>17.045637281703279</v>
      </c>
      <c r="F6" s="9">
        <v>9</v>
      </c>
      <c r="G6" s="77">
        <f t="shared" si="1"/>
        <v>6.3829787234042552</v>
      </c>
      <c r="H6" s="78">
        <f t="shared" si="2"/>
        <v>11.714308002553768</v>
      </c>
      <c r="I6" s="20">
        <f t="shared" si="3"/>
        <v>14057.169603064522</v>
      </c>
      <c r="J6" s="85">
        <v>9</v>
      </c>
      <c r="K6" s="93" t="e">
        <f>SUM('All2018'!#REF!)</f>
        <v>#REF!</v>
      </c>
      <c r="L6" s="85">
        <v>9</v>
      </c>
      <c r="M6" s="75" t="e">
        <f t="shared" si="5"/>
        <v>#REF!</v>
      </c>
      <c r="O6" s="11" t="s">
        <v>214</v>
      </c>
      <c r="P6" s="17">
        <f>P5/P4</f>
        <v>0.8014184397163121</v>
      </c>
      <c r="Q6" s="17" t="e">
        <f>Q5/Q4</f>
        <v>#REF!</v>
      </c>
      <c r="R6" s="18"/>
    </row>
    <row r="7" spans="1:18" x14ac:dyDescent="0.2">
      <c r="A7" s="94" t="s">
        <v>47</v>
      </c>
      <c r="B7" s="71">
        <v>22.5</v>
      </c>
      <c r="C7" s="72">
        <v>127</v>
      </c>
      <c r="D7" s="9">
        <f t="shared" si="4"/>
        <v>149.5</v>
      </c>
      <c r="E7" s="79">
        <f t="shared" si="0"/>
        <v>24.04078088315698</v>
      </c>
      <c r="F7" s="9">
        <v>38</v>
      </c>
      <c r="G7" s="77">
        <f t="shared" si="1"/>
        <v>26.950354609929079</v>
      </c>
      <c r="H7" s="78">
        <f t="shared" si="2"/>
        <v>25.495567746543031</v>
      </c>
      <c r="I7" s="20">
        <f t="shared" si="3"/>
        <v>30594.681295851638</v>
      </c>
      <c r="J7" s="85">
        <v>31</v>
      </c>
      <c r="K7" s="93" t="e">
        <f>SUM('All2018'!#REF!)</f>
        <v>#REF!</v>
      </c>
      <c r="L7" s="85">
        <v>31</v>
      </c>
      <c r="M7" s="75" t="e">
        <f t="shared" si="5"/>
        <v>#REF!</v>
      </c>
    </row>
    <row r="8" spans="1:18" x14ac:dyDescent="0.2">
      <c r="A8" s="94" t="s">
        <v>48</v>
      </c>
      <c r="B8" s="71">
        <v>2.86</v>
      </c>
      <c r="C8" s="72">
        <v>40</v>
      </c>
      <c r="D8" s="9">
        <f t="shared" si="4"/>
        <v>42.86</v>
      </c>
      <c r="E8" s="79">
        <f t="shared" si="0"/>
        <v>6.8922265461679473</v>
      </c>
      <c r="F8" s="9">
        <v>5</v>
      </c>
      <c r="G8" s="77">
        <f t="shared" si="1"/>
        <v>3.5460992907801421</v>
      </c>
      <c r="H8" s="78">
        <f t="shared" si="2"/>
        <v>5.2191629184740442</v>
      </c>
      <c r="I8" s="20">
        <f t="shared" si="3"/>
        <v>6262.9955021688529</v>
      </c>
      <c r="J8" s="85">
        <v>5</v>
      </c>
      <c r="K8" s="93" t="e">
        <f>SUM('All2018'!#REF!)</f>
        <v>#REF!</v>
      </c>
      <c r="L8" s="85">
        <v>5</v>
      </c>
      <c r="M8" s="75" t="e">
        <f t="shared" si="5"/>
        <v>#REF!</v>
      </c>
    </row>
    <row r="9" spans="1:18" x14ac:dyDescent="0.2">
      <c r="A9" s="94" t="s">
        <v>49</v>
      </c>
      <c r="B9" s="71">
        <v>5</v>
      </c>
      <c r="C9" s="72">
        <v>55</v>
      </c>
      <c r="D9" s="9">
        <f t="shared" si="4"/>
        <v>60</v>
      </c>
      <c r="E9" s="79">
        <f t="shared" si="0"/>
        <v>9.6484739330395897</v>
      </c>
      <c r="F9" s="9">
        <v>21</v>
      </c>
      <c r="G9" s="77">
        <f t="shared" si="1"/>
        <v>14.893617021276595</v>
      </c>
      <c r="H9" s="78">
        <f t="shared" si="2"/>
        <v>12.271045477158093</v>
      </c>
      <c r="I9" s="20">
        <f t="shared" si="3"/>
        <v>14725.254572589713</v>
      </c>
      <c r="J9" s="85">
        <v>15</v>
      </c>
      <c r="K9" s="93" t="e">
        <f>SUM('All2018'!#REF!)</f>
        <v>#REF!</v>
      </c>
      <c r="L9" s="85">
        <v>15</v>
      </c>
      <c r="M9" s="75" t="e">
        <f t="shared" si="5"/>
        <v>#REF!</v>
      </c>
    </row>
    <row r="10" spans="1:18" x14ac:dyDescent="0.2">
      <c r="A10" s="94" t="s">
        <v>50</v>
      </c>
      <c r="B10" s="71">
        <v>10</v>
      </c>
      <c r="C10" s="72">
        <v>45</v>
      </c>
      <c r="D10" s="9">
        <f t="shared" si="4"/>
        <v>55</v>
      </c>
      <c r="E10" s="79">
        <f t="shared" si="0"/>
        <v>8.8444344386196256</v>
      </c>
      <c r="F10" s="9">
        <v>19</v>
      </c>
      <c r="G10" s="77">
        <f t="shared" si="1"/>
        <v>13.475177304964539</v>
      </c>
      <c r="H10" s="78">
        <f t="shared" si="2"/>
        <v>11.159805871792082</v>
      </c>
      <c r="I10" s="20">
        <f t="shared" si="3"/>
        <v>13391.7670461505</v>
      </c>
      <c r="J10" s="85">
        <v>14</v>
      </c>
      <c r="K10" s="93" t="e">
        <f>SUM('All2018'!#REF!)</f>
        <v>#REF!</v>
      </c>
      <c r="L10" s="85">
        <v>14</v>
      </c>
      <c r="M10" s="75" t="e">
        <f t="shared" si="5"/>
        <v>#REF!</v>
      </c>
    </row>
    <row r="11" spans="1:18" x14ac:dyDescent="0.2">
      <c r="A11" s="94" t="s">
        <v>51</v>
      </c>
      <c r="B11" s="71">
        <v>1</v>
      </c>
      <c r="C11" s="72">
        <v>11</v>
      </c>
      <c r="D11" s="9">
        <f t="shared" si="4"/>
        <v>12</v>
      </c>
      <c r="E11" s="79">
        <f t="shared" si="0"/>
        <v>1.9296947866079182</v>
      </c>
      <c r="F11" s="9">
        <v>1</v>
      </c>
      <c r="G11" s="77">
        <f t="shared" si="1"/>
        <v>0.70921985815602839</v>
      </c>
      <c r="H11" s="78">
        <f t="shared" si="2"/>
        <v>1.3194573223819732</v>
      </c>
      <c r="I11" s="20">
        <f t="shared" si="3"/>
        <v>1583.3487868583679</v>
      </c>
      <c r="J11" s="85">
        <v>1</v>
      </c>
      <c r="K11" s="93" t="e">
        <f>SUM('All2018'!#REF!)</f>
        <v>#REF!</v>
      </c>
      <c r="L11" s="85">
        <v>1</v>
      </c>
      <c r="M11" s="75" t="e">
        <f t="shared" si="5"/>
        <v>#REF!</v>
      </c>
    </row>
    <row r="12" spans="1:18" x14ac:dyDescent="0.2">
      <c r="A12" s="21"/>
      <c r="B12" s="83">
        <f>SUM(B4:B11)</f>
        <v>68.86</v>
      </c>
      <c r="C12" s="83">
        <f>SUM(C4:C11)</f>
        <v>553</v>
      </c>
      <c r="D12" s="80">
        <f t="shared" ref="D12:K12" si="6">SUM(D4:D11)</f>
        <v>621.86</v>
      </c>
      <c r="E12" s="81">
        <f t="shared" si="6"/>
        <v>100.00000000000001</v>
      </c>
      <c r="F12" s="80">
        <f>SUM(F4:F11)</f>
        <v>141</v>
      </c>
      <c r="G12" s="82">
        <f t="shared" si="6"/>
        <v>100.00000000000001</v>
      </c>
      <c r="H12" s="82">
        <f>SUM(H4:H11)</f>
        <v>100.00000000000001</v>
      </c>
      <c r="I12" s="84">
        <f>SUM(I4:I11)</f>
        <v>120000</v>
      </c>
      <c r="J12" s="85">
        <f>SUM(J4:J11)</f>
        <v>113</v>
      </c>
      <c r="K12" s="91" t="e">
        <f t="shared" si="6"/>
        <v>#REF!</v>
      </c>
      <c r="L12" s="86">
        <f>SUM(L4:L11)</f>
        <v>113</v>
      </c>
      <c r="M12" s="76" t="e">
        <f>SUM(M4:M11)</f>
        <v>#REF!</v>
      </c>
    </row>
  </sheetData>
  <pageMargins left="0.47" right="0.37" top="1" bottom="1" header="0.4921259845" footer="0.4921259845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9" sqref="D39"/>
    </sheetView>
  </sheetViews>
  <sheetFormatPr defaultRowHeight="12.75" x14ac:dyDescent="0.2"/>
  <sheetData/>
  <phoneticPr fontId="3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All2018</vt:lpstr>
      <vt:lpstr>prepocty</vt:lpstr>
      <vt:lpstr>Hárok3</vt:lpstr>
    </vt:vector>
  </TitlesOfParts>
  <Company>STU-FEI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 Ucnova</dc:creator>
  <cp:lastModifiedBy>ah</cp:lastModifiedBy>
  <cp:lastPrinted>2018-04-30T07:59:04Z</cp:lastPrinted>
  <dcterms:created xsi:type="dcterms:W3CDTF">2011-06-07T12:20:14Z</dcterms:created>
  <dcterms:modified xsi:type="dcterms:W3CDTF">2018-04-30T10:10:51Z</dcterms:modified>
</cp:coreProperties>
</file>