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IVIA nove\dokumenty Livia nove\ALívia - moje dokumenty\Prijímacie konanie\2020_2021\"/>
    </mc:Choice>
  </mc:AlternateContent>
  <bookViews>
    <workbookView xWindow="0" yWindow="0" windowWidth="28800" windowHeight="12045" firstSheet="2" activeTab="4"/>
  </bookViews>
  <sheets>
    <sheet name="PK_STU_všetky_stup k 09.3.2020" sheetId="24" r:id="rId1"/>
    <sheet name="PK_STU_všetky_stup k 23.3.20" sheetId="25" r:id="rId2"/>
    <sheet name="PK_STU_všetky_stup k 1.4.20" sheetId="26" r:id="rId3"/>
    <sheet name="PK_STU_všetky_stup k 14.4.20 " sheetId="27" r:id="rId4"/>
    <sheet name="PK_STU_všetky_stup k 20.4.20" sheetId="28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0" i="28" l="1"/>
  <c r="Z40" i="28"/>
  <c r="Y40" i="28"/>
  <c r="X40" i="28"/>
  <c r="W40" i="28"/>
  <c r="V40" i="28"/>
  <c r="AA39" i="28"/>
  <c r="Z39" i="28"/>
  <c r="Y39" i="28"/>
  <c r="X39" i="28"/>
  <c r="W39" i="28"/>
  <c r="V39" i="28"/>
  <c r="AA38" i="28"/>
  <c r="Z38" i="28"/>
  <c r="Y38" i="28"/>
  <c r="X38" i="28"/>
  <c r="W38" i="28"/>
  <c r="V38" i="28"/>
  <c r="AA37" i="28"/>
  <c r="Z37" i="28"/>
  <c r="Y37" i="28"/>
  <c r="X37" i="28"/>
  <c r="W37" i="28"/>
  <c r="V37" i="28"/>
  <c r="AA36" i="28"/>
  <c r="Z36" i="28"/>
  <c r="Y36" i="28"/>
  <c r="X36" i="28"/>
  <c r="W36" i="28"/>
  <c r="V36" i="28"/>
  <c r="AA35" i="28"/>
  <c r="Z35" i="28"/>
  <c r="Y35" i="28"/>
  <c r="X35" i="28"/>
  <c r="W35" i="28"/>
  <c r="V35" i="28"/>
  <c r="AA34" i="28"/>
  <c r="Z34" i="28"/>
  <c r="Y34" i="28"/>
  <c r="X34" i="28"/>
  <c r="W34" i="28"/>
  <c r="V34" i="28"/>
  <c r="AA33" i="28"/>
  <c r="Z33" i="28"/>
  <c r="Y33" i="28"/>
  <c r="X33" i="28"/>
  <c r="W33" i="28"/>
  <c r="V33" i="28"/>
  <c r="U32" i="28"/>
  <c r="T32" i="28"/>
  <c r="Y32" i="28" s="1"/>
  <c r="S32" i="28"/>
  <c r="R32" i="28"/>
  <c r="AA32" i="28" s="1"/>
  <c r="Q32" i="28"/>
  <c r="P32" i="28"/>
  <c r="O32" i="28"/>
  <c r="N32" i="28"/>
  <c r="M32" i="28"/>
  <c r="L32" i="28"/>
  <c r="K32" i="28"/>
  <c r="J32" i="28"/>
  <c r="I32" i="28"/>
  <c r="H32" i="28"/>
  <c r="X32" i="28" s="1"/>
  <c r="G32" i="28"/>
  <c r="W32" i="28" s="1"/>
  <c r="F32" i="28"/>
  <c r="V32" i="28" s="1"/>
  <c r="E32" i="28"/>
  <c r="D32" i="28"/>
  <c r="C32" i="28"/>
  <c r="B32" i="28"/>
  <c r="Q27" i="28"/>
  <c r="P27" i="28"/>
  <c r="O27" i="28"/>
  <c r="N27" i="28"/>
  <c r="Q26" i="28"/>
  <c r="P26" i="28"/>
  <c r="O26" i="28"/>
  <c r="N26" i="28"/>
  <c r="Q25" i="28"/>
  <c r="P25" i="28"/>
  <c r="O25" i="28"/>
  <c r="N25" i="28"/>
  <c r="Q24" i="28"/>
  <c r="P24" i="28"/>
  <c r="O24" i="28"/>
  <c r="N24" i="28"/>
  <c r="Q23" i="28"/>
  <c r="P23" i="28"/>
  <c r="O23" i="28"/>
  <c r="N23" i="28"/>
  <c r="Q22" i="28"/>
  <c r="P22" i="28"/>
  <c r="O22" i="28"/>
  <c r="N22" i="28"/>
  <c r="Q21" i="28"/>
  <c r="P21" i="28"/>
  <c r="O21" i="28"/>
  <c r="N21" i="28"/>
  <c r="Q20" i="28"/>
  <c r="P20" i="28"/>
  <c r="O20" i="28"/>
  <c r="N20" i="28"/>
  <c r="M19" i="28"/>
  <c r="L19" i="28"/>
  <c r="Q19" i="28" s="1"/>
  <c r="K19" i="28"/>
  <c r="J19" i="28"/>
  <c r="I19" i="28"/>
  <c r="H19" i="28"/>
  <c r="G19" i="28"/>
  <c r="F19" i="28"/>
  <c r="P19" i="28" s="1"/>
  <c r="E19" i="28"/>
  <c r="N19" i="28" s="1"/>
  <c r="D19" i="28"/>
  <c r="C19" i="28"/>
  <c r="B19" i="28"/>
  <c r="Y13" i="28"/>
  <c r="W13" i="28"/>
  <c r="S13" i="28"/>
  <c r="R13" i="28"/>
  <c r="Q13" i="28"/>
  <c r="P13" i="28"/>
  <c r="Y12" i="28"/>
  <c r="W12" i="28"/>
  <c r="S12" i="28"/>
  <c r="R12" i="28"/>
  <c r="Q12" i="28"/>
  <c r="P12" i="28"/>
  <c r="Y11" i="28"/>
  <c r="W11" i="28"/>
  <c r="S11" i="28"/>
  <c r="R11" i="28"/>
  <c r="Q11" i="28"/>
  <c r="P11" i="28"/>
  <c r="Y10" i="28"/>
  <c r="W10" i="28"/>
  <c r="S10" i="28"/>
  <c r="R10" i="28"/>
  <c r="Q10" i="28"/>
  <c r="P10" i="28"/>
  <c r="Y9" i="28"/>
  <c r="W9" i="28"/>
  <c r="S9" i="28"/>
  <c r="R9" i="28"/>
  <c r="Q9" i="28"/>
  <c r="P9" i="28"/>
  <c r="Y8" i="28"/>
  <c r="W8" i="28"/>
  <c r="S8" i="28"/>
  <c r="R8" i="28"/>
  <c r="Q8" i="28"/>
  <c r="P8" i="28"/>
  <c r="Y7" i="28"/>
  <c r="W7" i="28"/>
  <c r="S7" i="28"/>
  <c r="R7" i="28"/>
  <c r="Q7" i="28"/>
  <c r="P7" i="28"/>
  <c r="Y6" i="28"/>
  <c r="W6" i="28"/>
  <c r="S6" i="28"/>
  <c r="R6" i="28"/>
  <c r="Q6" i="28"/>
  <c r="P6" i="28"/>
  <c r="X5" i="28"/>
  <c r="Y5" i="28" s="1"/>
  <c r="V5" i="28"/>
  <c r="W5" i="28" s="1"/>
  <c r="S5" i="28"/>
  <c r="R5" i="28"/>
  <c r="O5" i="28"/>
  <c r="N5" i="28"/>
  <c r="M5" i="28"/>
  <c r="K5" i="28"/>
  <c r="J5" i="28"/>
  <c r="I5" i="28"/>
  <c r="H5" i="28"/>
  <c r="G5" i="28"/>
  <c r="F5" i="28"/>
  <c r="Q5" i="28" s="1"/>
  <c r="E5" i="28"/>
  <c r="P5" i="28" s="1"/>
  <c r="D5" i="28"/>
  <c r="C5" i="28"/>
  <c r="B5" i="28"/>
  <c r="O19" i="28" l="1"/>
  <c r="Z32" i="28"/>
  <c r="AA40" i="27"/>
  <c r="Z40" i="27"/>
  <c r="Y40" i="27"/>
  <c r="X40" i="27"/>
  <c r="W40" i="27"/>
  <c r="V40" i="27"/>
  <c r="AA39" i="27"/>
  <c r="Z39" i="27"/>
  <c r="Y39" i="27"/>
  <c r="X39" i="27"/>
  <c r="W39" i="27"/>
  <c r="V39" i="27"/>
  <c r="AA38" i="27"/>
  <c r="Z38" i="27"/>
  <c r="Y38" i="27"/>
  <c r="X38" i="27"/>
  <c r="W38" i="27"/>
  <c r="V38" i="27"/>
  <c r="AA37" i="27"/>
  <c r="Z37" i="27"/>
  <c r="Y37" i="27"/>
  <c r="X37" i="27"/>
  <c r="W37" i="27"/>
  <c r="V37" i="27"/>
  <c r="AA36" i="27"/>
  <c r="Z36" i="27"/>
  <c r="Y36" i="27"/>
  <c r="X36" i="27"/>
  <c r="W36" i="27"/>
  <c r="V36" i="27"/>
  <c r="AA35" i="27"/>
  <c r="Z35" i="27"/>
  <c r="Y35" i="27"/>
  <c r="X35" i="27"/>
  <c r="W35" i="27"/>
  <c r="V35" i="27"/>
  <c r="AA34" i="27"/>
  <c r="Z34" i="27"/>
  <c r="Y34" i="27"/>
  <c r="X34" i="27"/>
  <c r="W34" i="27"/>
  <c r="V34" i="27"/>
  <c r="AA33" i="27"/>
  <c r="Z33" i="27"/>
  <c r="Y33" i="27"/>
  <c r="X33" i="27"/>
  <c r="W33" i="27"/>
  <c r="V33" i="27"/>
  <c r="U32" i="27"/>
  <c r="T32" i="27"/>
  <c r="Y32" i="27" s="1"/>
  <c r="S32" i="27"/>
  <c r="R32" i="27"/>
  <c r="AA32" i="27" s="1"/>
  <c r="Q32" i="27"/>
  <c r="W32" i="27" s="1"/>
  <c r="P32" i="27"/>
  <c r="O32" i="27"/>
  <c r="N32" i="27"/>
  <c r="M32" i="27"/>
  <c r="L32" i="27"/>
  <c r="K32" i="27"/>
  <c r="J32" i="27"/>
  <c r="I32" i="27"/>
  <c r="H32" i="27"/>
  <c r="Z32" i="27" s="1"/>
  <c r="G32" i="27"/>
  <c r="F32" i="27"/>
  <c r="V32" i="27" s="1"/>
  <c r="E32" i="27"/>
  <c r="D32" i="27"/>
  <c r="C32" i="27"/>
  <c r="B32" i="27"/>
  <c r="Q27" i="27"/>
  <c r="P27" i="27"/>
  <c r="O27" i="27"/>
  <c r="N27" i="27"/>
  <c r="Q26" i="27"/>
  <c r="P26" i="27"/>
  <c r="O26" i="27"/>
  <c r="N26" i="27"/>
  <c r="Q25" i="27"/>
  <c r="P25" i="27"/>
  <c r="O25" i="27"/>
  <c r="N25" i="27"/>
  <c r="Q24" i="27"/>
  <c r="P24" i="27"/>
  <c r="O24" i="27"/>
  <c r="N24" i="27"/>
  <c r="Q23" i="27"/>
  <c r="P23" i="27"/>
  <c r="O23" i="27"/>
  <c r="N23" i="27"/>
  <c r="Q22" i="27"/>
  <c r="P22" i="27"/>
  <c r="O22" i="27"/>
  <c r="N22" i="27"/>
  <c r="Q21" i="27"/>
  <c r="P21" i="27"/>
  <c r="O21" i="27"/>
  <c r="N21" i="27"/>
  <c r="Q20" i="27"/>
  <c r="P20" i="27"/>
  <c r="O20" i="27"/>
  <c r="N20" i="27"/>
  <c r="M19" i="27"/>
  <c r="L19" i="27"/>
  <c r="Q19" i="27" s="1"/>
  <c r="K19" i="27"/>
  <c r="J19" i="27"/>
  <c r="I19" i="27"/>
  <c r="H19" i="27"/>
  <c r="G19" i="27"/>
  <c r="F19" i="27"/>
  <c r="P19" i="27" s="1"/>
  <c r="E19" i="27"/>
  <c r="N19" i="27" s="1"/>
  <c r="D19" i="27"/>
  <c r="C19" i="27"/>
  <c r="B19" i="27"/>
  <c r="Y13" i="27"/>
  <c r="W13" i="27"/>
  <c r="S13" i="27"/>
  <c r="R13" i="27"/>
  <c r="Q13" i="27"/>
  <c r="P13" i="27"/>
  <c r="Y12" i="27"/>
  <c r="W12" i="27"/>
  <c r="S12" i="27"/>
  <c r="R12" i="27"/>
  <c r="Q12" i="27"/>
  <c r="P12" i="27"/>
  <c r="Y11" i="27"/>
  <c r="W11" i="27"/>
  <c r="S11" i="27"/>
  <c r="R11" i="27"/>
  <c r="Q11" i="27"/>
  <c r="P11" i="27"/>
  <c r="Y10" i="27"/>
  <c r="W10" i="27"/>
  <c r="S10" i="27"/>
  <c r="R10" i="27"/>
  <c r="Q10" i="27"/>
  <c r="P10" i="27"/>
  <c r="Y9" i="27"/>
  <c r="W9" i="27"/>
  <c r="S9" i="27"/>
  <c r="R9" i="27"/>
  <c r="Q9" i="27"/>
  <c r="P9" i="27"/>
  <c r="Y8" i="27"/>
  <c r="W8" i="27"/>
  <c r="S8" i="27"/>
  <c r="R8" i="27"/>
  <c r="Q8" i="27"/>
  <c r="P8" i="27"/>
  <c r="Y7" i="27"/>
  <c r="W7" i="27"/>
  <c r="S7" i="27"/>
  <c r="R7" i="27"/>
  <c r="Q7" i="27"/>
  <c r="P7" i="27"/>
  <c r="Y6" i="27"/>
  <c r="W6" i="27"/>
  <c r="S6" i="27"/>
  <c r="R6" i="27"/>
  <c r="Q6" i="27"/>
  <c r="P6" i="27"/>
  <c r="Y5" i="27"/>
  <c r="X5" i="27"/>
  <c r="V5" i="27"/>
  <c r="W5" i="27" s="1"/>
  <c r="S5" i="27"/>
  <c r="R5" i="27"/>
  <c r="P5" i="27"/>
  <c r="O5" i="27"/>
  <c r="N5" i="27"/>
  <c r="M5" i="27"/>
  <c r="K5" i="27"/>
  <c r="J5" i="27"/>
  <c r="I5" i="27"/>
  <c r="H5" i="27"/>
  <c r="G5" i="27"/>
  <c r="F5" i="27"/>
  <c r="Q5" i="27" s="1"/>
  <c r="E5" i="27"/>
  <c r="D5" i="27"/>
  <c r="C5" i="27"/>
  <c r="B5" i="27"/>
  <c r="O19" i="27" l="1"/>
  <c r="X32" i="27"/>
  <c r="AA40" i="26"/>
  <c r="Z40" i="26"/>
  <c r="Y40" i="26"/>
  <c r="X40" i="26"/>
  <c r="W40" i="26"/>
  <c r="V40" i="26"/>
  <c r="AA39" i="26"/>
  <c r="Z39" i="26"/>
  <c r="Y39" i="26"/>
  <c r="X39" i="26"/>
  <c r="W39" i="26"/>
  <c r="V39" i="26"/>
  <c r="AA38" i="26"/>
  <c r="Z38" i="26"/>
  <c r="Y38" i="26"/>
  <c r="X38" i="26"/>
  <c r="W38" i="26"/>
  <c r="V38" i="26"/>
  <c r="AA37" i="26"/>
  <c r="Z37" i="26"/>
  <c r="Y37" i="26"/>
  <c r="X37" i="26"/>
  <c r="W37" i="26"/>
  <c r="V37" i="26"/>
  <c r="AA36" i="26"/>
  <c r="Z36" i="26"/>
  <c r="Y36" i="26"/>
  <c r="X36" i="26"/>
  <c r="W36" i="26"/>
  <c r="V36" i="26"/>
  <c r="AA35" i="26"/>
  <c r="Z35" i="26"/>
  <c r="Y35" i="26"/>
  <c r="X35" i="26"/>
  <c r="W35" i="26"/>
  <c r="V35" i="26"/>
  <c r="AA34" i="26"/>
  <c r="Z34" i="26"/>
  <c r="Y34" i="26"/>
  <c r="X34" i="26"/>
  <c r="W34" i="26"/>
  <c r="V34" i="26"/>
  <c r="AA33" i="26"/>
  <c r="Z33" i="26"/>
  <c r="Y33" i="26"/>
  <c r="X33" i="26"/>
  <c r="W33" i="26"/>
  <c r="V33" i="26"/>
  <c r="Y32" i="26"/>
  <c r="U32" i="26"/>
  <c r="T32" i="26"/>
  <c r="S32" i="26"/>
  <c r="R32" i="26"/>
  <c r="X32" i="26" s="1"/>
  <c r="Q32" i="26"/>
  <c r="W32" i="26" s="1"/>
  <c r="P32" i="26"/>
  <c r="V32" i="26" s="1"/>
  <c r="O32" i="26"/>
  <c r="N32" i="26"/>
  <c r="M32" i="26"/>
  <c r="L32" i="26"/>
  <c r="K32" i="26"/>
  <c r="J32" i="26"/>
  <c r="Z32" i="26" s="1"/>
  <c r="I32" i="26"/>
  <c r="H32" i="26"/>
  <c r="G32" i="26"/>
  <c r="F32" i="26"/>
  <c r="E32" i="26"/>
  <c r="D32" i="26"/>
  <c r="C32" i="26"/>
  <c r="B32" i="26"/>
  <c r="Q27" i="26"/>
  <c r="P27" i="26"/>
  <c r="O27" i="26"/>
  <c r="N27" i="26"/>
  <c r="Q26" i="26"/>
  <c r="P26" i="26"/>
  <c r="O26" i="26"/>
  <c r="N26" i="26"/>
  <c r="Q25" i="26"/>
  <c r="P25" i="26"/>
  <c r="O25" i="26"/>
  <c r="N25" i="26"/>
  <c r="Q24" i="26"/>
  <c r="P24" i="26"/>
  <c r="O24" i="26"/>
  <c r="N24" i="26"/>
  <c r="Q23" i="26"/>
  <c r="P23" i="26"/>
  <c r="O23" i="26"/>
  <c r="N23" i="26"/>
  <c r="Q22" i="26"/>
  <c r="P22" i="26"/>
  <c r="O22" i="26"/>
  <c r="N22" i="26"/>
  <c r="Q21" i="26"/>
  <c r="P21" i="26"/>
  <c r="O21" i="26"/>
  <c r="N21" i="26"/>
  <c r="Q20" i="26"/>
  <c r="P20" i="26"/>
  <c r="O20" i="26"/>
  <c r="N20" i="26"/>
  <c r="Q19" i="26"/>
  <c r="P19" i="26"/>
  <c r="M19" i="26"/>
  <c r="L19" i="26"/>
  <c r="O19" i="26" s="1"/>
  <c r="K19" i="26"/>
  <c r="N19" i="26" s="1"/>
  <c r="J19" i="26"/>
  <c r="I19" i="26"/>
  <c r="H19" i="26"/>
  <c r="G19" i="26"/>
  <c r="F19" i="26"/>
  <c r="E19" i="26"/>
  <c r="D19" i="26"/>
  <c r="C19" i="26"/>
  <c r="B19" i="26"/>
  <c r="Y13" i="26"/>
  <c r="W13" i="26"/>
  <c r="S13" i="26"/>
  <c r="R13" i="26"/>
  <c r="Q13" i="26"/>
  <c r="P13" i="26"/>
  <c r="Y12" i="26"/>
  <c r="W12" i="26"/>
  <c r="S12" i="26"/>
  <c r="R12" i="26"/>
  <c r="Q12" i="26"/>
  <c r="P12" i="26"/>
  <c r="Y11" i="26"/>
  <c r="W11" i="26"/>
  <c r="S11" i="26"/>
  <c r="R11" i="26"/>
  <c r="Q11" i="26"/>
  <c r="P11" i="26"/>
  <c r="Y10" i="26"/>
  <c r="W10" i="26"/>
  <c r="S10" i="26"/>
  <c r="R10" i="26"/>
  <c r="Q10" i="26"/>
  <c r="P10" i="26"/>
  <c r="Y9" i="26"/>
  <c r="W9" i="26"/>
  <c r="S9" i="26"/>
  <c r="R9" i="26"/>
  <c r="Q9" i="26"/>
  <c r="P9" i="26"/>
  <c r="Y8" i="26"/>
  <c r="W8" i="26"/>
  <c r="S8" i="26"/>
  <c r="R8" i="26"/>
  <c r="Q8" i="26"/>
  <c r="P8" i="26"/>
  <c r="Y7" i="26"/>
  <c r="W7" i="26"/>
  <c r="S7" i="26"/>
  <c r="R7" i="26"/>
  <c r="Q7" i="26"/>
  <c r="P7" i="26"/>
  <c r="Y6" i="26"/>
  <c r="W6" i="26"/>
  <c r="S6" i="26"/>
  <c r="R6" i="26"/>
  <c r="Q6" i="26"/>
  <c r="P6" i="26"/>
  <c r="Y5" i="26"/>
  <c r="X5" i="26"/>
  <c r="V5" i="26"/>
  <c r="W5" i="26" s="1"/>
  <c r="S5" i="26"/>
  <c r="P5" i="26"/>
  <c r="O5" i="26"/>
  <c r="N5" i="26"/>
  <c r="M5" i="26"/>
  <c r="K5" i="26"/>
  <c r="J5" i="26"/>
  <c r="I5" i="26"/>
  <c r="H5" i="26"/>
  <c r="G5" i="26"/>
  <c r="F5" i="26"/>
  <c r="Q5" i="26" s="1"/>
  <c r="E5" i="26"/>
  <c r="D5" i="26"/>
  <c r="C5" i="26"/>
  <c r="B5" i="26"/>
  <c r="AA32" i="26" l="1"/>
  <c r="R5" i="26"/>
  <c r="AA40" i="25"/>
  <c r="Z40" i="25"/>
  <c r="Y40" i="25"/>
  <c r="X40" i="25"/>
  <c r="W40" i="25"/>
  <c r="V40" i="25"/>
  <c r="AA39" i="25"/>
  <c r="Z39" i="25"/>
  <c r="Y39" i="25"/>
  <c r="X39" i="25"/>
  <c r="W39" i="25"/>
  <c r="V39" i="25"/>
  <c r="AA38" i="25"/>
  <c r="Z38" i="25"/>
  <c r="Y38" i="25"/>
  <c r="X38" i="25"/>
  <c r="W38" i="25"/>
  <c r="V38" i="25"/>
  <c r="AA37" i="25"/>
  <c r="Z37" i="25"/>
  <c r="Y37" i="25"/>
  <c r="X37" i="25"/>
  <c r="W37" i="25"/>
  <c r="V37" i="25"/>
  <c r="AA36" i="25"/>
  <c r="Z36" i="25"/>
  <c r="Y36" i="25"/>
  <c r="X36" i="25"/>
  <c r="W36" i="25"/>
  <c r="V36" i="25"/>
  <c r="AA35" i="25"/>
  <c r="Z35" i="25"/>
  <c r="Y35" i="25"/>
  <c r="X35" i="25"/>
  <c r="W35" i="25"/>
  <c r="V35" i="25"/>
  <c r="AA34" i="25"/>
  <c r="Z34" i="25"/>
  <c r="Y34" i="25"/>
  <c r="X34" i="25"/>
  <c r="W34" i="25"/>
  <c r="V34" i="25"/>
  <c r="AA33" i="25"/>
  <c r="Z33" i="25"/>
  <c r="Y33" i="25"/>
  <c r="X33" i="25"/>
  <c r="W33" i="25"/>
  <c r="V33" i="25"/>
  <c r="U32" i="25"/>
  <c r="T32" i="25"/>
  <c r="Y32" i="25" s="1"/>
  <c r="S32" i="25"/>
  <c r="R32" i="25"/>
  <c r="AA32" i="25" s="1"/>
  <c r="Q32" i="25"/>
  <c r="W32" i="25" s="1"/>
  <c r="P32" i="25"/>
  <c r="O32" i="25"/>
  <c r="N32" i="25"/>
  <c r="M32" i="25"/>
  <c r="L32" i="25"/>
  <c r="K32" i="25"/>
  <c r="J32" i="25"/>
  <c r="Z32" i="25" s="1"/>
  <c r="I32" i="25"/>
  <c r="H32" i="25"/>
  <c r="G32" i="25"/>
  <c r="F32" i="25"/>
  <c r="V32" i="25" s="1"/>
  <c r="E32" i="25"/>
  <c r="D32" i="25"/>
  <c r="C32" i="25"/>
  <c r="B32" i="25"/>
  <c r="Q27" i="25"/>
  <c r="P27" i="25"/>
  <c r="O27" i="25"/>
  <c r="N27" i="25"/>
  <c r="Q26" i="25"/>
  <c r="P26" i="25"/>
  <c r="O26" i="25"/>
  <c r="N26" i="25"/>
  <c r="Q25" i="25"/>
  <c r="P25" i="25"/>
  <c r="O25" i="25"/>
  <c r="N25" i="25"/>
  <c r="Q24" i="25"/>
  <c r="P24" i="25"/>
  <c r="O24" i="25"/>
  <c r="N24" i="25"/>
  <c r="Q23" i="25"/>
  <c r="P23" i="25"/>
  <c r="O23" i="25"/>
  <c r="N23" i="25"/>
  <c r="Q22" i="25"/>
  <c r="P22" i="25"/>
  <c r="O22" i="25"/>
  <c r="N22" i="25"/>
  <c r="Q21" i="25"/>
  <c r="P21" i="25"/>
  <c r="O21" i="25"/>
  <c r="N21" i="25"/>
  <c r="Q20" i="25"/>
  <c r="P20" i="25"/>
  <c r="O20" i="25"/>
  <c r="N20" i="25"/>
  <c r="M19" i="25"/>
  <c r="L19" i="25"/>
  <c r="Q19" i="25" s="1"/>
  <c r="K19" i="25"/>
  <c r="J19" i="25"/>
  <c r="I19" i="25"/>
  <c r="H19" i="25"/>
  <c r="G19" i="25"/>
  <c r="F19" i="25"/>
  <c r="P19" i="25" s="1"/>
  <c r="E19" i="25"/>
  <c r="N19" i="25" s="1"/>
  <c r="D19" i="25"/>
  <c r="C19" i="25"/>
  <c r="B19" i="25"/>
  <c r="Y13" i="25"/>
  <c r="W13" i="25"/>
  <c r="S13" i="25"/>
  <c r="R13" i="25"/>
  <c r="Q13" i="25"/>
  <c r="P13" i="25"/>
  <c r="Y12" i="25"/>
  <c r="W12" i="25"/>
  <c r="S12" i="25"/>
  <c r="R12" i="25"/>
  <c r="Q12" i="25"/>
  <c r="P12" i="25"/>
  <c r="Y11" i="25"/>
  <c r="W11" i="25"/>
  <c r="S11" i="25"/>
  <c r="R11" i="25"/>
  <c r="Q11" i="25"/>
  <c r="P11" i="25"/>
  <c r="Y10" i="25"/>
  <c r="W10" i="25"/>
  <c r="S10" i="25"/>
  <c r="R10" i="25"/>
  <c r="Q10" i="25"/>
  <c r="P10" i="25"/>
  <c r="Y9" i="25"/>
  <c r="W9" i="25"/>
  <c r="S9" i="25"/>
  <c r="R9" i="25"/>
  <c r="Q9" i="25"/>
  <c r="P9" i="25"/>
  <c r="Y8" i="25"/>
  <c r="W8" i="25"/>
  <c r="S8" i="25"/>
  <c r="R8" i="25"/>
  <c r="Q8" i="25"/>
  <c r="P8" i="25"/>
  <c r="Y7" i="25"/>
  <c r="W7" i="25"/>
  <c r="S7" i="25"/>
  <c r="R7" i="25"/>
  <c r="Q7" i="25"/>
  <c r="P7" i="25"/>
  <c r="Y6" i="25"/>
  <c r="W6" i="25"/>
  <c r="S6" i="25"/>
  <c r="R6" i="25"/>
  <c r="Q6" i="25"/>
  <c r="P6" i="25"/>
  <c r="Y5" i="25"/>
  <c r="X5" i="25"/>
  <c r="V5" i="25"/>
  <c r="W5" i="25" s="1"/>
  <c r="S5" i="25"/>
  <c r="R5" i="25"/>
  <c r="P5" i="25"/>
  <c r="O5" i="25"/>
  <c r="N5" i="25"/>
  <c r="M5" i="25"/>
  <c r="K5" i="25"/>
  <c r="J5" i="25"/>
  <c r="I5" i="25"/>
  <c r="H5" i="25"/>
  <c r="G5" i="25"/>
  <c r="F5" i="25"/>
  <c r="Q5" i="25" s="1"/>
  <c r="E5" i="25"/>
  <c r="D5" i="25"/>
  <c r="C5" i="25"/>
  <c r="B5" i="25"/>
  <c r="O19" i="25" l="1"/>
  <c r="X32" i="25"/>
  <c r="G32" i="24"/>
  <c r="F32" i="24"/>
  <c r="C32" i="24"/>
  <c r="B32" i="24"/>
  <c r="G19" i="24"/>
  <c r="F19" i="24"/>
  <c r="E19" i="24"/>
  <c r="C19" i="24"/>
  <c r="E5" i="24"/>
  <c r="C5" i="24"/>
  <c r="B5" i="24"/>
  <c r="AA40" i="24"/>
  <c r="Z40" i="24"/>
  <c r="Y40" i="24"/>
  <c r="X40" i="24"/>
  <c r="W40" i="24"/>
  <c r="V40" i="24"/>
  <c r="AA39" i="24"/>
  <c r="Z39" i="24"/>
  <c r="Y39" i="24"/>
  <c r="X39" i="24"/>
  <c r="W39" i="24"/>
  <c r="V39" i="24"/>
  <c r="AA38" i="24"/>
  <c r="Z38" i="24"/>
  <c r="Y38" i="24"/>
  <c r="X38" i="24"/>
  <c r="W38" i="24"/>
  <c r="V38" i="24"/>
  <c r="AA37" i="24"/>
  <c r="Z37" i="24"/>
  <c r="Y37" i="24"/>
  <c r="X37" i="24"/>
  <c r="W37" i="24"/>
  <c r="V37" i="24"/>
  <c r="AA36" i="24"/>
  <c r="Z36" i="24"/>
  <c r="Y36" i="24"/>
  <c r="X36" i="24"/>
  <c r="W36" i="24"/>
  <c r="V36" i="24"/>
  <c r="AA35" i="24"/>
  <c r="Z35" i="24"/>
  <c r="Y35" i="24"/>
  <c r="X35" i="24"/>
  <c r="W35" i="24"/>
  <c r="V35" i="24"/>
  <c r="AA34" i="24"/>
  <c r="Z34" i="24"/>
  <c r="Y34" i="24"/>
  <c r="X34" i="24"/>
  <c r="W34" i="24"/>
  <c r="V34" i="24"/>
  <c r="AA33" i="24"/>
  <c r="Z33" i="24"/>
  <c r="Y33" i="24"/>
  <c r="X33" i="24"/>
  <c r="W33" i="24"/>
  <c r="V33" i="24"/>
  <c r="U32" i="24"/>
  <c r="T32" i="24"/>
  <c r="S32" i="24"/>
  <c r="R32" i="24"/>
  <c r="Q32" i="24"/>
  <c r="P32" i="24"/>
  <c r="V32" i="24" s="1"/>
  <c r="O32" i="24"/>
  <c r="N32" i="24"/>
  <c r="M32" i="24"/>
  <c r="L32" i="24"/>
  <c r="K32" i="24"/>
  <c r="J32" i="24"/>
  <c r="Y32" i="24" s="1"/>
  <c r="I32" i="24"/>
  <c r="H32" i="24"/>
  <c r="E32" i="24"/>
  <c r="D32" i="24"/>
  <c r="Q27" i="24"/>
  <c r="P27" i="24"/>
  <c r="O27" i="24"/>
  <c r="N27" i="24"/>
  <c r="Q26" i="24"/>
  <c r="P26" i="24"/>
  <c r="O26" i="24"/>
  <c r="N26" i="24"/>
  <c r="Q25" i="24"/>
  <c r="P25" i="24"/>
  <c r="O25" i="24"/>
  <c r="N25" i="24"/>
  <c r="Q24" i="24"/>
  <c r="P24" i="24"/>
  <c r="O24" i="24"/>
  <c r="N24" i="24"/>
  <c r="Q23" i="24"/>
  <c r="P23" i="24"/>
  <c r="O23" i="24"/>
  <c r="N23" i="24"/>
  <c r="Q22" i="24"/>
  <c r="P22" i="24"/>
  <c r="O22" i="24"/>
  <c r="N22" i="24"/>
  <c r="Q21" i="24"/>
  <c r="P21" i="24"/>
  <c r="O21" i="24"/>
  <c r="N21" i="24"/>
  <c r="Q20" i="24"/>
  <c r="P20" i="24"/>
  <c r="O20" i="24"/>
  <c r="N20" i="24"/>
  <c r="P19" i="24"/>
  <c r="M19" i="24"/>
  <c r="L19" i="24"/>
  <c r="O19" i="24" s="1"/>
  <c r="K19" i="24"/>
  <c r="N19" i="24" s="1"/>
  <c r="J19" i="24"/>
  <c r="I19" i="24"/>
  <c r="H19" i="24"/>
  <c r="D19" i="24"/>
  <c r="B19" i="24"/>
  <c r="Y13" i="24"/>
  <c r="W13" i="24"/>
  <c r="S13" i="24"/>
  <c r="R13" i="24"/>
  <c r="Q13" i="24"/>
  <c r="P13" i="24"/>
  <c r="Y12" i="24"/>
  <c r="W12" i="24"/>
  <c r="S12" i="24"/>
  <c r="R12" i="24"/>
  <c r="Q12" i="24"/>
  <c r="P12" i="24"/>
  <c r="Y11" i="24"/>
  <c r="W11" i="24"/>
  <c r="S11" i="24"/>
  <c r="R11" i="24"/>
  <c r="Q11" i="24"/>
  <c r="P11" i="24"/>
  <c r="Y10" i="24"/>
  <c r="W10" i="24"/>
  <c r="S10" i="24"/>
  <c r="R10" i="24"/>
  <c r="Q10" i="24"/>
  <c r="P10" i="24"/>
  <c r="Y9" i="24"/>
  <c r="W9" i="24"/>
  <c r="S9" i="24"/>
  <c r="R9" i="24"/>
  <c r="Q9" i="24"/>
  <c r="P9" i="24"/>
  <c r="Y8" i="24"/>
  <c r="W8" i="24"/>
  <c r="S8" i="24"/>
  <c r="R8" i="24"/>
  <c r="Q8" i="24"/>
  <c r="P8" i="24"/>
  <c r="Y7" i="24"/>
  <c r="W7" i="24"/>
  <c r="S7" i="24"/>
  <c r="R7" i="24"/>
  <c r="Q7" i="24"/>
  <c r="P7" i="24"/>
  <c r="Y6" i="24"/>
  <c r="W6" i="24"/>
  <c r="S6" i="24"/>
  <c r="R6" i="24"/>
  <c r="Q6" i="24"/>
  <c r="P6" i="24"/>
  <c r="X5" i="24"/>
  <c r="Y5" i="24" s="1"/>
  <c r="V5" i="24"/>
  <c r="S5" i="24"/>
  <c r="P5" i="24"/>
  <c r="O5" i="24"/>
  <c r="N5" i="24"/>
  <c r="M5" i="24"/>
  <c r="K5" i="24"/>
  <c r="J5" i="24"/>
  <c r="I5" i="24"/>
  <c r="H5" i="24"/>
  <c r="G5" i="24"/>
  <c r="F5" i="24"/>
  <c r="R5" i="24" s="1"/>
  <c r="D5" i="24"/>
  <c r="AA32" i="24" l="1"/>
  <c r="W32" i="24"/>
  <c r="Z32" i="24"/>
  <c r="Q19" i="24"/>
  <c r="W5" i="24"/>
  <c r="X32" i="24"/>
  <c r="Q5" i="24"/>
</calcChain>
</file>

<file path=xl/sharedStrings.xml><?xml version="1.0" encoding="utf-8"?>
<sst xmlns="http://schemas.openxmlformats.org/spreadsheetml/2006/main" count="690" uniqueCount="95">
  <si>
    <t>I.            stupeň</t>
  </si>
  <si>
    <t>Pomer zapísaných oproti  prijatým</t>
  </si>
  <si>
    <t xml:space="preserve">Termín podania prihlášky                  II. kolo        </t>
  </si>
  <si>
    <t xml:space="preserve">Predpokladaný počet prijatých </t>
  </si>
  <si>
    <t>Celkový počet prihlásených</t>
  </si>
  <si>
    <t>Celkový počet prijatých</t>
  </si>
  <si>
    <t xml:space="preserve">Celkový počet zapísaných  z novoprijatých                 </t>
  </si>
  <si>
    <t>denná</t>
  </si>
  <si>
    <t>externá</t>
  </si>
  <si>
    <t>z toho zahraniční</t>
  </si>
  <si>
    <t>z toho I. krát zapísaní*</t>
  </si>
  <si>
    <t xml:space="preserve"> % zo zapísaných  </t>
  </si>
  <si>
    <t>STU</t>
  </si>
  <si>
    <t>SvF</t>
  </si>
  <si>
    <t>SjF</t>
  </si>
  <si>
    <t>FEI</t>
  </si>
  <si>
    <t>FCHPT</t>
  </si>
  <si>
    <t>FA</t>
  </si>
  <si>
    <t>MTF</t>
  </si>
  <si>
    <t>FIIT</t>
  </si>
  <si>
    <t xml:space="preserve"> - </t>
  </si>
  <si>
    <t>ÚM</t>
  </si>
  <si>
    <t>II. stupeň</t>
  </si>
  <si>
    <t xml:space="preserve">Termín podania prihlášky                        II. kolo            </t>
  </si>
  <si>
    <t>III. stupeň</t>
  </si>
  <si>
    <t>Celkový počet zapísaných  z novoprijatých</t>
  </si>
  <si>
    <t>Zdroj: AIS</t>
  </si>
  <si>
    <t xml:space="preserve"> </t>
  </si>
  <si>
    <t>akademický rok 2019/2020</t>
  </si>
  <si>
    <t>2019/2020</t>
  </si>
  <si>
    <t>Pomer prijatých oproti  akad. roku 2018/2019</t>
  </si>
  <si>
    <t>Pomer zapísaných oproti  akad. roku 2018/2019</t>
  </si>
  <si>
    <t xml:space="preserve">Termín podania prihlášky                        I. kolo            </t>
  </si>
  <si>
    <t xml:space="preserve">Termín podania prihlášky I. kollo            </t>
  </si>
  <si>
    <t xml:space="preserve">Termín podania prihlášky                  I. kolo        </t>
  </si>
  <si>
    <t>2019/           2020</t>
  </si>
  <si>
    <t>Zapísaní študenti z novoprijatých, ktorí už v minulosti  študovali na príslušnej súčasti STU</t>
  </si>
  <si>
    <t>Počet podaných prihlášok</t>
  </si>
  <si>
    <t>Celkový počet prijatých uchádzačov</t>
  </si>
  <si>
    <t>Počet podaných  prihlášok</t>
  </si>
  <si>
    <t>Celkom</t>
  </si>
  <si>
    <t xml:space="preserve">Celkom </t>
  </si>
  <si>
    <t>Počet zapísaných
z novoprijatých</t>
  </si>
  <si>
    <t xml:space="preserve">Počet zapísaných
z novoprijatých                 </t>
  </si>
  <si>
    <t xml:space="preserve">Predpoklad. počet prijatých </t>
  </si>
  <si>
    <t xml:space="preserve">Predpoklad.  počet prijatých </t>
  </si>
  <si>
    <t>Vypracovala: Ing. Lívia Kelemenová</t>
  </si>
  <si>
    <r>
      <t xml:space="preserve">denná </t>
    </r>
    <r>
      <rPr>
        <b/>
        <i/>
        <sz val="8"/>
        <color rgb="FFFF0000"/>
        <rFont val="Calibri"/>
        <family val="2"/>
        <charset val="238"/>
        <scheme val="minor"/>
      </rPr>
      <t xml:space="preserve">
</t>
    </r>
    <r>
      <rPr>
        <i/>
        <sz val="8"/>
        <rFont val="Calibri"/>
        <family val="2"/>
        <charset val="238"/>
        <scheme val="minor"/>
      </rPr>
      <t>z toho zahraniční</t>
    </r>
    <r>
      <rPr>
        <i/>
        <sz val="8"/>
        <color rgb="FFFF0000"/>
        <rFont val="Calibri"/>
        <family val="2"/>
        <charset val="238"/>
        <scheme val="minor"/>
      </rPr>
      <t xml:space="preserve"> </t>
    </r>
    <r>
      <rPr>
        <b/>
        <i/>
        <sz val="8"/>
        <color rgb="FFFF0000"/>
        <rFont val="Calibri"/>
        <family val="2"/>
        <charset val="238"/>
        <scheme val="minor"/>
      </rPr>
      <t>k 24.9.2019</t>
    </r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
</t>
    </r>
    <r>
      <rPr>
        <b/>
        <i/>
        <sz val="8"/>
        <color rgb="FFFF0000"/>
        <rFont val="Calibri"/>
        <family val="2"/>
        <charset val="238"/>
        <scheme val="minor"/>
      </rPr>
      <t>k 17.9.2019</t>
    </r>
  </si>
  <si>
    <r>
      <t xml:space="preserve">externá z toho zahraniční 
</t>
    </r>
    <r>
      <rPr>
        <b/>
        <i/>
        <sz val="8"/>
        <color rgb="FFFF0000"/>
        <rFont val="Calibri"/>
        <family val="2"/>
        <charset val="238"/>
        <scheme val="minor"/>
      </rPr>
      <t>k 24.9.2019</t>
    </r>
  </si>
  <si>
    <t>akademický rok 2020/2021</t>
  </si>
  <si>
    <t>k 09.03.2019</t>
  </si>
  <si>
    <t>k 09.03.2020</t>
  </si>
  <si>
    <r>
      <t xml:space="preserve">Celkový počet prijatých uchádzačov 
</t>
    </r>
    <r>
      <rPr>
        <b/>
        <i/>
        <sz val="8"/>
        <color rgb="FFFF0000"/>
        <rFont val="Calibri"/>
        <family val="2"/>
        <charset val="238"/>
        <scheme val="minor"/>
      </rPr>
      <t>k</t>
    </r>
  </si>
  <si>
    <r>
      <t xml:space="preserve">Celkom 
</t>
    </r>
    <r>
      <rPr>
        <b/>
        <i/>
        <sz val="8"/>
        <color rgb="FFFF0000"/>
        <rFont val="Calibri"/>
        <family val="2"/>
        <charset val="238"/>
        <scheme val="minor"/>
      </rPr>
      <t xml:space="preserve">k </t>
    </r>
  </si>
  <si>
    <r>
      <t xml:space="preserve">z toho zahraniční 
</t>
    </r>
    <r>
      <rPr>
        <b/>
        <i/>
        <sz val="8"/>
        <color rgb="FFFF0000"/>
        <rFont val="Calibri"/>
        <family val="2"/>
        <charset val="238"/>
        <scheme val="minor"/>
      </rPr>
      <t xml:space="preserve">k </t>
    </r>
  </si>
  <si>
    <t>2019/                 2020</t>
  </si>
  <si>
    <t>k 9.3.2020</t>
  </si>
  <si>
    <r>
      <t xml:space="preserve">Celkový počet prijatých uchádzačov 
</t>
    </r>
    <r>
      <rPr>
        <b/>
        <i/>
        <sz val="8"/>
        <color rgb="FFFF0000"/>
        <rFont val="Calibri"/>
        <family val="2"/>
        <charset val="238"/>
        <scheme val="minor"/>
      </rPr>
      <t xml:space="preserve">k </t>
    </r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</si>
  <si>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denná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09.03.2019</t>
    </r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</si>
  <si>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externá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09.03.2019</t>
    </r>
  </si>
  <si>
    <r>
      <t xml:space="preserve">denná 
</t>
    </r>
    <r>
      <rPr>
        <b/>
        <i/>
        <sz val="8"/>
        <color rgb="FFFF0000"/>
        <rFont val="Calibri"/>
        <family val="2"/>
        <charset val="238"/>
        <scheme val="minor"/>
      </rPr>
      <t xml:space="preserve">k </t>
    </r>
  </si>
  <si>
    <r>
      <t xml:space="preserve">externá 
</t>
    </r>
    <r>
      <rPr>
        <b/>
        <i/>
        <sz val="8"/>
        <color rgb="FFFF0000"/>
        <rFont val="Calibri"/>
        <family val="2"/>
        <charset val="238"/>
        <scheme val="minor"/>
      </rPr>
      <t xml:space="preserve">k </t>
    </r>
  </si>
  <si>
    <t>2020/2021</t>
  </si>
  <si>
    <t>Pomer zapísaných oproti  akad. roku 2019/2020</t>
  </si>
  <si>
    <t>Pomer prijatých oproti  akad. roku 2019/2020</t>
  </si>
  <si>
    <t>Prijímacie konanie na STU na akademický rok 2020/2021 - Stav k 09.03.2020 (o 13.15 hod.)</t>
  </si>
  <si>
    <t>k 23.03.2019</t>
  </si>
  <si>
    <t>k 23.03.2020</t>
  </si>
  <si>
    <t>k 23.3.2020</t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</si>
  <si>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denná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23.03.2019</t>
    </r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</si>
  <si>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externá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23.03.2019</t>
    </r>
  </si>
  <si>
    <r>
      <t xml:space="preserve">denná 
</t>
    </r>
    <r>
      <rPr>
        <b/>
        <i/>
        <sz val="8"/>
        <color rgb="FFFF0000"/>
        <rFont val="Calibri"/>
        <family val="2"/>
        <charset val="238"/>
        <scheme val="minor"/>
      </rPr>
      <t>k 23.3.2020</t>
    </r>
  </si>
  <si>
    <r>
      <t xml:space="preserve">externá 
</t>
    </r>
    <r>
      <rPr>
        <b/>
        <i/>
        <sz val="8"/>
        <color rgb="FFFF0000"/>
        <rFont val="Calibri"/>
        <family val="2"/>
        <charset val="238"/>
        <scheme val="minor"/>
      </rPr>
      <t>k 23.3.2020</t>
    </r>
  </si>
  <si>
    <t>Prijímacie konanie na STU na akademický rok 2020/2021 - Stav k 23.03.2020 (o 13.00 hod.)</t>
  </si>
  <si>
    <t>k 01.04.2019</t>
  </si>
  <si>
    <t>k 01.04.2020</t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</si>
  <si>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denná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01.04.2019</t>
    </r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</si>
  <si>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externá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01.04.2019</t>
    </r>
  </si>
  <si>
    <r>
      <t xml:space="preserve">denná 
</t>
    </r>
    <r>
      <rPr>
        <b/>
        <i/>
        <sz val="8"/>
        <color rgb="FFFF0000"/>
        <rFont val="Calibri"/>
        <family val="2"/>
        <charset val="238"/>
        <scheme val="minor"/>
      </rPr>
      <t>k 01.04.2020</t>
    </r>
  </si>
  <si>
    <r>
      <t xml:space="preserve">externá 
</t>
    </r>
    <r>
      <rPr>
        <b/>
        <i/>
        <sz val="8"/>
        <color rgb="FFFF0000"/>
        <rFont val="Calibri"/>
        <family val="2"/>
        <charset val="238"/>
        <scheme val="minor"/>
      </rPr>
      <t>k 01.04.2020</t>
    </r>
  </si>
  <si>
    <t>Prijímacie konanie na STU na akademický rok 2020/2021 - Stav k 1.04.2020 (o 13.00 hod.)</t>
  </si>
  <si>
    <t>k 14.04.2019</t>
  </si>
  <si>
    <t>k 14.04.2020</t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</si>
  <si>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denná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14.04.2019</t>
    </r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</si>
  <si>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externá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14.04.2019</t>
    </r>
  </si>
  <si>
    <r>
      <t xml:space="preserve">denná 
</t>
    </r>
    <r>
      <rPr>
        <b/>
        <i/>
        <sz val="8"/>
        <color rgb="FFFF0000"/>
        <rFont val="Calibri"/>
        <family val="2"/>
        <charset val="238"/>
        <scheme val="minor"/>
      </rPr>
      <t>k 14.04.2020</t>
    </r>
  </si>
  <si>
    <r>
      <t xml:space="preserve">externá 
</t>
    </r>
    <r>
      <rPr>
        <b/>
        <i/>
        <sz val="8"/>
        <color rgb="FFFF0000"/>
        <rFont val="Calibri"/>
        <family val="2"/>
        <charset val="238"/>
        <scheme val="minor"/>
      </rPr>
      <t>k 14.04.2020</t>
    </r>
  </si>
  <si>
    <t>Prijímacie konanie na STU na akademický rok 2020/2021 - Stav k 14.04.2020 (o 11.00 hod.)</t>
  </si>
  <si>
    <t>k 20.04.2019</t>
  </si>
  <si>
    <t>k 20.04.2020</t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</si>
  <si>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denná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20.04.2019</t>
    </r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</si>
  <si>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externá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20.04.2019</t>
    </r>
  </si>
  <si>
    <r>
      <t xml:space="preserve">denná 
</t>
    </r>
    <r>
      <rPr>
        <b/>
        <i/>
        <sz val="8"/>
        <color rgb="FFFF0000"/>
        <rFont val="Calibri"/>
        <family val="2"/>
        <charset val="238"/>
        <scheme val="minor"/>
      </rPr>
      <t>k 20.04.2020</t>
    </r>
  </si>
  <si>
    <r>
      <t xml:space="preserve">externá 
</t>
    </r>
    <r>
      <rPr>
        <b/>
        <i/>
        <sz val="8"/>
        <color rgb="FFFF0000"/>
        <rFont val="Calibri"/>
        <family val="2"/>
        <charset val="238"/>
        <scheme val="minor"/>
      </rPr>
      <t>k 20.04.2020</t>
    </r>
  </si>
  <si>
    <t>Prijímacie konanie na STU na akademický rok 2020/2021 - Stav k 20.04.2020 (o 12.00 hod.)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</si>
</sst>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4" tint="-0.499984740745262"/>
      <name val="Calibri"/>
      <family val="2"/>
      <charset val="238"/>
      <scheme val="minor"/>
    </font>
    <font>
      <i/>
      <sz val="10"/>
      <color theme="4" tint="-0.499984740745262"/>
      <name val="Calibri"/>
      <family val="2"/>
      <charset val="238"/>
      <scheme val="minor"/>
    </font>
    <font>
      <b/>
      <i/>
      <sz val="8"/>
      <color theme="4" tint="-0.499984740745262"/>
      <name val="Calibri"/>
      <family val="2"/>
      <charset val="238"/>
      <scheme val="minor"/>
    </font>
    <font>
      <b/>
      <i/>
      <sz val="8"/>
      <color rgb="FF244062"/>
      <name val="Calibri"/>
      <family val="2"/>
      <charset val="238"/>
    </font>
    <font>
      <b/>
      <i/>
      <sz val="8"/>
      <color rgb="FF1F497D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color theme="4" tint="-0.499984740745262"/>
      <name val="Calibri"/>
      <family val="2"/>
      <charset val="238"/>
      <scheme val="minor"/>
    </font>
    <font>
      <sz val="10"/>
      <name val="Calibri"/>
      <family val="2"/>
      <charset val="238"/>
    </font>
    <font>
      <b/>
      <i/>
      <sz val="10"/>
      <color theme="3"/>
      <name val="Calibri"/>
      <family val="2"/>
      <charset val="238"/>
      <scheme val="minor"/>
    </font>
    <font>
      <b/>
      <sz val="10"/>
      <color theme="5" tint="-0.249977111117893"/>
      <name val="Calibri"/>
      <family val="2"/>
      <charset val="238"/>
      <scheme val="minor"/>
    </font>
    <font>
      <i/>
      <sz val="10"/>
      <color theme="5" tint="-0.249977111117893"/>
      <name val="Calibri"/>
      <family val="2"/>
      <charset val="238"/>
      <scheme val="minor"/>
    </font>
    <font>
      <b/>
      <i/>
      <sz val="8"/>
      <color theme="5" tint="-0.249977111117893"/>
      <name val="Calibri"/>
      <family val="2"/>
      <charset val="238"/>
      <scheme val="minor"/>
    </font>
    <font>
      <b/>
      <i/>
      <sz val="8"/>
      <color theme="5" tint="-0.249977111117893"/>
      <name val="Calibri"/>
      <family val="2"/>
      <charset val="238"/>
    </font>
    <font>
      <b/>
      <i/>
      <sz val="8"/>
      <color rgb="FF963634"/>
      <name val="Calibri"/>
      <family val="2"/>
      <charset val="238"/>
    </font>
    <font>
      <sz val="10"/>
      <color theme="5" tint="-0.249977111117893"/>
      <name val="Calibri"/>
      <family val="2"/>
      <charset val="238"/>
      <scheme val="minor"/>
    </font>
    <font>
      <b/>
      <i/>
      <sz val="10"/>
      <color rgb="FF974706"/>
      <name val="Calibri"/>
      <family val="2"/>
      <charset val="238"/>
    </font>
    <font>
      <b/>
      <sz val="10"/>
      <color theme="6" tint="-0.499984740745262"/>
      <name val="Calibri"/>
      <family val="2"/>
      <charset val="238"/>
      <scheme val="minor"/>
    </font>
    <font>
      <i/>
      <sz val="10"/>
      <color theme="6" tint="-0.499984740745262"/>
      <name val="Calibri"/>
      <family val="2"/>
      <charset val="238"/>
      <scheme val="minor"/>
    </font>
    <font>
      <b/>
      <i/>
      <sz val="8"/>
      <color theme="6" tint="-0.499984740745262"/>
      <name val="Calibri"/>
      <family val="2"/>
      <charset val="238"/>
      <scheme val="minor"/>
    </font>
    <font>
      <b/>
      <i/>
      <sz val="8"/>
      <color rgb="FF4F6228"/>
      <name val="Calibri"/>
      <family val="2"/>
      <charset val="238"/>
      <scheme val="minor"/>
    </font>
    <font>
      <sz val="10"/>
      <color theme="6" tint="-0.499984740745262"/>
      <name val="Calibri"/>
      <family val="2"/>
      <charset val="238"/>
      <scheme val="minor"/>
    </font>
    <font>
      <b/>
      <i/>
      <sz val="10"/>
      <color theme="6" tint="-0.499984740745262"/>
      <name val="Calibri"/>
      <family val="2"/>
      <charset val="238"/>
    </font>
    <font>
      <sz val="10"/>
      <color theme="1"/>
      <name val="Arial"/>
      <family val="2"/>
      <charset val="238"/>
    </font>
    <font>
      <b/>
      <i/>
      <sz val="8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i/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theme="2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99"/>
        <bgColor rgb="FF000000"/>
      </patternFill>
    </fill>
    <fill>
      <patternFill patternType="solid">
        <fgColor rgb="FFCCFF99"/>
        <bgColor indexed="64"/>
      </patternFill>
    </fill>
  </fills>
  <borders count="5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theme="1" tint="0.499984740745262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theme="1" tint="0.499984740745262"/>
      </left>
      <right style="thin">
        <color rgb="FF808080"/>
      </right>
      <top/>
      <bottom/>
      <diagonal/>
    </border>
    <border>
      <left style="thin">
        <color rgb="FF808080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theme="1" tint="0.499984740745262"/>
      </left>
      <right style="thin">
        <color rgb="FF808080"/>
      </right>
      <top/>
      <bottom style="thin">
        <color theme="1" tint="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double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/>
      <right style="double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double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indexed="64"/>
      </top>
      <bottom style="thin">
        <color rgb="FF808080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/>
      <right style="double">
        <color rgb="FF808080"/>
      </right>
      <top style="thin">
        <color indexed="64"/>
      </top>
      <bottom style="thin">
        <color rgb="FF808080"/>
      </bottom>
      <diagonal/>
    </border>
    <border>
      <left style="double">
        <color rgb="FF80808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rgb="FF808080"/>
      </right>
      <top style="thin">
        <color indexed="64"/>
      </top>
      <bottom/>
      <diagonal/>
    </border>
    <border>
      <left/>
      <right/>
      <top/>
      <bottom style="thin">
        <color rgb="FF808080"/>
      </bottom>
      <diagonal/>
    </border>
    <border>
      <left style="double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rgb="FF808080"/>
      </top>
      <bottom/>
      <diagonal/>
    </border>
    <border>
      <left/>
      <right style="thin">
        <color theme="1" tint="0.499984740745262"/>
      </right>
      <top/>
      <bottom style="thin">
        <color rgb="FF808080"/>
      </bottom>
      <diagonal/>
    </border>
    <border>
      <left style="double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rgb="FF808080"/>
      </left>
      <right style="thin">
        <color rgb="FF808080"/>
      </right>
      <top style="thin">
        <color rgb="FF808080"/>
      </top>
      <bottom/>
      <diagonal/>
    </border>
    <border>
      <left style="double">
        <color rgb="FF808080"/>
      </left>
      <right style="thin">
        <color rgb="FF808080"/>
      </right>
      <top/>
      <bottom/>
      <diagonal/>
    </border>
  </borders>
  <cellStyleXfs count="11">
    <xf numFmtId="0" fontId="0" fillId="0" borderId="0"/>
    <xf numFmtId="0" fontId="2" fillId="0" borderId="0" applyBorder="0"/>
    <xf numFmtId="0" fontId="1" fillId="0" borderId="0"/>
    <xf numFmtId="9" fontId="1" fillId="0" borderId="0" applyFont="0" applyFill="0" applyBorder="0" applyAlignment="0" applyProtection="0"/>
    <xf numFmtId="0" fontId="2" fillId="0" borderId="0" applyBorder="0"/>
    <xf numFmtId="0" fontId="2" fillId="0" borderId="0" applyBorder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9" fillId="0" borderId="0"/>
    <xf numFmtId="9" fontId="29" fillId="0" borderId="0" applyFont="0" applyFill="0" applyBorder="0" applyAlignment="0" applyProtection="0"/>
  </cellStyleXfs>
  <cellXfs count="274">
    <xf numFmtId="0" fontId="0" fillId="0" borderId="0" xfId="0"/>
    <xf numFmtId="0" fontId="3" fillId="0" borderId="0" xfId="1" applyFont="1"/>
    <xf numFmtId="0" fontId="4" fillId="0" borderId="0" xfId="1" applyFont="1"/>
    <xf numFmtId="14" fontId="4" fillId="0" borderId="0" xfId="1" applyNumberFormat="1" applyFont="1"/>
    <xf numFmtId="0" fontId="4" fillId="0" borderId="0" xfId="1" applyFont="1" applyAlignment="1">
      <alignment vertical="center"/>
    </xf>
    <xf numFmtId="0" fontId="7" fillId="6" borderId="6" xfId="1" applyFont="1" applyFill="1" applyBorder="1" applyAlignment="1">
      <alignment horizontal="center" vertical="center"/>
    </xf>
    <xf numFmtId="0" fontId="7" fillId="6" borderId="6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/>
    </xf>
    <xf numFmtId="0" fontId="8" fillId="5" borderId="17" xfId="1" applyFont="1" applyFill="1" applyBorder="1" applyAlignment="1">
      <alignment horizontal="center" vertical="center"/>
    </xf>
    <xf numFmtId="0" fontId="10" fillId="0" borderId="22" xfId="1" applyFont="1" applyBorder="1" applyAlignment="1">
      <alignment horizontal="right" wrapText="1"/>
    </xf>
    <xf numFmtId="0" fontId="10" fillId="0" borderId="23" xfId="1" applyFont="1" applyBorder="1" applyAlignment="1">
      <alignment horizontal="right" wrapText="1"/>
    </xf>
    <xf numFmtId="0" fontId="10" fillId="0" borderId="23" xfId="2" applyFont="1" applyBorder="1" applyAlignment="1">
      <alignment horizontal="right" wrapText="1"/>
    </xf>
    <xf numFmtId="0" fontId="5" fillId="2" borderId="6" xfId="1" quotePrefix="1" applyFont="1" applyFill="1" applyBorder="1" applyAlignment="1">
      <alignment horizontal="left" vertical="center"/>
    </xf>
    <xf numFmtId="4" fontId="11" fillId="4" borderId="5" xfId="1" applyNumberFormat="1" applyFont="1" applyFill="1" applyBorder="1" applyAlignment="1">
      <alignment horizontal="right"/>
    </xf>
    <xf numFmtId="4" fontId="11" fillId="4" borderId="6" xfId="1" applyNumberFormat="1" applyFont="1" applyFill="1" applyBorder="1" applyAlignment="1">
      <alignment horizontal="right"/>
    </xf>
    <xf numFmtId="4" fontId="12" fillId="5" borderId="24" xfId="1" applyNumberFormat="1" applyFont="1" applyFill="1" applyBorder="1" applyAlignment="1">
      <alignment horizontal="right"/>
    </xf>
    <xf numFmtId="4" fontId="12" fillId="5" borderId="17" xfId="1" applyNumberFormat="1" applyFont="1" applyFill="1" applyBorder="1" applyAlignment="1">
      <alignment horizontal="right"/>
    </xf>
    <xf numFmtId="0" fontId="11" fillId="0" borderId="22" xfId="1" applyFont="1" applyBorder="1" applyAlignment="1">
      <alignment horizontal="right"/>
    </xf>
    <xf numFmtId="9" fontId="4" fillId="0" borderId="23" xfId="3" applyFont="1" applyBorder="1" applyAlignment="1">
      <alignment horizontal="right"/>
    </xf>
    <xf numFmtId="0" fontId="11" fillId="0" borderId="23" xfId="1" applyFont="1" applyBorder="1" applyAlignment="1">
      <alignment horizontal="right"/>
    </xf>
    <xf numFmtId="9" fontId="4" fillId="0" borderId="23" xfId="3" applyFont="1" applyBorder="1"/>
    <xf numFmtId="0" fontId="13" fillId="2" borderId="6" xfId="4" quotePrefix="1" applyFont="1" applyFill="1" applyBorder="1" applyAlignment="1">
      <alignment horizontal="left" vertical="center"/>
    </xf>
    <xf numFmtId="3" fontId="4" fillId="3" borderId="6" xfId="4" applyNumberFormat="1" applyFont="1" applyFill="1" applyBorder="1" applyAlignment="1">
      <alignment horizontal="right" vertical="center"/>
    </xf>
    <xf numFmtId="3" fontId="4" fillId="3" borderId="6" xfId="1" applyNumberFormat="1" applyFont="1" applyFill="1" applyBorder="1" applyAlignment="1">
      <alignment horizontal="right"/>
    </xf>
    <xf numFmtId="3" fontId="4" fillId="3" borderId="2" xfId="1" applyNumberFormat="1" applyFont="1" applyFill="1" applyBorder="1" applyAlignment="1">
      <alignment horizontal="right"/>
    </xf>
    <xf numFmtId="3" fontId="4" fillId="3" borderId="15" xfId="1" applyNumberFormat="1" applyFont="1" applyFill="1" applyBorder="1" applyAlignment="1">
      <alignment horizontal="right"/>
    </xf>
    <xf numFmtId="3" fontId="4" fillId="2" borderId="6" xfId="4" applyNumberFormat="1" applyFont="1" applyFill="1" applyBorder="1" applyAlignment="1">
      <alignment horizontal="right" vertical="center"/>
    </xf>
    <xf numFmtId="3" fontId="4" fillId="2" borderId="15" xfId="1" applyNumberFormat="1" applyFont="1" applyFill="1" applyBorder="1" applyAlignment="1">
      <alignment horizontal="right"/>
    </xf>
    <xf numFmtId="4" fontId="4" fillId="4" borderId="5" xfId="1" applyNumberFormat="1" applyFont="1" applyFill="1" applyBorder="1" applyAlignment="1">
      <alignment horizontal="right"/>
    </xf>
    <xf numFmtId="4" fontId="4" fillId="4" borderId="6" xfId="1" applyNumberFormat="1" applyFont="1" applyFill="1" applyBorder="1" applyAlignment="1">
      <alignment horizontal="right"/>
    </xf>
    <xf numFmtId="4" fontId="14" fillId="5" borderId="24" xfId="1" applyNumberFormat="1" applyFont="1" applyFill="1" applyBorder="1" applyAlignment="1">
      <alignment horizontal="right"/>
    </xf>
    <xf numFmtId="14" fontId="15" fillId="4" borderId="6" xfId="1" applyNumberFormat="1" applyFont="1" applyFill="1" applyBorder="1"/>
    <xf numFmtId="0" fontId="4" fillId="0" borderId="22" xfId="1" applyFont="1" applyBorder="1" applyAlignment="1">
      <alignment horizontal="right"/>
    </xf>
    <xf numFmtId="0" fontId="4" fillId="0" borderId="23" xfId="1" applyFont="1" applyFill="1" applyBorder="1" applyAlignment="1">
      <alignment horizontal="right"/>
    </xf>
    <xf numFmtId="0" fontId="13" fillId="2" borderId="6" xfId="4" applyFont="1" applyFill="1" applyBorder="1" applyAlignment="1">
      <alignment horizontal="left" vertical="center"/>
    </xf>
    <xf numFmtId="14" fontId="15" fillId="4" borderId="6" xfId="1" applyNumberFormat="1" applyFont="1" applyFill="1" applyBorder="1" applyAlignment="1">
      <alignment horizontal="center" vertical="center"/>
    </xf>
    <xf numFmtId="3" fontId="4" fillId="0" borderId="0" xfId="1" applyNumberFormat="1" applyFont="1" applyAlignment="1">
      <alignment horizontal="left"/>
    </xf>
    <xf numFmtId="0" fontId="4" fillId="0" borderId="0" xfId="1" applyFont="1" applyAlignment="1">
      <alignment horizontal="left"/>
    </xf>
    <xf numFmtId="3" fontId="4" fillId="0" borderId="0" xfId="1" applyNumberFormat="1" applyFont="1"/>
    <xf numFmtId="0" fontId="18" fillId="6" borderId="26" xfId="1" applyFont="1" applyFill="1" applyBorder="1" applyAlignment="1">
      <alignment horizontal="center" vertical="center"/>
    </xf>
    <xf numFmtId="0" fontId="18" fillId="8" borderId="26" xfId="1" applyFont="1" applyFill="1" applyBorder="1" applyAlignment="1">
      <alignment horizontal="center" vertical="center"/>
    </xf>
    <xf numFmtId="0" fontId="18" fillId="8" borderId="2" xfId="1" applyFont="1" applyFill="1" applyBorder="1" applyAlignment="1">
      <alignment horizontal="center" vertical="center" wrapText="1"/>
    </xf>
    <xf numFmtId="0" fontId="19" fillId="5" borderId="24" xfId="1" applyFont="1" applyFill="1" applyBorder="1" applyAlignment="1">
      <alignment horizontal="center" vertical="center" wrapText="1"/>
    </xf>
    <xf numFmtId="0" fontId="14" fillId="0" borderId="0" xfId="1" applyFont="1"/>
    <xf numFmtId="0" fontId="16" fillId="8" borderId="26" xfId="1" applyFont="1" applyFill="1" applyBorder="1" applyAlignment="1">
      <alignment horizontal="left" vertical="center"/>
    </xf>
    <xf numFmtId="3" fontId="11" fillId="3" borderId="26" xfId="1" quotePrefix="1" applyNumberFormat="1" applyFont="1" applyFill="1" applyBorder="1" applyAlignment="1">
      <alignment horizontal="right" vertical="center"/>
    </xf>
    <xf numFmtId="4" fontId="11" fillId="4" borderId="31" xfId="1" applyNumberFormat="1" applyFont="1" applyFill="1" applyBorder="1" applyAlignment="1">
      <alignment horizontal="right"/>
    </xf>
    <xf numFmtId="4" fontId="11" fillId="4" borderId="26" xfId="1" applyNumberFormat="1" applyFont="1" applyFill="1" applyBorder="1" applyAlignment="1">
      <alignment horizontal="right"/>
    </xf>
    <xf numFmtId="0" fontId="21" fillId="9" borderId="26" xfId="1" applyFont="1" applyFill="1" applyBorder="1" applyAlignment="1">
      <alignment horizontal="left" vertical="center"/>
    </xf>
    <xf numFmtId="3" fontId="4" fillId="3" borderId="26" xfId="4" applyNumberFormat="1" applyFont="1" applyFill="1" applyBorder="1" applyAlignment="1">
      <alignment horizontal="right" vertical="center"/>
    </xf>
    <xf numFmtId="3" fontId="4" fillId="9" borderId="26" xfId="4" applyNumberFormat="1" applyFont="1" applyFill="1" applyBorder="1" applyAlignment="1">
      <alignment horizontal="right" vertical="center"/>
    </xf>
    <xf numFmtId="4" fontId="4" fillId="4" borderId="31" xfId="1" applyNumberFormat="1" applyFont="1" applyFill="1" applyBorder="1" applyAlignment="1">
      <alignment horizontal="right"/>
    </xf>
    <xf numFmtId="4" fontId="4" fillId="4" borderId="26" xfId="1" applyNumberFormat="1" applyFont="1" applyFill="1" applyBorder="1" applyAlignment="1">
      <alignment horizontal="right"/>
    </xf>
    <xf numFmtId="4" fontId="14" fillId="5" borderId="17" xfId="1" applyNumberFormat="1" applyFont="1" applyFill="1" applyBorder="1" applyAlignment="1">
      <alignment horizontal="right"/>
    </xf>
    <xf numFmtId="14" fontId="22" fillId="5" borderId="24" xfId="1" applyNumberFormat="1" applyFont="1" applyFill="1" applyBorder="1"/>
    <xf numFmtId="14" fontId="22" fillId="5" borderId="24" xfId="1" applyNumberFormat="1" applyFont="1" applyFill="1" applyBorder="1" applyAlignment="1">
      <alignment horizontal="center"/>
    </xf>
    <xf numFmtId="0" fontId="4" fillId="0" borderId="0" xfId="5" applyFont="1" applyAlignment="1">
      <alignment vertical="center"/>
    </xf>
    <xf numFmtId="0" fontId="4" fillId="0" borderId="0" xfId="5" applyFont="1"/>
    <xf numFmtId="0" fontId="25" fillId="6" borderId="24" xfId="5" applyFont="1" applyFill="1" applyBorder="1" applyAlignment="1">
      <alignment horizontal="center" vertical="center"/>
    </xf>
    <xf numFmtId="0" fontId="25" fillId="6" borderId="17" xfId="5" applyFont="1" applyFill="1" applyBorder="1" applyAlignment="1">
      <alignment horizontal="center" vertical="center"/>
    </xf>
    <xf numFmtId="0" fontId="25" fillId="6" borderId="17" xfId="5" applyFont="1" applyFill="1" applyBorder="1" applyAlignment="1">
      <alignment horizontal="center" vertical="center" wrapText="1"/>
    </xf>
    <xf numFmtId="0" fontId="25" fillId="6" borderId="46" xfId="5" applyFont="1" applyFill="1" applyBorder="1" applyAlignment="1">
      <alignment horizontal="center" vertical="center" wrapText="1"/>
    </xf>
    <xf numFmtId="0" fontId="25" fillId="10" borderId="34" xfId="5" applyFont="1" applyFill="1" applyBorder="1" applyAlignment="1">
      <alignment horizontal="center" vertical="center"/>
    </xf>
    <xf numFmtId="0" fontId="25" fillId="10" borderId="26" xfId="5" applyFont="1" applyFill="1" applyBorder="1" applyAlignment="1">
      <alignment horizontal="center" vertical="center"/>
    </xf>
    <xf numFmtId="0" fontId="26" fillId="10" borderId="39" xfId="2" applyFont="1" applyFill="1" applyBorder="1" applyAlignment="1">
      <alignment horizontal="center" vertical="center" wrapText="1"/>
    </xf>
    <xf numFmtId="0" fontId="25" fillId="5" borderId="17" xfId="5" applyFont="1" applyFill="1" applyBorder="1" applyAlignment="1">
      <alignment horizontal="center" vertical="center"/>
    </xf>
    <xf numFmtId="0" fontId="8" fillId="5" borderId="24" xfId="5" applyFont="1" applyFill="1" applyBorder="1" applyAlignment="1">
      <alignment horizontal="center" vertical="center"/>
    </xf>
    <xf numFmtId="0" fontId="8" fillId="5" borderId="17" xfId="5" applyFont="1" applyFill="1" applyBorder="1" applyAlignment="1">
      <alignment horizontal="center" vertical="center"/>
    </xf>
    <xf numFmtId="0" fontId="23" fillId="10" borderId="26" xfId="5" applyFont="1" applyFill="1" applyBorder="1" applyAlignment="1">
      <alignment horizontal="left" vertical="center"/>
    </xf>
    <xf numFmtId="3" fontId="11" fillId="6" borderId="26" xfId="5" applyNumberFormat="1" applyFont="1" applyFill="1" applyBorder="1" applyAlignment="1">
      <alignment horizontal="right" vertical="center"/>
    </xf>
    <xf numFmtId="3" fontId="11" fillId="10" borderId="30" xfId="5" applyNumberFormat="1" applyFont="1" applyFill="1" applyBorder="1" applyAlignment="1">
      <alignment horizontal="right" vertical="center"/>
    </xf>
    <xf numFmtId="3" fontId="11" fillId="10" borderId="26" xfId="5" applyNumberFormat="1" applyFont="1" applyFill="1" applyBorder="1" applyAlignment="1">
      <alignment horizontal="right" vertical="center"/>
    </xf>
    <xf numFmtId="2" fontId="11" fillId="4" borderId="31" xfId="5" applyNumberFormat="1" applyFont="1" applyFill="1" applyBorder="1" applyAlignment="1">
      <alignment horizontal="right"/>
    </xf>
    <xf numFmtId="2" fontId="11" fillId="4" borderId="26" xfId="5" applyNumberFormat="1" applyFont="1" applyFill="1" applyBorder="1" applyAlignment="1">
      <alignment horizontal="right"/>
    </xf>
    <xf numFmtId="4" fontId="12" fillId="5" borderId="24" xfId="5" applyNumberFormat="1" applyFont="1" applyFill="1" applyBorder="1" applyAlignment="1">
      <alignment horizontal="right"/>
    </xf>
    <xf numFmtId="4" fontId="12" fillId="5" borderId="17" xfId="5" applyNumberFormat="1" applyFont="1" applyFill="1" applyBorder="1" applyAlignment="1">
      <alignment horizontal="right"/>
    </xf>
    <xf numFmtId="0" fontId="27" fillId="11" borderId="26" xfId="5" applyFont="1" applyFill="1" applyBorder="1" applyAlignment="1">
      <alignment horizontal="left" vertical="center"/>
    </xf>
    <xf numFmtId="0" fontId="4" fillId="3" borderId="26" xfId="5" applyFont="1" applyFill="1" applyBorder="1" applyAlignment="1">
      <alignment horizontal="right"/>
    </xf>
    <xf numFmtId="3" fontId="4" fillId="6" borderId="26" xfId="5" applyNumberFormat="1" applyFont="1" applyFill="1" applyBorder="1" applyAlignment="1">
      <alignment horizontal="right" vertical="center"/>
    </xf>
    <xf numFmtId="3" fontId="14" fillId="10" borderId="34" xfId="5" applyNumberFormat="1" applyFont="1" applyFill="1" applyBorder="1" applyAlignment="1">
      <alignment horizontal="right" vertical="center"/>
    </xf>
    <xf numFmtId="0" fontId="14" fillId="10" borderId="31" xfId="5" applyFont="1" applyFill="1" applyBorder="1" applyAlignment="1">
      <alignment horizontal="right"/>
    </xf>
    <xf numFmtId="0" fontId="4" fillId="11" borderId="26" xfId="5" applyFont="1" applyFill="1" applyBorder="1" applyAlignment="1">
      <alignment horizontal="right"/>
    </xf>
    <xf numFmtId="2" fontId="4" fillId="4" borderId="31" xfId="5" applyNumberFormat="1" applyFont="1" applyFill="1" applyBorder="1" applyAlignment="1">
      <alignment horizontal="right"/>
    </xf>
    <xf numFmtId="2" fontId="4" fillId="4" borderId="26" xfId="5" applyNumberFormat="1" applyFont="1" applyFill="1" applyBorder="1" applyAlignment="1">
      <alignment horizontal="right"/>
    </xf>
    <xf numFmtId="4" fontId="14" fillId="5" borderId="24" xfId="5" applyNumberFormat="1" applyFont="1" applyFill="1" applyBorder="1" applyAlignment="1">
      <alignment horizontal="right"/>
    </xf>
    <xf numFmtId="4" fontId="14" fillId="5" borderId="17" xfId="5" applyNumberFormat="1" applyFont="1" applyFill="1" applyBorder="1" applyAlignment="1">
      <alignment horizontal="right"/>
    </xf>
    <xf numFmtId="14" fontId="28" fillId="5" borderId="24" xfId="5" applyNumberFormat="1" applyFont="1" applyFill="1" applyBorder="1"/>
    <xf numFmtId="3" fontId="14" fillId="10" borderId="47" xfId="5" applyNumberFormat="1" applyFont="1" applyFill="1" applyBorder="1" applyAlignment="1">
      <alignment horizontal="right" vertical="center"/>
    </xf>
    <xf numFmtId="0" fontId="14" fillId="10" borderId="17" xfId="5" applyFont="1" applyFill="1" applyBorder="1" applyAlignment="1">
      <alignment horizontal="right"/>
    </xf>
    <xf numFmtId="3" fontId="4" fillId="11" borderId="34" xfId="5" applyNumberFormat="1" applyFont="1" applyFill="1" applyBorder="1" applyAlignment="1">
      <alignment horizontal="right" vertical="center"/>
    </xf>
    <xf numFmtId="3" fontId="11" fillId="9" borderId="34" xfId="1" quotePrefix="1" applyNumberFormat="1" applyFont="1" applyFill="1" applyBorder="1" applyAlignment="1">
      <alignment horizontal="right" vertical="center"/>
    </xf>
    <xf numFmtId="3" fontId="11" fillId="9" borderId="26" xfId="1" quotePrefix="1" applyNumberFormat="1" applyFont="1" applyFill="1" applyBorder="1" applyAlignment="1">
      <alignment horizontal="right" vertical="center"/>
    </xf>
    <xf numFmtId="14" fontId="15" fillId="4" borderId="6" xfId="1" applyNumberFormat="1" applyFont="1" applyFill="1" applyBorder="1" applyAlignment="1">
      <alignment horizontal="right"/>
    </xf>
    <xf numFmtId="3" fontId="11" fillId="3" borderId="5" xfId="1" quotePrefix="1" applyNumberFormat="1" applyFont="1" applyFill="1" applyBorder="1" applyAlignment="1">
      <alignment horizontal="right" vertical="center"/>
    </xf>
    <xf numFmtId="3" fontId="11" fillId="6" borderId="30" xfId="5" applyNumberFormat="1" applyFont="1" applyFill="1" applyBorder="1" applyAlignment="1">
      <alignment horizontal="right" vertical="center"/>
    </xf>
    <xf numFmtId="3" fontId="11" fillId="6" borderId="31" xfId="5" applyNumberFormat="1" applyFont="1" applyFill="1" applyBorder="1" applyAlignment="1">
      <alignment horizontal="right" vertical="center"/>
    </xf>
    <xf numFmtId="3" fontId="14" fillId="6" borderId="34" xfId="5" applyNumberFormat="1" applyFont="1" applyFill="1" applyBorder="1" applyAlignment="1">
      <alignment horizontal="right" vertical="center"/>
    </xf>
    <xf numFmtId="0" fontId="14" fillId="6" borderId="31" xfId="5" applyFont="1" applyFill="1" applyBorder="1" applyAlignment="1">
      <alignment horizontal="right"/>
    </xf>
    <xf numFmtId="3" fontId="14" fillId="6" borderId="26" xfId="5" applyNumberFormat="1" applyFont="1" applyFill="1" applyBorder="1" applyAlignment="1">
      <alignment horizontal="right" vertical="center"/>
    </xf>
    <xf numFmtId="3" fontId="14" fillId="6" borderId="31" xfId="5" applyNumberFormat="1" applyFont="1" applyFill="1" applyBorder="1" applyAlignment="1">
      <alignment horizontal="right" vertical="center"/>
    </xf>
    <xf numFmtId="0" fontId="4" fillId="3" borderId="27" xfId="5" applyFont="1" applyFill="1" applyBorder="1" applyAlignment="1">
      <alignment horizontal="right"/>
    </xf>
    <xf numFmtId="3" fontId="14" fillId="6" borderId="47" xfId="5" applyNumberFormat="1" applyFont="1" applyFill="1" applyBorder="1" applyAlignment="1">
      <alignment horizontal="right" vertical="center"/>
    </xf>
    <xf numFmtId="0" fontId="14" fillId="6" borderId="17" xfId="5" applyFont="1" applyFill="1" applyBorder="1" applyAlignment="1">
      <alignment horizontal="right"/>
    </xf>
    <xf numFmtId="3" fontId="4" fillId="3" borderId="34" xfId="5" applyNumberFormat="1" applyFont="1" applyFill="1" applyBorder="1" applyAlignment="1">
      <alignment horizontal="right" vertical="center"/>
    </xf>
    <xf numFmtId="0" fontId="4" fillId="3" borderId="39" xfId="5" applyFont="1" applyFill="1" applyBorder="1" applyAlignment="1">
      <alignment horizontal="right"/>
    </xf>
    <xf numFmtId="3" fontId="11" fillId="3" borderId="15" xfId="1" quotePrefix="1" applyNumberFormat="1" applyFont="1" applyFill="1" applyBorder="1" applyAlignment="1">
      <alignment horizontal="right" vertical="center"/>
    </xf>
    <xf numFmtId="3" fontId="11" fillId="2" borderId="15" xfId="1" quotePrefix="1" applyNumberFormat="1" applyFont="1" applyFill="1" applyBorder="1" applyAlignment="1">
      <alignment horizontal="right" vertical="center"/>
    </xf>
    <xf numFmtId="3" fontId="11" fillId="3" borderId="31" xfId="1" quotePrefix="1" applyNumberFormat="1" applyFont="1" applyFill="1" applyBorder="1" applyAlignment="1">
      <alignment horizontal="right" vertical="center"/>
    </xf>
    <xf numFmtId="0" fontId="8" fillId="5" borderId="49" xfId="5" applyFont="1" applyFill="1" applyBorder="1" applyAlignment="1">
      <alignment horizontal="center" vertical="center" wrapText="1"/>
    </xf>
    <xf numFmtId="0" fontId="8" fillId="5" borderId="49" xfId="5" applyFont="1" applyFill="1" applyBorder="1" applyAlignment="1">
      <alignment horizontal="center" vertical="center"/>
    </xf>
    <xf numFmtId="0" fontId="18" fillId="6" borderId="26" xfId="1" applyFont="1" applyFill="1" applyBorder="1" applyAlignment="1">
      <alignment horizontal="center" vertical="center" wrapText="1"/>
    </xf>
    <xf numFmtId="0" fontId="7" fillId="6" borderId="15" xfId="1" applyFont="1" applyFill="1" applyBorder="1" applyAlignment="1">
      <alignment horizontal="center" vertical="center" wrapText="1"/>
    </xf>
    <xf numFmtId="3" fontId="11" fillId="2" borderId="54" xfId="1" quotePrefix="1" applyNumberFormat="1" applyFont="1" applyFill="1" applyBorder="1" applyAlignment="1">
      <alignment horizontal="right" vertical="center"/>
    </xf>
    <xf numFmtId="3" fontId="11" fillId="2" borderId="6" xfId="1" quotePrefix="1" applyNumberFormat="1" applyFont="1" applyFill="1" applyBorder="1" applyAlignment="1">
      <alignment horizontal="right" vertical="center"/>
    </xf>
    <xf numFmtId="3" fontId="4" fillId="2" borderId="54" xfId="4" applyNumberFormat="1" applyFont="1" applyFill="1" applyBorder="1" applyAlignment="1">
      <alignment horizontal="right" vertical="center"/>
    </xf>
    <xf numFmtId="0" fontId="30" fillId="6" borderId="6" xfId="1" applyFont="1" applyFill="1" applyBorder="1" applyAlignment="1">
      <alignment horizontal="center" vertical="center"/>
    </xf>
    <xf numFmtId="3" fontId="31" fillId="3" borderId="6" xfId="1" applyNumberFormat="1" applyFont="1" applyFill="1" applyBorder="1"/>
    <xf numFmtId="3" fontId="32" fillId="3" borderId="6" xfId="1" applyNumberFormat="1" applyFont="1" applyFill="1" applyBorder="1"/>
    <xf numFmtId="0" fontId="30" fillId="2" borderId="6" xfId="1" applyFont="1" applyFill="1" applyBorder="1" applyAlignment="1">
      <alignment horizontal="center" vertical="center"/>
    </xf>
    <xf numFmtId="3" fontId="31" fillId="2" borderId="6" xfId="1" quotePrefix="1" applyNumberFormat="1" applyFont="1" applyFill="1" applyBorder="1" applyAlignment="1">
      <alignment horizontal="right" vertical="center"/>
    </xf>
    <xf numFmtId="3" fontId="32" fillId="2" borderId="6" xfId="4" applyNumberFormat="1" applyFont="1" applyFill="1" applyBorder="1" applyAlignment="1">
      <alignment horizontal="right" vertical="center"/>
    </xf>
    <xf numFmtId="3" fontId="31" fillId="3" borderId="26" xfId="1" quotePrefix="1" applyNumberFormat="1" applyFont="1" applyFill="1" applyBorder="1" applyAlignment="1">
      <alignment horizontal="right" vertical="center"/>
    </xf>
    <xf numFmtId="3" fontId="32" fillId="3" borderId="26" xfId="4" applyNumberFormat="1" applyFont="1" applyFill="1" applyBorder="1" applyAlignment="1">
      <alignment horizontal="right" vertical="center"/>
    </xf>
    <xf numFmtId="3" fontId="31" fillId="9" borderId="26" xfId="1" quotePrefix="1" applyNumberFormat="1" applyFont="1" applyFill="1" applyBorder="1" applyAlignment="1">
      <alignment horizontal="right" vertical="center"/>
    </xf>
    <xf numFmtId="3" fontId="32" fillId="9" borderId="26" xfId="4" applyNumberFormat="1" applyFont="1" applyFill="1" applyBorder="1" applyAlignment="1">
      <alignment horizontal="right" vertical="center"/>
    </xf>
    <xf numFmtId="0" fontId="30" fillId="6" borderId="17" xfId="5" applyFont="1" applyFill="1" applyBorder="1" applyAlignment="1">
      <alignment horizontal="center" vertical="center" wrapText="1"/>
    </xf>
    <xf numFmtId="3" fontId="31" fillId="6" borderId="26" xfId="5" applyNumberFormat="1" applyFont="1" applyFill="1" applyBorder="1" applyAlignment="1">
      <alignment horizontal="right" vertical="center"/>
    </xf>
    <xf numFmtId="3" fontId="32" fillId="3" borderId="26" xfId="5" applyNumberFormat="1" applyFont="1" applyFill="1" applyBorder="1" applyAlignment="1">
      <alignment horizontal="right" vertical="center"/>
    </xf>
    <xf numFmtId="3" fontId="31" fillId="10" borderId="26" xfId="5" applyNumberFormat="1" applyFont="1" applyFill="1" applyBorder="1" applyAlignment="1">
      <alignment horizontal="right" vertical="center"/>
    </xf>
    <xf numFmtId="3" fontId="32" fillId="11" borderId="26" xfId="5" applyNumberFormat="1" applyFont="1" applyFill="1" applyBorder="1" applyAlignment="1">
      <alignment horizontal="right" vertical="center"/>
    </xf>
    <xf numFmtId="0" fontId="18" fillId="8" borderId="26" xfId="1" applyFont="1" applyFill="1" applyBorder="1" applyAlignment="1">
      <alignment horizontal="center" vertical="center" wrapText="1"/>
    </xf>
    <xf numFmtId="3" fontId="32" fillId="2" borderId="6" xfId="1" applyNumberFormat="1" applyFont="1" applyFill="1" applyBorder="1" applyAlignment="1">
      <alignment horizontal="right"/>
    </xf>
    <xf numFmtId="3" fontId="33" fillId="10" borderId="26" xfId="5" applyNumberFormat="1" applyFont="1" applyFill="1" applyBorder="1" applyAlignment="1">
      <alignment horizontal="right" vertical="center"/>
    </xf>
    <xf numFmtId="3" fontId="33" fillId="10" borderId="31" xfId="5" applyNumberFormat="1" applyFont="1" applyFill="1" applyBorder="1" applyAlignment="1">
      <alignment horizontal="right" vertical="center"/>
    </xf>
    <xf numFmtId="3" fontId="33" fillId="10" borderId="48" xfId="5" applyNumberFormat="1" applyFont="1" applyFill="1" applyBorder="1" applyAlignment="1">
      <alignment horizontal="right" vertical="center"/>
    </xf>
    <xf numFmtId="3" fontId="31" fillId="10" borderId="31" xfId="5" applyNumberFormat="1" applyFont="1" applyFill="1" applyBorder="1" applyAlignment="1">
      <alignment horizontal="right" vertical="center"/>
    </xf>
    <xf numFmtId="0" fontId="32" fillId="11" borderId="27" xfId="5" applyFont="1" applyFill="1" applyBorder="1" applyAlignment="1">
      <alignment horizontal="right"/>
    </xf>
    <xf numFmtId="3" fontId="31" fillId="9" borderId="27" xfId="1" quotePrefix="1" applyNumberFormat="1" applyFont="1" applyFill="1" applyBorder="1" applyAlignment="1">
      <alignment horizontal="right" vertical="center"/>
    </xf>
    <xf numFmtId="0" fontId="32" fillId="11" borderId="26" xfId="5" applyFont="1" applyFill="1" applyBorder="1" applyAlignment="1">
      <alignment horizontal="right"/>
    </xf>
    <xf numFmtId="0" fontId="32" fillId="11" borderId="39" xfId="5" applyFont="1" applyFill="1" applyBorder="1" applyAlignment="1">
      <alignment horizontal="right"/>
    </xf>
    <xf numFmtId="0" fontId="25" fillId="10" borderId="26" xfId="5" applyFont="1" applyFill="1" applyBorder="1" applyAlignment="1">
      <alignment horizontal="center" vertical="center" wrapText="1"/>
    </xf>
    <xf numFmtId="0" fontId="8" fillId="5" borderId="8" xfId="5" applyFont="1" applyFill="1" applyBorder="1" applyAlignment="1">
      <alignment horizontal="center" vertical="center" wrapText="1"/>
    </xf>
    <xf numFmtId="0" fontId="19" fillId="5" borderId="17" xfId="1" applyFont="1" applyFill="1" applyBorder="1" applyAlignment="1">
      <alignment horizontal="center" vertical="center" wrapText="1"/>
    </xf>
    <xf numFmtId="0" fontId="7" fillId="7" borderId="6" xfId="1" applyFont="1" applyFill="1" applyBorder="1" applyAlignment="1">
      <alignment horizontal="center" vertical="center" wrapText="1"/>
    </xf>
    <xf numFmtId="0" fontId="7" fillId="7" borderId="15" xfId="1" applyFont="1" applyFill="1" applyBorder="1" applyAlignment="1">
      <alignment horizontal="center" vertical="center" wrapText="1"/>
    </xf>
    <xf numFmtId="14" fontId="30" fillId="8" borderId="26" xfId="1" applyNumberFormat="1" applyFont="1" applyFill="1" applyBorder="1" applyAlignment="1">
      <alignment horizontal="center" vertical="center"/>
    </xf>
    <xf numFmtId="3" fontId="11" fillId="3" borderId="54" xfId="1" quotePrefix="1" applyNumberFormat="1" applyFont="1" applyFill="1" applyBorder="1" applyAlignment="1">
      <alignment horizontal="right" vertical="center"/>
    </xf>
    <xf numFmtId="3" fontId="11" fillId="3" borderId="6" xfId="1" quotePrefix="1" applyNumberFormat="1" applyFont="1" applyFill="1" applyBorder="1" applyAlignment="1">
      <alignment horizontal="right" vertical="center"/>
    </xf>
    <xf numFmtId="3" fontId="4" fillId="3" borderId="54" xfId="4" applyNumberFormat="1" applyFont="1" applyFill="1" applyBorder="1" applyAlignment="1">
      <alignment horizontal="right" vertical="center"/>
    </xf>
    <xf numFmtId="3" fontId="11" fillId="3" borderId="27" xfId="1" quotePrefix="1" applyNumberFormat="1" applyFont="1" applyFill="1" applyBorder="1" applyAlignment="1">
      <alignment horizontal="right" vertical="center"/>
    </xf>
    <xf numFmtId="3" fontId="14" fillId="6" borderId="48" xfId="5" applyNumberFormat="1" applyFont="1" applyFill="1" applyBorder="1" applyAlignment="1">
      <alignment horizontal="right" vertical="center"/>
    </xf>
    <xf numFmtId="0" fontId="7" fillId="7" borderId="6" xfId="1" applyFont="1" applyFill="1" applyBorder="1" applyAlignment="1">
      <alignment horizontal="center" vertical="center" wrapText="1"/>
    </xf>
    <xf numFmtId="0" fontId="7" fillId="7" borderId="15" xfId="1" applyFont="1" applyFill="1" applyBorder="1" applyAlignment="1">
      <alignment horizontal="center" vertical="center" wrapText="1"/>
    </xf>
    <xf numFmtId="0" fontId="19" fillId="5" borderId="17" xfId="1" applyFont="1" applyFill="1" applyBorder="1" applyAlignment="1">
      <alignment horizontal="center" vertical="center" wrapText="1"/>
    </xf>
    <xf numFmtId="0" fontId="25" fillId="10" borderId="26" xfId="5" applyFont="1" applyFill="1" applyBorder="1" applyAlignment="1">
      <alignment horizontal="center" vertical="center" wrapText="1"/>
    </xf>
    <xf numFmtId="0" fontId="8" fillId="5" borderId="8" xfId="5" applyFont="1" applyFill="1" applyBorder="1" applyAlignment="1">
      <alignment horizontal="center" vertical="center" wrapText="1"/>
    </xf>
    <xf numFmtId="3" fontId="36" fillId="3" borderId="26" xfId="5" applyNumberFormat="1" applyFont="1" applyFill="1" applyBorder="1" applyAlignment="1">
      <alignment horizontal="right" vertical="center"/>
    </xf>
    <xf numFmtId="0" fontId="7" fillId="7" borderId="6" xfId="1" applyFont="1" applyFill="1" applyBorder="1" applyAlignment="1">
      <alignment horizontal="center" vertical="center" wrapText="1"/>
    </xf>
    <xf numFmtId="0" fontId="7" fillId="7" borderId="15" xfId="1" applyFont="1" applyFill="1" applyBorder="1" applyAlignment="1">
      <alignment horizontal="center" vertical="center" wrapText="1"/>
    </xf>
    <xf numFmtId="0" fontId="19" fillId="5" borderId="17" xfId="1" applyFont="1" applyFill="1" applyBorder="1" applyAlignment="1">
      <alignment horizontal="center" vertical="center" wrapText="1"/>
    </xf>
    <xf numFmtId="0" fontId="25" fillId="10" borderId="26" xfId="5" applyFont="1" applyFill="1" applyBorder="1" applyAlignment="1">
      <alignment horizontal="center" vertical="center" wrapText="1"/>
    </xf>
    <xf numFmtId="0" fontId="8" fillId="5" borderId="8" xfId="5" applyFont="1" applyFill="1" applyBorder="1" applyAlignment="1">
      <alignment horizontal="center" vertical="center" wrapText="1"/>
    </xf>
    <xf numFmtId="0" fontId="25" fillId="10" borderId="26" xfId="5" applyFont="1" applyFill="1" applyBorder="1" applyAlignment="1">
      <alignment horizontal="center" vertical="center" wrapText="1"/>
    </xf>
    <xf numFmtId="0" fontId="8" fillId="5" borderId="8" xfId="5" applyFont="1" applyFill="1" applyBorder="1" applyAlignment="1">
      <alignment horizontal="center" vertical="center" wrapText="1"/>
    </xf>
    <xf numFmtId="0" fontId="19" fillId="5" borderId="17" xfId="1" applyFont="1" applyFill="1" applyBorder="1" applyAlignment="1">
      <alignment horizontal="center" vertical="center" wrapText="1"/>
    </xf>
    <xf numFmtId="0" fontId="7" fillId="7" borderId="6" xfId="1" applyFont="1" applyFill="1" applyBorder="1" applyAlignment="1">
      <alignment horizontal="center" vertical="center" wrapText="1"/>
    </xf>
    <xf numFmtId="0" fontId="7" fillId="7" borderId="15" xfId="1" applyFont="1" applyFill="1" applyBorder="1" applyAlignment="1">
      <alignment horizontal="center" vertical="center" wrapText="1"/>
    </xf>
    <xf numFmtId="0" fontId="7" fillId="7" borderId="6" xfId="1" applyFont="1" applyFill="1" applyBorder="1" applyAlignment="1">
      <alignment horizontal="center" vertical="center" wrapText="1"/>
    </xf>
    <xf numFmtId="0" fontId="7" fillId="7" borderId="15" xfId="1" applyFont="1" applyFill="1" applyBorder="1" applyAlignment="1">
      <alignment horizontal="center" vertical="center" wrapText="1"/>
    </xf>
    <xf numFmtId="0" fontId="19" fillId="5" borderId="17" xfId="1" applyFont="1" applyFill="1" applyBorder="1" applyAlignment="1">
      <alignment horizontal="center" vertical="center" wrapText="1"/>
    </xf>
    <xf numFmtId="0" fontId="25" fillId="10" borderId="26" xfId="5" applyFont="1" applyFill="1" applyBorder="1" applyAlignment="1">
      <alignment horizontal="center" vertical="center" wrapText="1"/>
    </xf>
    <xf numFmtId="0" fontId="8" fillId="5" borderId="8" xfId="5" applyFont="1" applyFill="1" applyBorder="1" applyAlignment="1">
      <alignment horizontal="center" vertical="center" wrapText="1"/>
    </xf>
    <xf numFmtId="0" fontId="8" fillId="5" borderId="33" xfId="5" applyFont="1" applyFill="1" applyBorder="1" applyAlignment="1">
      <alignment horizontal="center" vertical="center" wrapText="1"/>
    </xf>
    <xf numFmtId="0" fontId="8" fillId="5" borderId="38" xfId="5" applyFont="1" applyFill="1" applyBorder="1" applyAlignment="1">
      <alignment horizontal="center" vertical="center" wrapText="1"/>
    </xf>
    <xf numFmtId="0" fontId="8" fillId="5" borderId="24" xfId="5" applyFont="1" applyFill="1" applyBorder="1" applyAlignment="1">
      <alignment horizontal="center" vertical="center" wrapText="1"/>
    </xf>
    <xf numFmtId="0" fontId="25" fillId="6" borderId="27" xfId="5" applyFont="1" applyFill="1" applyBorder="1" applyAlignment="1">
      <alignment horizontal="center" vertical="center" wrapText="1"/>
    </xf>
    <xf numFmtId="0" fontId="25" fillId="6" borderId="31" xfId="5" applyFont="1" applyFill="1" applyBorder="1" applyAlignment="1">
      <alignment horizontal="center" vertical="center" wrapText="1"/>
    </xf>
    <xf numFmtId="0" fontId="25" fillId="6" borderId="28" xfId="5" applyFont="1" applyFill="1" applyBorder="1" applyAlignment="1">
      <alignment horizontal="center" vertical="center" wrapText="1"/>
    </xf>
    <xf numFmtId="0" fontId="25" fillId="6" borderId="29" xfId="5" applyFont="1" applyFill="1" applyBorder="1" applyAlignment="1">
      <alignment horizontal="center" vertical="center" wrapText="1"/>
    </xf>
    <xf numFmtId="0" fontId="25" fillId="10" borderId="34" xfId="5" applyFont="1" applyFill="1" applyBorder="1" applyAlignment="1">
      <alignment horizontal="center" vertical="center" wrapText="1"/>
    </xf>
    <xf numFmtId="0" fontId="25" fillId="10" borderId="26" xfId="5" applyFont="1" applyFill="1" applyBorder="1" applyAlignment="1">
      <alignment horizontal="center" vertical="center" wrapText="1"/>
    </xf>
    <xf numFmtId="0" fontId="25" fillId="10" borderId="39" xfId="5" applyFont="1" applyFill="1" applyBorder="1" applyAlignment="1">
      <alignment horizontal="center" vertical="center" wrapText="1"/>
    </xf>
    <xf numFmtId="0" fontId="8" fillId="5" borderId="32" xfId="5" applyFont="1" applyFill="1" applyBorder="1" applyAlignment="1">
      <alignment horizontal="center" vertical="center" wrapText="1"/>
    </xf>
    <xf numFmtId="0" fontId="8" fillId="5" borderId="8" xfId="5" applyFont="1" applyFill="1" applyBorder="1" applyAlignment="1">
      <alignment horizontal="center" vertical="center" wrapText="1"/>
    </xf>
    <xf numFmtId="0" fontId="8" fillId="5" borderId="37" xfId="5" applyFont="1" applyFill="1" applyBorder="1" applyAlignment="1">
      <alignment horizontal="center" vertical="center" wrapText="1"/>
    </xf>
    <xf numFmtId="0" fontId="8" fillId="5" borderId="17" xfId="5" applyFont="1" applyFill="1" applyBorder="1" applyAlignment="1">
      <alignment horizontal="center" vertical="center" wrapText="1"/>
    </xf>
    <xf numFmtId="0" fontId="23" fillId="10" borderId="33" xfId="5" applyFont="1" applyFill="1" applyBorder="1" applyAlignment="1">
      <alignment horizontal="center" vertical="center" wrapText="1"/>
    </xf>
    <xf numFmtId="0" fontId="23" fillId="10" borderId="38" xfId="5" applyFont="1" applyFill="1" applyBorder="1" applyAlignment="1">
      <alignment horizontal="center" vertical="center" wrapText="1"/>
    </xf>
    <xf numFmtId="0" fontId="23" fillId="10" borderId="24" xfId="5" applyFont="1" applyFill="1" applyBorder="1" applyAlignment="1">
      <alignment horizontal="center" vertical="center" wrapText="1"/>
    </xf>
    <xf numFmtId="0" fontId="24" fillId="6" borderId="40" xfId="5" applyFont="1" applyFill="1" applyBorder="1" applyAlignment="1">
      <alignment horizontal="center" vertical="center"/>
    </xf>
    <xf numFmtId="0" fontId="24" fillId="6" borderId="41" xfId="5" applyFont="1" applyFill="1" applyBorder="1" applyAlignment="1">
      <alignment horizontal="center" vertical="center"/>
    </xf>
    <xf numFmtId="0" fontId="24" fillId="6" borderId="42" xfId="5" applyFont="1" applyFill="1" applyBorder="1" applyAlignment="1">
      <alignment horizontal="center" vertical="center"/>
    </xf>
    <xf numFmtId="0" fontId="24" fillId="10" borderId="43" xfId="5" applyFont="1" applyFill="1" applyBorder="1" applyAlignment="1">
      <alignment horizontal="center" vertical="center"/>
    </xf>
    <xf numFmtId="0" fontId="24" fillId="10" borderId="44" xfId="5" applyFont="1" applyFill="1" applyBorder="1" applyAlignment="1">
      <alignment horizontal="center" vertical="center"/>
    </xf>
    <xf numFmtId="0" fontId="24" fillId="10" borderId="45" xfId="5" applyFont="1" applyFill="1" applyBorder="1" applyAlignment="1">
      <alignment horizontal="center" vertical="center"/>
    </xf>
    <xf numFmtId="0" fontId="25" fillId="5" borderId="35" xfId="5" applyFont="1" applyFill="1" applyBorder="1" applyAlignment="1">
      <alignment horizontal="center" vertical="center" wrapText="1"/>
    </xf>
    <xf numFmtId="0" fontId="25" fillId="5" borderId="8" xfId="5" applyFont="1" applyFill="1" applyBorder="1" applyAlignment="1">
      <alignment horizontal="center" vertical="center" wrapText="1"/>
    </xf>
    <xf numFmtId="0" fontId="25" fillId="5" borderId="46" xfId="5" applyFont="1" applyFill="1" applyBorder="1" applyAlignment="1">
      <alignment horizontal="center" vertical="center" wrapText="1"/>
    </xf>
    <xf numFmtId="0" fontId="25" fillId="5" borderId="17" xfId="5" applyFont="1" applyFill="1" applyBorder="1" applyAlignment="1">
      <alignment horizontal="center" vertical="center" wrapText="1"/>
    </xf>
    <xf numFmtId="0" fontId="25" fillId="5" borderId="32" xfId="5" applyFont="1" applyFill="1" applyBorder="1" applyAlignment="1">
      <alignment horizontal="center" vertical="center" wrapText="1"/>
    </xf>
    <xf numFmtId="0" fontId="25" fillId="5" borderId="37" xfId="5" applyFont="1" applyFill="1" applyBorder="1" applyAlignment="1">
      <alignment horizontal="center" vertical="center" wrapText="1"/>
    </xf>
    <xf numFmtId="0" fontId="20" fillId="5" borderId="33" xfId="1" applyFont="1" applyFill="1" applyBorder="1" applyAlignment="1">
      <alignment horizontal="center" vertical="center" wrapText="1"/>
    </xf>
    <xf numFmtId="0" fontId="20" fillId="5" borderId="38" xfId="1" applyFont="1" applyFill="1" applyBorder="1" applyAlignment="1">
      <alignment horizontal="center" vertical="center" wrapText="1"/>
    </xf>
    <xf numFmtId="0" fontId="20" fillId="5" borderId="24" xfId="1" applyFont="1" applyFill="1" applyBorder="1" applyAlignment="1">
      <alignment horizontal="center" vertical="center" wrapText="1"/>
    </xf>
    <xf numFmtId="0" fontId="18" fillId="6" borderId="33" xfId="1" applyFont="1" applyFill="1" applyBorder="1" applyAlignment="1">
      <alignment horizontal="center" vertical="center" wrapText="1"/>
    </xf>
    <xf numFmtId="0" fontId="18" fillId="6" borderId="24" xfId="1" applyFont="1" applyFill="1" applyBorder="1" applyAlignment="1">
      <alignment horizontal="center" vertical="center" wrapText="1"/>
    </xf>
    <xf numFmtId="0" fontId="18" fillId="6" borderId="27" xfId="1" applyFont="1" applyFill="1" applyBorder="1" applyAlignment="1">
      <alignment horizontal="center" vertical="center" wrapText="1"/>
    </xf>
    <xf numFmtId="0" fontId="18" fillId="6" borderId="31" xfId="1" applyFont="1" applyFill="1" applyBorder="1" applyAlignment="1">
      <alignment horizontal="center" vertical="center" wrapText="1"/>
    </xf>
    <xf numFmtId="0" fontId="18" fillId="6" borderId="28" xfId="1" applyFont="1" applyFill="1" applyBorder="1" applyAlignment="1">
      <alignment horizontal="center" vertical="center" wrapText="1"/>
    </xf>
    <xf numFmtId="0" fontId="18" fillId="8" borderId="55" xfId="1" applyFont="1" applyFill="1" applyBorder="1" applyAlignment="1">
      <alignment horizontal="center" vertical="center" wrapText="1"/>
    </xf>
    <xf numFmtId="0" fontId="18" fillId="8" borderId="47" xfId="1" applyFont="1" applyFill="1" applyBorder="1" applyAlignment="1">
      <alignment horizontal="center" vertical="center" wrapText="1"/>
    </xf>
    <xf numFmtId="0" fontId="18" fillId="8" borderId="27" xfId="1" applyFont="1" applyFill="1" applyBorder="1" applyAlignment="1">
      <alignment horizontal="center" vertical="center" wrapText="1"/>
    </xf>
    <xf numFmtId="0" fontId="18" fillId="8" borderId="31" xfId="1" applyFont="1" applyFill="1" applyBorder="1" applyAlignment="1">
      <alignment horizontal="center" vertical="center" wrapText="1"/>
    </xf>
    <xf numFmtId="0" fontId="18" fillId="8" borderId="33" xfId="1" applyFont="1" applyFill="1" applyBorder="1" applyAlignment="1">
      <alignment horizontal="center" vertical="center" wrapText="1"/>
    </xf>
    <xf numFmtId="0" fontId="18" fillId="8" borderId="24" xfId="1" applyFont="1" applyFill="1" applyBorder="1" applyAlignment="1">
      <alignment horizontal="center" vertical="center" wrapText="1"/>
    </xf>
    <xf numFmtId="0" fontId="18" fillId="8" borderId="32" xfId="1" applyFont="1" applyFill="1" applyBorder="1" applyAlignment="1">
      <alignment horizontal="center" vertical="center" wrapText="1"/>
    </xf>
    <xf numFmtId="0" fontId="18" fillId="8" borderId="36" xfId="1" applyFont="1" applyFill="1" applyBorder="1" applyAlignment="1">
      <alignment horizontal="center" vertical="center" wrapText="1"/>
    </xf>
    <xf numFmtId="0" fontId="19" fillId="5" borderId="32" xfId="1" applyFont="1" applyFill="1" applyBorder="1" applyAlignment="1">
      <alignment horizontal="center" vertical="center" wrapText="1"/>
    </xf>
    <xf numFmtId="0" fontId="19" fillId="5" borderId="8" xfId="1" applyFont="1" applyFill="1" applyBorder="1" applyAlignment="1">
      <alignment horizontal="center" vertical="center" wrapText="1"/>
    </xf>
    <xf numFmtId="0" fontId="19" fillId="5" borderId="37" xfId="1" applyFont="1" applyFill="1" applyBorder="1" applyAlignment="1">
      <alignment horizontal="center" vertical="center" wrapText="1"/>
    </xf>
    <xf numFmtId="0" fontId="19" fillId="5" borderId="17" xfId="1" applyFont="1" applyFill="1" applyBorder="1" applyAlignment="1">
      <alignment horizontal="center" vertical="center" wrapText="1"/>
    </xf>
    <xf numFmtId="0" fontId="16" fillId="8" borderId="26" xfId="1" applyFont="1" applyFill="1" applyBorder="1" applyAlignment="1">
      <alignment horizontal="center" vertical="center" wrapText="1"/>
    </xf>
    <xf numFmtId="0" fontId="17" fillId="6" borderId="27" xfId="1" applyFont="1" applyFill="1" applyBorder="1" applyAlignment="1">
      <alignment horizontal="center" vertical="center"/>
    </xf>
    <xf numFmtId="0" fontId="17" fillId="6" borderId="28" xfId="1" applyFont="1" applyFill="1" applyBorder="1" applyAlignment="1">
      <alignment horizontal="center" vertical="center"/>
    </xf>
    <xf numFmtId="0" fontId="17" fillId="8" borderId="30" xfId="1" applyFont="1" applyFill="1" applyBorder="1" applyAlignment="1">
      <alignment horizontal="center" vertical="center"/>
    </xf>
    <xf numFmtId="0" fontId="17" fillId="8" borderId="28" xfId="1" applyFont="1" applyFill="1" applyBorder="1" applyAlignment="1">
      <alignment horizontal="center" vertical="center"/>
    </xf>
    <xf numFmtId="0" fontId="17" fillId="8" borderId="29" xfId="1" applyFont="1" applyFill="1" applyBorder="1" applyAlignment="1">
      <alignment horizontal="center" vertical="center"/>
    </xf>
    <xf numFmtId="0" fontId="18" fillId="5" borderId="55" xfId="1" applyFont="1" applyFill="1" applyBorder="1" applyAlignment="1">
      <alignment horizontal="center" vertical="center" wrapText="1"/>
    </xf>
    <xf numFmtId="0" fontId="18" fillId="5" borderId="56" xfId="1" applyFont="1" applyFill="1" applyBorder="1" applyAlignment="1">
      <alignment horizontal="center" vertical="center" wrapText="1"/>
    </xf>
    <xf numFmtId="0" fontId="18" fillId="5" borderId="47" xfId="1" applyFont="1" applyFill="1" applyBorder="1" applyAlignment="1">
      <alignment horizontal="center" vertical="center" wrapText="1"/>
    </xf>
    <xf numFmtId="0" fontId="18" fillId="5" borderId="33" xfId="1" applyFont="1" applyFill="1" applyBorder="1" applyAlignment="1">
      <alignment horizontal="center" vertical="center" wrapText="1"/>
    </xf>
    <xf numFmtId="0" fontId="18" fillId="5" borderId="38" xfId="1" applyFont="1" applyFill="1" applyBorder="1" applyAlignment="1">
      <alignment horizontal="center" vertical="center" wrapText="1"/>
    </xf>
    <xf numFmtId="0" fontId="18" fillId="5" borderId="24" xfId="1" applyFont="1" applyFill="1" applyBorder="1" applyAlignment="1">
      <alignment horizontal="center" vertical="center" wrapText="1"/>
    </xf>
    <xf numFmtId="0" fontId="9" fillId="5" borderId="52" xfId="1" applyFont="1" applyFill="1" applyBorder="1" applyAlignment="1">
      <alignment horizontal="center" vertical="center" wrapText="1"/>
    </xf>
    <xf numFmtId="0" fontId="9" fillId="5" borderId="50" xfId="1" applyFont="1" applyFill="1" applyBorder="1" applyAlignment="1">
      <alignment horizontal="center" vertical="center" wrapText="1"/>
    </xf>
    <xf numFmtId="0" fontId="9" fillId="5" borderId="51" xfId="1" applyFont="1" applyFill="1" applyBorder="1" applyAlignment="1">
      <alignment horizontal="center" vertical="center" wrapText="1"/>
    </xf>
    <xf numFmtId="0" fontId="9" fillId="5" borderId="9" xfId="1" applyFont="1" applyFill="1" applyBorder="1" applyAlignment="1">
      <alignment horizontal="center" vertical="center" wrapText="1"/>
    </xf>
    <xf numFmtId="0" fontId="9" fillId="5" borderId="18" xfId="1" applyFont="1" applyFill="1" applyBorder="1" applyAlignment="1">
      <alignment horizontal="center" vertical="center" wrapText="1"/>
    </xf>
    <xf numFmtId="0" fontId="9" fillId="5" borderId="25" xfId="1" applyFont="1" applyFill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 wrapText="1"/>
    </xf>
    <xf numFmtId="0" fontId="7" fillId="6" borderId="14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 wrapText="1"/>
    </xf>
    <xf numFmtId="0" fontId="7" fillId="6" borderId="2" xfId="1" applyFont="1" applyFill="1" applyBorder="1" applyAlignment="1">
      <alignment horizontal="center" vertical="center" wrapText="1"/>
    </xf>
    <xf numFmtId="0" fontId="7" fillId="6" borderId="3" xfId="1" applyFont="1" applyFill="1" applyBorder="1" applyAlignment="1">
      <alignment horizontal="center" vertical="center" wrapText="1"/>
    </xf>
    <xf numFmtId="0" fontId="7" fillId="7" borderId="54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8" fillId="5" borderId="7" xfId="1" applyFont="1" applyFill="1" applyBorder="1" applyAlignment="1">
      <alignment horizontal="center" vertical="center" wrapText="1"/>
    </xf>
    <xf numFmtId="0" fontId="8" fillId="5" borderId="52" xfId="1" applyFont="1" applyFill="1" applyBorder="1" applyAlignment="1">
      <alignment horizontal="center" vertical="center" wrapText="1"/>
    </xf>
    <xf numFmtId="0" fontId="8" fillId="5" borderId="16" xfId="1" applyFont="1" applyFill="1" applyBorder="1" applyAlignment="1">
      <alignment horizontal="center" vertical="center" wrapText="1"/>
    </xf>
    <xf numFmtId="0" fontId="8" fillId="5" borderId="53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6" fillId="2" borderId="5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7" fillId="4" borderId="13" xfId="1" applyFont="1" applyFill="1" applyBorder="1" applyAlignment="1">
      <alignment horizontal="center" vertical="center" wrapText="1"/>
    </xf>
    <xf numFmtId="0" fontId="7" fillId="4" borderId="14" xfId="1" applyFont="1" applyFill="1" applyBorder="1" applyAlignment="1">
      <alignment horizontal="center" vertical="center" wrapText="1"/>
    </xf>
    <xf numFmtId="0" fontId="7" fillId="7" borderId="6" xfId="1" applyFont="1" applyFill="1" applyBorder="1" applyAlignment="1">
      <alignment horizontal="center" vertical="center" wrapText="1"/>
    </xf>
    <xf numFmtId="0" fontId="7" fillId="7" borderId="15" xfId="1" applyFont="1" applyFill="1" applyBorder="1" applyAlignment="1">
      <alignment horizontal="center" vertical="center" wrapText="1"/>
    </xf>
  </cellXfs>
  <cellStyles count="11">
    <cellStyle name="Normálna" xfId="0" builtinId="0"/>
    <cellStyle name="Normálna 11" xfId="2"/>
    <cellStyle name="Normálna 11 3 2" xfId="6"/>
    <cellStyle name="Normálna 2" xfId="9"/>
    <cellStyle name="Normálna 3 2" xfId="8"/>
    <cellStyle name="Normálna 4 3" xfId="1"/>
    <cellStyle name="Normálna 9" xfId="5"/>
    <cellStyle name="normální_list_tab 2" xfId="4"/>
    <cellStyle name="Percentá 2" xfId="10"/>
    <cellStyle name="Percentá 6" xfId="3"/>
    <cellStyle name="Percentá 6 4 2" xfId="7"/>
  </cellStyles>
  <dxfs count="0"/>
  <tableStyles count="0" defaultTableStyle="TableStyleMedium2" defaultPivotStyle="PivotStyleLight16"/>
  <colors>
    <mruColors>
      <color rgb="FFFFFF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48"/>
  <sheetViews>
    <sheetView zoomScale="110" zoomScaleNormal="110" workbookViewId="0">
      <selection activeCell="X19" sqref="W19:X19"/>
    </sheetView>
  </sheetViews>
  <sheetFormatPr defaultColWidth="8.85546875" defaultRowHeight="12.75" x14ac:dyDescent="0.2"/>
  <cols>
    <col min="1" max="1" width="6.5703125" style="2" customWidth="1"/>
    <col min="2" max="2" width="8.5703125" style="2" customWidth="1"/>
    <col min="3" max="3" width="8" style="2" customWidth="1"/>
    <col min="4" max="4" width="9.7109375" style="2" customWidth="1"/>
    <col min="5" max="5" width="9.140625" style="2" customWidth="1"/>
    <col min="6" max="7" width="8" style="2" customWidth="1"/>
    <col min="8" max="8" width="8.85546875" style="2" customWidth="1"/>
    <col min="9" max="13" width="9.140625" style="2" customWidth="1"/>
    <col min="14" max="14" width="9.5703125" style="2" customWidth="1"/>
    <col min="15" max="15" width="9.28515625" style="2" customWidth="1"/>
    <col min="16" max="16" width="10.42578125" style="2" customWidth="1"/>
    <col min="17" max="17" width="11.85546875" style="2" customWidth="1"/>
    <col min="18" max="19" width="8.28515625" style="2" customWidth="1"/>
    <col min="20" max="20" width="9.5703125" style="2" customWidth="1"/>
    <col min="21" max="21" width="9.140625" style="2" customWidth="1"/>
    <col min="22" max="22" width="6.7109375" style="2" customWidth="1"/>
    <col min="23" max="23" width="9.140625" style="2" customWidth="1"/>
    <col min="24" max="24" width="6.85546875" style="2" customWidth="1"/>
    <col min="25" max="25" width="6.7109375" style="2" customWidth="1"/>
    <col min="26" max="26" width="10.28515625" style="2" customWidth="1"/>
    <col min="27" max="27" width="9.85546875" style="2" customWidth="1"/>
    <col min="28" max="28" width="9.85546875" style="2" hidden="1" customWidth="1"/>
    <col min="29" max="29" width="8.28515625" style="2" customWidth="1"/>
    <col min="30" max="30" width="7.140625" style="2" customWidth="1"/>
    <col min="31" max="31" width="9.140625" style="2" customWidth="1"/>
    <col min="32" max="32" width="7" style="2" customWidth="1"/>
    <col min="33" max="33" width="7.5703125" style="2" customWidth="1"/>
    <col min="34" max="16384" width="8.85546875" style="2"/>
  </cols>
  <sheetData>
    <row r="1" spans="1:25" ht="15" x14ac:dyDescent="0.25">
      <c r="A1" s="1" t="s">
        <v>65</v>
      </c>
      <c r="C1" s="3"/>
      <c r="D1" s="3"/>
      <c r="E1" s="3"/>
      <c r="F1" s="3"/>
    </row>
    <row r="2" spans="1:25" s="4" customFormat="1" ht="13.5" customHeight="1" x14ac:dyDescent="0.25">
      <c r="A2" s="259" t="s">
        <v>0</v>
      </c>
      <c r="B2" s="262" t="s">
        <v>28</v>
      </c>
      <c r="C2" s="263"/>
      <c r="D2" s="263"/>
      <c r="E2" s="263"/>
      <c r="F2" s="263"/>
      <c r="G2" s="263"/>
      <c r="H2" s="264"/>
      <c r="I2" s="265" t="s">
        <v>49</v>
      </c>
      <c r="J2" s="266"/>
      <c r="K2" s="266"/>
      <c r="L2" s="266"/>
      <c r="M2" s="266"/>
      <c r="N2" s="266"/>
      <c r="O2" s="267"/>
      <c r="P2" s="268" t="s">
        <v>30</v>
      </c>
      <c r="Q2" s="269" t="s">
        <v>31</v>
      </c>
      <c r="R2" s="255" t="s">
        <v>1</v>
      </c>
      <c r="S2" s="256"/>
      <c r="T2" s="233" t="s">
        <v>34</v>
      </c>
      <c r="U2" s="236" t="s">
        <v>2</v>
      </c>
      <c r="V2" s="239" t="s">
        <v>36</v>
      </c>
      <c r="W2" s="240"/>
      <c r="X2" s="240"/>
      <c r="Y2" s="241"/>
    </row>
    <row r="3" spans="1:25" ht="28.5" customHeight="1" x14ac:dyDescent="0.2">
      <c r="A3" s="260"/>
      <c r="B3" s="245" t="s">
        <v>44</v>
      </c>
      <c r="C3" s="247" t="s">
        <v>37</v>
      </c>
      <c r="D3" s="248"/>
      <c r="E3" s="249" t="s">
        <v>38</v>
      </c>
      <c r="F3" s="251" t="s">
        <v>42</v>
      </c>
      <c r="G3" s="252"/>
      <c r="H3" s="252"/>
      <c r="I3" s="253" t="s">
        <v>45</v>
      </c>
      <c r="J3" s="254" t="s">
        <v>39</v>
      </c>
      <c r="K3" s="254"/>
      <c r="L3" s="254" t="s">
        <v>52</v>
      </c>
      <c r="M3" s="272" t="s">
        <v>43</v>
      </c>
      <c r="N3" s="272"/>
      <c r="O3" s="273"/>
      <c r="P3" s="268"/>
      <c r="Q3" s="270"/>
      <c r="R3" s="257"/>
      <c r="S3" s="258"/>
      <c r="T3" s="234"/>
      <c r="U3" s="237"/>
      <c r="V3" s="242"/>
      <c r="W3" s="243"/>
      <c r="X3" s="243"/>
      <c r="Y3" s="244"/>
    </row>
    <row r="4" spans="1:25" ht="34.5" customHeight="1" x14ac:dyDescent="0.2">
      <c r="A4" s="261"/>
      <c r="B4" s="246"/>
      <c r="C4" s="5" t="s">
        <v>41</v>
      </c>
      <c r="D4" s="115" t="s">
        <v>50</v>
      </c>
      <c r="E4" s="250"/>
      <c r="F4" s="5" t="s">
        <v>40</v>
      </c>
      <c r="G4" s="6" t="s">
        <v>9</v>
      </c>
      <c r="H4" s="111" t="s">
        <v>10</v>
      </c>
      <c r="I4" s="253"/>
      <c r="J4" s="7" t="s">
        <v>40</v>
      </c>
      <c r="K4" s="118" t="s">
        <v>51</v>
      </c>
      <c r="L4" s="254"/>
      <c r="M4" s="143" t="s">
        <v>53</v>
      </c>
      <c r="N4" s="143" t="s">
        <v>54</v>
      </c>
      <c r="O4" s="144" t="s">
        <v>10</v>
      </c>
      <c r="P4" s="268"/>
      <c r="Q4" s="271"/>
      <c r="R4" s="8" t="s">
        <v>29</v>
      </c>
      <c r="S4" s="8" t="s">
        <v>29</v>
      </c>
      <c r="T4" s="234"/>
      <c r="U4" s="237"/>
      <c r="V4" s="9" t="s">
        <v>55</v>
      </c>
      <c r="W4" s="10" t="s">
        <v>11</v>
      </c>
      <c r="X4" s="10" t="s">
        <v>35</v>
      </c>
      <c r="Y4" s="11" t="s">
        <v>11</v>
      </c>
    </row>
    <row r="5" spans="1:25" x14ac:dyDescent="0.2">
      <c r="A5" s="12" t="s">
        <v>12</v>
      </c>
      <c r="B5" s="146">
        <f>SUM(B6:B13)</f>
        <v>4765</v>
      </c>
      <c r="C5" s="147">
        <f>SUM(C6:C13)</f>
        <v>6102</v>
      </c>
      <c r="D5" s="116">
        <f>SUM(D6:D13)</f>
        <v>1492</v>
      </c>
      <c r="E5" s="147">
        <f t="shared" ref="E5" si="0">SUM(E6:E13)</f>
        <v>4982</v>
      </c>
      <c r="F5" s="93">
        <f t="shared" ref="F5:G5" si="1">SUM(F6:F13)</f>
        <v>3360</v>
      </c>
      <c r="G5" s="93">
        <f t="shared" si="1"/>
        <v>250</v>
      </c>
      <c r="H5" s="105">
        <f>SUM(H6:H13)</f>
        <v>2745</v>
      </c>
      <c r="I5" s="112">
        <f>SUM(I6:I13)</f>
        <v>4185</v>
      </c>
      <c r="J5" s="113">
        <f>SUM(J6:J13)</f>
        <v>0</v>
      </c>
      <c r="K5" s="119">
        <f>SUM(K6:K13)</f>
        <v>1687</v>
      </c>
      <c r="L5" s="119"/>
      <c r="M5" s="119">
        <f t="shared" ref="M5:O5" si="2">SUM(M6:M13)</f>
        <v>0</v>
      </c>
      <c r="N5" s="119">
        <f t="shared" si="2"/>
        <v>0</v>
      </c>
      <c r="O5" s="106">
        <f t="shared" si="2"/>
        <v>0</v>
      </c>
      <c r="P5" s="13">
        <f t="shared" ref="P5:Q13" si="3">L5/E5</f>
        <v>0</v>
      </c>
      <c r="Q5" s="14" t="e">
        <f>G20:G26M5/F5</f>
        <v>#NAME?</v>
      </c>
      <c r="R5" s="15">
        <f t="shared" ref="R5:R13" si="4">F5/E5</f>
        <v>0.67442794058611</v>
      </c>
      <c r="S5" s="16" t="e">
        <f t="shared" ref="S5:S13" si="5">M5/L5</f>
        <v>#DIV/0!</v>
      </c>
      <c r="T5" s="235"/>
      <c r="U5" s="238"/>
      <c r="V5" s="17">
        <f>SUM(V6:V13)</f>
        <v>628</v>
      </c>
      <c r="W5" s="18">
        <f t="shared" ref="W5:W13" si="6">V5/F5</f>
        <v>0.18690476190476191</v>
      </c>
      <c r="X5" s="19">
        <f>SUM(X6:X13)</f>
        <v>0</v>
      </c>
      <c r="Y5" s="20" t="e">
        <f t="shared" ref="Y5:Y13" si="7">X5/M5</f>
        <v>#DIV/0!</v>
      </c>
    </row>
    <row r="6" spans="1:25" x14ac:dyDescent="0.2">
      <c r="A6" s="21" t="s">
        <v>13</v>
      </c>
      <c r="B6" s="148">
        <v>860</v>
      </c>
      <c r="C6" s="22">
        <v>1072</v>
      </c>
      <c r="D6" s="117">
        <v>132</v>
      </c>
      <c r="E6" s="22">
        <v>957</v>
      </c>
      <c r="F6" s="23">
        <v>717</v>
      </c>
      <c r="G6" s="24">
        <v>61</v>
      </c>
      <c r="H6" s="25">
        <v>494</v>
      </c>
      <c r="I6" s="114">
        <v>390</v>
      </c>
      <c r="J6" s="26"/>
      <c r="K6" s="120">
        <v>180</v>
      </c>
      <c r="L6" s="120"/>
      <c r="M6" s="131"/>
      <c r="N6" s="131"/>
      <c r="O6" s="27"/>
      <c r="P6" s="28">
        <f t="shared" si="3"/>
        <v>0</v>
      </c>
      <c r="Q6" s="29">
        <f t="shared" si="3"/>
        <v>0</v>
      </c>
      <c r="R6" s="30">
        <f t="shared" si="4"/>
        <v>0.7492163009404389</v>
      </c>
      <c r="S6" s="53" t="e">
        <f t="shared" si="5"/>
        <v>#DIV/0!</v>
      </c>
      <c r="T6" s="31">
        <v>43951</v>
      </c>
      <c r="U6" s="31">
        <v>44053</v>
      </c>
      <c r="V6" s="32">
        <v>222</v>
      </c>
      <c r="W6" s="18">
        <f t="shared" si="6"/>
        <v>0.30962343096234307</v>
      </c>
      <c r="X6" s="33"/>
      <c r="Y6" s="20" t="e">
        <f t="shared" si="7"/>
        <v>#DIV/0!</v>
      </c>
    </row>
    <row r="7" spans="1:25" x14ac:dyDescent="0.2">
      <c r="A7" s="21" t="s">
        <v>14</v>
      </c>
      <c r="B7" s="148">
        <v>595</v>
      </c>
      <c r="C7" s="22">
        <v>460</v>
      </c>
      <c r="D7" s="117">
        <v>85</v>
      </c>
      <c r="E7" s="22">
        <v>404</v>
      </c>
      <c r="F7" s="23">
        <v>276</v>
      </c>
      <c r="G7" s="24">
        <v>16</v>
      </c>
      <c r="H7" s="25">
        <v>205</v>
      </c>
      <c r="I7" s="114">
        <v>595</v>
      </c>
      <c r="J7" s="26"/>
      <c r="K7" s="120">
        <v>108</v>
      </c>
      <c r="L7" s="120"/>
      <c r="M7" s="131"/>
      <c r="N7" s="131"/>
      <c r="O7" s="27"/>
      <c r="P7" s="28">
        <f t="shared" si="3"/>
        <v>0</v>
      </c>
      <c r="Q7" s="29">
        <f t="shared" si="3"/>
        <v>0</v>
      </c>
      <c r="R7" s="30">
        <f t="shared" si="4"/>
        <v>0.68316831683168322</v>
      </c>
      <c r="S7" s="53" t="e">
        <f t="shared" si="5"/>
        <v>#DIV/0!</v>
      </c>
      <c r="T7" s="31">
        <v>43921</v>
      </c>
      <c r="U7" s="31">
        <v>44057</v>
      </c>
      <c r="V7" s="32">
        <v>75</v>
      </c>
      <c r="W7" s="18">
        <f t="shared" si="6"/>
        <v>0.27173913043478259</v>
      </c>
      <c r="X7" s="33"/>
      <c r="Y7" s="20" t="e">
        <f t="shared" si="7"/>
        <v>#DIV/0!</v>
      </c>
    </row>
    <row r="8" spans="1:25" x14ac:dyDescent="0.2">
      <c r="A8" s="21" t="s">
        <v>15</v>
      </c>
      <c r="B8" s="148">
        <v>850</v>
      </c>
      <c r="C8" s="22">
        <v>1323</v>
      </c>
      <c r="D8" s="117">
        <v>193</v>
      </c>
      <c r="E8" s="22">
        <v>1133</v>
      </c>
      <c r="F8" s="23">
        <v>726</v>
      </c>
      <c r="G8" s="24">
        <v>86</v>
      </c>
      <c r="H8" s="25">
        <v>627</v>
      </c>
      <c r="I8" s="114">
        <v>830</v>
      </c>
      <c r="J8" s="26"/>
      <c r="K8" s="120">
        <v>253</v>
      </c>
      <c r="L8" s="120"/>
      <c r="M8" s="131"/>
      <c r="N8" s="131"/>
      <c r="O8" s="27"/>
      <c r="P8" s="28">
        <f t="shared" si="3"/>
        <v>0</v>
      </c>
      <c r="Q8" s="29">
        <f t="shared" si="3"/>
        <v>0</v>
      </c>
      <c r="R8" s="30">
        <f t="shared" si="4"/>
        <v>0.64077669902912626</v>
      </c>
      <c r="S8" s="53" t="e">
        <f t="shared" si="5"/>
        <v>#DIV/0!</v>
      </c>
      <c r="T8" s="31">
        <v>43951</v>
      </c>
      <c r="U8" s="31">
        <v>44029</v>
      </c>
      <c r="V8" s="32">
        <v>84</v>
      </c>
      <c r="W8" s="18">
        <f t="shared" si="6"/>
        <v>0.11570247933884298</v>
      </c>
      <c r="X8" s="33"/>
      <c r="Y8" s="20" t="e">
        <f t="shared" si="7"/>
        <v>#DIV/0!</v>
      </c>
    </row>
    <row r="9" spans="1:25" x14ac:dyDescent="0.2">
      <c r="A9" s="34" t="s">
        <v>16</v>
      </c>
      <c r="B9" s="148">
        <v>700</v>
      </c>
      <c r="C9" s="22">
        <v>897</v>
      </c>
      <c r="D9" s="117">
        <v>168</v>
      </c>
      <c r="E9" s="22">
        <v>885</v>
      </c>
      <c r="F9" s="23">
        <v>450</v>
      </c>
      <c r="G9" s="24">
        <v>43</v>
      </c>
      <c r="H9" s="25">
        <v>390</v>
      </c>
      <c r="I9" s="114">
        <v>720</v>
      </c>
      <c r="J9" s="26"/>
      <c r="K9" s="120">
        <v>189</v>
      </c>
      <c r="L9" s="120"/>
      <c r="M9" s="131"/>
      <c r="N9" s="131"/>
      <c r="O9" s="27"/>
      <c r="P9" s="28">
        <f t="shared" si="3"/>
        <v>0</v>
      </c>
      <c r="Q9" s="29">
        <f t="shared" si="3"/>
        <v>0</v>
      </c>
      <c r="R9" s="30">
        <f t="shared" si="4"/>
        <v>0.50847457627118642</v>
      </c>
      <c r="S9" s="53" t="e">
        <f t="shared" si="5"/>
        <v>#DIV/0!</v>
      </c>
      <c r="T9" s="31">
        <v>43951</v>
      </c>
      <c r="U9" s="31">
        <v>44053</v>
      </c>
      <c r="V9" s="32">
        <v>70</v>
      </c>
      <c r="W9" s="18">
        <f t="shared" si="6"/>
        <v>0.15555555555555556</v>
      </c>
      <c r="X9" s="33"/>
      <c r="Y9" s="20" t="e">
        <f t="shared" si="7"/>
        <v>#DIV/0!</v>
      </c>
    </row>
    <row r="10" spans="1:25" x14ac:dyDescent="0.2">
      <c r="A10" s="21" t="s">
        <v>17</v>
      </c>
      <c r="B10" s="148">
        <v>280</v>
      </c>
      <c r="C10" s="22">
        <v>449</v>
      </c>
      <c r="D10" s="117">
        <v>449</v>
      </c>
      <c r="E10" s="22">
        <v>280</v>
      </c>
      <c r="F10" s="23">
        <v>194</v>
      </c>
      <c r="G10" s="24">
        <v>9</v>
      </c>
      <c r="H10" s="25">
        <v>191</v>
      </c>
      <c r="I10" s="114">
        <v>280</v>
      </c>
      <c r="J10" s="26"/>
      <c r="K10" s="120">
        <v>468</v>
      </c>
      <c r="L10" s="120"/>
      <c r="M10" s="131"/>
      <c r="N10" s="131"/>
      <c r="O10" s="27"/>
      <c r="P10" s="28">
        <f t="shared" si="3"/>
        <v>0</v>
      </c>
      <c r="Q10" s="29">
        <f t="shared" si="3"/>
        <v>0</v>
      </c>
      <c r="R10" s="30">
        <f t="shared" si="4"/>
        <v>0.69285714285714284</v>
      </c>
      <c r="S10" s="53" t="e">
        <f t="shared" si="5"/>
        <v>#DIV/0!</v>
      </c>
      <c r="T10" s="31">
        <v>43799</v>
      </c>
      <c r="U10" s="35" t="s">
        <v>20</v>
      </c>
      <c r="V10" s="32">
        <v>5</v>
      </c>
      <c r="W10" s="18">
        <f t="shared" si="6"/>
        <v>2.5773195876288658E-2</v>
      </c>
      <c r="X10" s="33"/>
      <c r="Y10" s="20" t="e">
        <f t="shared" si="7"/>
        <v>#DIV/0!</v>
      </c>
    </row>
    <row r="11" spans="1:25" x14ac:dyDescent="0.2">
      <c r="A11" s="34" t="s">
        <v>18</v>
      </c>
      <c r="B11" s="148">
        <v>660</v>
      </c>
      <c r="C11" s="22">
        <v>800</v>
      </c>
      <c r="D11" s="117">
        <v>106</v>
      </c>
      <c r="E11" s="22">
        <v>724</v>
      </c>
      <c r="F11" s="23">
        <v>562</v>
      </c>
      <c r="G11" s="24">
        <v>9</v>
      </c>
      <c r="H11" s="25">
        <v>419</v>
      </c>
      <c r="I11" s="114">
        <v>660</v>
      </c>
      <c r="J11" s="26"/>
      <c r="K11" s="120">
        <v>142</v>
      </c>
      <c r="L11" s="120"/>
      <c r="M11" s="131"/>
      <c r="N11" s="131"/>
      <c r="O11" s="27"/>
      <c r="P11" s="28">
        <f t="shared" si="3"/>
        <v>0</v>
      </c>
      <c r="Q11" s="29">
        <f t="shared" si="3"/>
        <v>0</v>
      </c>
      <c r="R11" s="30">
        <f t="shared" si="4"/>
        <v>0.77624309392265189</v>
      </c>
      <c r="S11" s="53" t="e">
        <f t="shared" si="5"/>
        <v>#DIV/0!</v>
      </c>
      <c r="T11" s="31">
        <v>43921</v>
      </c>
      <c r="U11" s="92">
        <v>44043</v>
      </c>
      <c r="V11" s="32">
        <v>164</v>
      </c>
      <c r="W11" s="18">
        <f t="shared" si="6"/>
        <v>0.29181494661921709</v>
      </c>
      <c r="X11" s="33"/>
      <c r="Y11" s="20" t="e">
        <f t="shared" si="7"/>
        <v>#DIV/0!</v>
      </c>
    </row>
    <row r="12" spans="1:25" x14ac:dyDescent="0.2">
      <c r="A12" s="34" t="s">
        <v>19</v>
      </c>
      <c r="B12" s="148">
        <v>710</v>
      </c>
      <c r="C12" s="22">
        <v>1025</v>
      </c>
      <c r="D12" s="117">
        <v>353</v>
      </c>
      <c r="E12" s="22">
        <v>536</v>
      </c>
      <c r="F12" s="23">
        <v>397</v>
      </c>
      <c r="G12" s="24">
        <v>25</v>
      </c>
      <c r="H12" s="25">
        <v>383</v>
      </c>
      <c r="I12" s="114">
        <v>600</v>
      </c>
      <c r="J12" s="26"/>
      <c r="K12" s="120">
        <v>343</v>
      </c>
      <c r="L12" s="120"/>
      <c r="M12" s="131"/>
      <c r="N12" s="131"/>
      <c r="O12" s="27"/>
      <c r="P12" s="28">
        <f t="shared" si="3"/>
        <v>0</v>
      </c>
      <c r="Q12" s="29">
        <f t="shared" si="3"/>
        <v>0</v>
      </c>
      <c r="R12" s="30">
        <f t="shared" si="4"/>
        <v>0.74067164179104472</v>
      </c>
      <c r="S12" s="53" t="e">
        <f t="shared" si="5"/>
        <v>#DIV/0!</v>
      </c>
      <c r="T12" s="31">
        <v>43921</v>
      </c>
      <c r="U12" s="35" t="s">
        <v>20</v>
      </c>
      <c r="V12" s="32">
        <v>8</v>
      </c>
      <c r="W12" s="18">
        <f t="shared" si="6"/>
        <v>2.0151133501259445E-2</v>
      </c>
      <c r="X12" s="33"/>
      <c r="Y12" s="20" t="e">
        <f t="shared" si="7"/>
        <v>#DIV/0!</v>
      </c>
    </row>
    <row r="13" spans="1:25" x14ac:dyDescent="0.2">
      <c r="A13" s="34" t="s">
        <v>21</v>
      </c>
      <c r="B13" s="148">
        <v>110</v>
      </c>
      <c r="C13" s="22">
        <v>76</v>
      </c>
      <c r="D13" s="117">
        <v>6</v>
      </c>
      <c r="E13" s="22">
        <v>63</v>
      </c>
      <c r="F13" s="23">
        <v>38</v>
      </c>
      <c r="G13" s="24">
        <v>1</v>
      </c>
      <c r="H13" s="25">
        <v>36</v>
      </c>
      <c r="I13" s="114">
        <v>110</v>
      </c>
      <c r="J13" s="26"/>
      <c r="K13" s="120">
        <v>4</v>
      </c>
      <c r="L13" s="120"/>
      <c r="M13" s="131"/>
      <c r="N13" s="131"/>
      <c r="O13" s="27"/>
      <c r="P13" s="28">
        <f t="shared" si="3"/>
        <v>0</v>
      </c>
      <c r="Q13" s="29">
        <f t="shared" si="3"/>
        <v>0</v>
      </c>
      <c r="R13" s="30">
        <f t="shared" si="4"/>
        <v>0.60317460317460314</v>
      </c>
      <c r="S13" s="53" t="e">
        <f t="shared" si="5"/>
        <v>#DIV/0!</v>
      </c>
      <c r="T13" s="31">
        <v>43951</v>
      </c>
      <c r="U13" s="31">
        <v>44043</v>
      </c>
      <c r="V13" s="32">
        <v>0</v>
      </c>
      <c r="W13" s="18">
        <f t="shared" si="6"/>
        <v>0</v>
      </c>
      <c r="X13" s="33"/>
      <c r="Y13" s="20" t="e">
        <f t="shared" si="7"/>
        <v>#DIV/0!</v>
      </c>
    </row>
    <row r="14" spans="1:25" x14ac:dyDescent="0.2">
      <c r="B14" s="36"/>
      <c r="C14" s="37"/>
      <c r="D14" s="37"/>
      <c r="E14" s="37"/>
      <c r="F14" s="36"/>
      <c r="G14" s="37"/>
      <c r="H14" s="36"/>
      <c r="I14" s="36"/>
      <c r="J14" s="36"/>
      <c r="K14" s="37"/>
      <c r="L14" s="36"/>
      <c r="M14" s="37"/>
      <c r="N14" s="38"/>
    </row>
    <row r="15" spans="1:25" x14ac:dyDescent="0.2">
      <c r="B15" s="36"/>
      <c r="C15" s="37"/>
      <c r="D15" s="37"/>
      <c r="E15" s="37"/>
      <c r="F15" s="36"/>
      <c r="G15" s="37"/>
      <c r="H15" s="36"/>
      <c r="I15" s="36"/>
      <c r="J15" s="36"/>
      <c r="K15" s="37"/>
      <c r="L15" s="36"/>
      <c r="M15" s="37"/>
      <c r="N15" s="38"/>
    </row>
    <row r="16" spans="1:25" s="4" customFormat="1" ht="13.5" customHeight="1" x14ac:dyDescent="0.25">
      <c r="A16" s="221" t="s">
        <v>22</v>
      </c>
      <c r="B16" s="222" t="s">
        <v>28</v>
      </c>
      <c r="C16" s="223"/>
      <c r="D16" s="223"/>
      <c r="E16" s="223"/>
      <c r="F16" s="223"/>
      <c r="G16" s="223"/>
      <c r="H16" s="224" t="s">
        <v>49</v>
      </c>
      <c r="I16" s="225"/>
      <c r="J16" s="225"/>
      <c r="K16" s="225"/>
      <c r="L16" s="225"/>
      <c r="M16" s="226"/>
      <c r="N16" s="227" t="s">
        <v>30</v>
      </c>
      <c r="O16" s="230" t="s">
        <v>31</v>
      </c>
      <c r="P16" s="217" t="s">
        <v>1</v>
      </c>
      <c r="Q16" s="218"/>
      <c r="R16" s="201" t="s">
        <v>32</v>
      </c>
      <c r="S16" s="201" t="s">
        <v>23</v>
      </c>
    </row>
    <row r="17" spans="1:29" ht="28.5" customHeight="1" x14ac:dyDescent="0.2">
      <c r="A17" s="221"/>
      <c r="B17" s="204" t="s">
        <v>44</v>
      </c>
      <c r="C17" s="206" t="s">
        <v>37</v>
      </c>
      <c r="D17" s="207"/>
      <c r="E17" s="204" t="s">
        <v>38</v>
      </c>
      <c r="F17" s="206" t="s">
        <v>42</v>
      </c>
      <c r="G17" s="208"/>
      <c r="H17" s="209" t="s">
        <v>44</v>
      </c>
      <c r="I17" s="211" t="s">
        <v>39</v>
      </c>
      <c r="J17" s="212"/>
      <c r="K17" s="213" t="s">
        <v>57</v>
      </c>
      <c r="L17" s="215" t="s">
        <v>43</v>
      </c>
      <c r="M17" s="216"/>
      <c r="N17" s="228"/>
      <c r="O17" s="231"/>
      <c r="P17" s="219"/>
      <c r="Q17" s="220"/>
      <c r="R17" s="202"/>
      <c r="S17" s="202"/>
    </row>
    <row r="18" spans="1:29" ht="38.25" customHeight="1" x14ac:dyDescent="0.2">
      <c r="A18" s="221"/>
      <c r="B18" s="205"/>
      <c r="C18" s="39" t="s">
        <v>41</v>
      </c>
      <c r="D18" s="115" t="s">
        <v>50</v>
      </c>
      <c r="E18" s="205"/>
      <c r="F18" s="39" t="s">
        <v>40</v>
      </c>
      <c r="G18" s="110" t="s">
        <v>9</v>
      </c>
      <c r="H18" s="210"/>
      <c r="I18" s="40" t="s">
        <v>40</v>
      </c>
      <c r="J18" s="145" t="s">
        <v>56</v>
      </c>
      <c r="K18" s="214"/>
      <c r="L18" s="130" t="s">
        <v>53</v>
      </c>
      <c r="M18" s="41" t="s">
        <v>54</v>
      </c>
      <c r="N18" s="229"/>
      <c r="O18" s="232"/>
      <c r="P18" s="42" t="s">
        <v>29</v>
      </c>
      <c r="Q18" s="142" t="s">
        <v>62</v>
      </c>
      <c r="R18" s="202"/>
      <c r="S18" s="202"/>
      <c r="T18" s="43"/>
    </row>
    <row r="19" spans="1:29" x14ac:dyDescent="0.2">
      <c r="A19" s="44" t="s">
        <v>12</v>
      </c>
      <c r="B19" s="107">
        <f>SUM(B20:B27)</f>
        <v>2559</v>
      </c>
      <c r="C19" s="45">
        <f>SUM(C20:C27)</f>
        <v>2076</v>
      </c>
      <c r="D19" s="121">
        <f>SUM(D20:D27)</f>
        <v>153</v>
      </c>
      <c r="E19" s="45">
        <f t="shared" ref="E19:G19" si="8">SUM(E20:E27)</f>
        <v>1811</v>
      </c>
      <c r="F19" s="45">
        <f t="shared" si="8"/>
        <v>1609</v>
      </c>
      <c r="G19" s="149">
        <f t="shared" si="8"/>
        <v>76</v>
      </c>
      <c r="H19" s="90">
        <f>SUM(H20:H27)</f>
        <v>2459</v>
      </c>
      <c r="I19" s="91">
        <f t="shared" ref="I19:M19" si="9">SUM(I20:I27)</f>
        <v>0</v>
      </c>
      <c r="J19" s="123">
        <f>SUM(J20:J27)</f>
        <v>97</v>
      </c>
      <c r="K19" s="123">
        <f t="shared" si="9"/>
        <v>0</v>
      </c>
      <c r="L19" s="123">
        <f t="shared" si="9"/>
        <v>0</v>
      </c>
      <c r="M19" s="137">
        <f t="shared" si="9"/>
        <v>0</v>
      </c>
      <c r="N19" s="46">
        <f t="shared" ref="N19:O27" si="10">K19/E19</f>
        <v>0</v>
      </c>
      <c r="O19" s="47">
        <f t="shared" si="10"/>
        <v>0</v>
      </c>
      <c r="P19" s="15">
        <f>F19/E19</f>
        <v>0.8884594146880177</v>
      </c>
      <c r="Q19" s="16" t="e">
        <f t="shared" ref="Q19:Q27" si="11">L19/K19</f>
        <v>#DIV/0!</v>
      </c>
      <c r="R19" s="203"/>
      <c r="S19" s="203"/>
    </row>
    <row r="20" spans="1:29" x14ac:dyDescent="0.2">
      <c r="A20" s="48" t="s">
        <v>13</v>
      </c>
      <c r="B20" s="49">
        <v>480</v>
      </c>
      <c r="C20" s="49">
        <v>348</v>
      </c>
      <c r="D20" s="122">
        <v>8</v>
      </c>
      <c r="E20" s="49">
        <v>322</v>
      </c>
      <c r="F20" s="49">
        <v>286</v>
      </c>
      <c r="G20" s="49">
        <v>14</v>
      </c>
      <c r="H20" s="50">
        <v>365</v>
      </c>
      <c r="I20" s="50"/>
      <c r="J20" s="124">
        <v>10</v>
      </c>
      <c r="K20" s="124"/>
      <c r="L20" s="124"/>
      <c r="M20" s="124"/>
      <c r="N20" s="51">
        <f t="shared" si="10"/>
        <v>0</v>
      </c>
      <c r="O20" s="52">
        <f t="shared" si="10"/>
        <v>0</v>
      </c>
      <c r="P20" s="30">
        <f>F20/E20</f>
        <v>0.88819875776397517</v>
      </c>
      <c r="Q20" s="53" t="e">
        <f t="shared" si="11"/>
        <v>#DIV/0!</v>
      </c>
      <c r="R20" s="54">
        <v>43982</v>
      </c>
      <c r="S20" s="54">
        <v>44053</v>
      </c>
    </row>
    <row r="21" spans="1:29" x14ac:dyDescent="0.2">
      <c r="A21" s="48" t="s">
        <v>14</v>
      </c>
      <c r="B21" s="49">
        <v>290</v>
      </c>
      <c r="C21" s="49">
        <v>152</v>
      </c>
      <c r="D21" s="122">
        <v>0</v>
      </c>
      <c r="E21" s="49">
        <v>143</v>
      </c>
      <c r="F21" s="49">
        <v>137</v>
      </c>
      <c r="G21" s="49">
        <v>17</v>
      </c>
      <c r="H21" s="50">
        <v>310</v>
      </c>
      <c r="I21" s="50"/>
      <c r="J21" s="124">
        <v>0</v>
      </c>
      <c r="K21" s="124"/>
      <c r="L21" s="124"/>
      <c r="M21" s="124"/>
      <c r="N21" s="51">
        <f t="shared" si="10"/>
        <v>0</v>
      </c>
      <c r="O21" s="52">
        <f t="shared" si="10"/>
        <v>0</v>
      </c>
      <c r="P21" s="30">
        <f t="shared" ref="P21:P27" si="12">F21/E21</f>
        <v>0.95804195804195802</v>
      </c>
      <c r="Q21" s="53" t="e">
        <f t="shared" si="11"/>
        <v>#DIV/0!</v>
      </c>
      <c r="R21" s="54">
        <v>43982</v>
      </c>
      <c r="S21" s="54">
        <v>44057</v>
      </c>
    </row>
    <row r="22" spans="1:29" x14ac:dyDescent="0.2">
      <c r="A22" s="48" t="s">
        <v>15</v>
      </c>
      <c r="B22" s="49">
        <v>395</v>
      </c>
      <c r="C22" s="49">
        <v>406</v>
      </c>
      <c r="D22" s="122">
        <v>91</v>
      </c>
      <c r="E22" s="49">
        <v>289</v>
      </c>
      <c r="F22" s="49">
        <v>273</v>
      </c>
      <c r="G22" s="49">
        <v>17</v>
      </c>
      <c r="H22" s="50">
        <v>395</v>
      </c>
      <c r="I22" s="50"/>
      <c r="J22" s="124">
        <v>51</v>
      </c>
      <c r="K22" s="124"/>
      <c r="L22" s="124"/>
      <c r="M22" s="124"/>
      <c r="N22" s="51">
        <f t="shared" si="10"/>
        <v>0</v>
      </c>
      <c r="O22" s="52">
        <f t="shared" si="10"/>
        <v>0</v>
      </c>
      <c r="P22" s="30">
        <f t="shared" si="12"/>
        <v>0.94463667820069208</v>
      </c>
      <c r="Q22" s="53" t="e">
        <f t="shared" si="11"/>
        <v>#DIV/0!</v>
      </c>
      <c r="R22" s="54">
        <v>43982</v>
      </c>
      <c r="S22" s="54">
        <v>44029</v>
      </c>
    </row>
    <row r="23" spans="1:29" x14ac:dyDescent="0.2">
      <c r="A23" s="48" t="s">
        <v>16</v>
      </c>
      <c r="B23" s="49">
        <v>479</v>
      </c>
      <c r="C23" s="49">
        <v>357</v>
      </c>
      <c r="D23" s="122">
        <v>28</v>
      </c>
      <c r="E23" s="49">
        <v>340</v>
      </c>
      <c r="F23" s="49">
        <v>241</v>
      </c>
      <c r="G23" s="49">
        <v>14</v>
      </c>
      <c r="H23" s="50">
        <v>479</v>
      </c>
      <c r="I23" s="50"/>
      <c r="J23" s="124">
        <v>20</v>
      </c>
      <c r="K23" s="124"/>
      <c r="L23" s="124"/>
      <c r="M23" s="124"/>
      <c r="N23" s="51">
        <f t="shared" si="10"/>
        <v>0</v>
      </c>
      <c r="O23" s="52">
        <f t="shared" si="10"/>
        <v>0</v>
      </c>
      <c r="P23" s="30">
        <f t="shared" si="12"/>
        <v>0.70882352941176474</v>
      </c>
      <c r="Q23" s="53" t="e">
        <f t="shared" si="11"/>
        <v>#DIV/0!</v>
      </c>
      <c r="R23" s="54">
        <v>43982</v>
      </c>
      <c r="S23" s="55">
        <v>44053</v>
      </c>
    </row>
    <row r="24" spans="1:29" x14ac:dyDescent="0.2">
      <c r="A24" s="48" t="s">
        <v>17</v>
      </c>
      <c r="B24" s="49">
        <v>170</v>
      </c>
      <c r="C24" s="49">
        <v>178</v>
      </c>
      <c r="D24" s="122">
        <v>0</v>
      </c>
      <c r="E24" s="49">
        <v>144</v>
      </c>
      <c r="F24" s="49">
        <v>132</v>
      </c>
      <c r="G24" s="49">
        <v>4</v>
      </c>
      <c r="H24" s="50">
        <v>165</v>
      </c>
      <c r="I24" s="50"/>
      <c r="J24" s="124">
        <v>0</v>
      </c>
      <c r="K24" s="124"/>
      <c r="L24" s="124"/>
      <c r="M24" s="124"/>
      <c r="N24" s="51">
        <f t="shared" si="10"/>
        <v>0</v>
      </c>
      <c r="O24" s="52">
        <f t="shared" si="10"/>
        <v>0</v>
      </c>
      <c r="P24" s="30">
        <f t="shared" si="12"/>
        <v>0.91666666666666663</v>
      </c>
      <c r="Q24" s="53" t="e">
        <f t="shared" si="11"/>
        <v>#DIV/0!</v>
      </c>
      <c r="R24" s="54">
        <v>43982</v>
      </c>
      <c r="S24" s="55" t="s">
        <v>20</v>
      </c>
    </row>
    <row r="25" spans="1:29" x14ac:dyDescent="0.2">
      <c r="A25" s="48" t="s">
        <v>18</v>
      </c>
      <c r="B25" s="49">
        <v>515</v>
      </c>
      <c r="C25" s="49">
        <v>417</v>
      </c>
      <c r="D25" s="122">
        <v>26</v>
      </c>
      <c r="E25" s="49">
        <v>383</v>
      </c>
      <c r="F25" s="49">
        <v>356</v>
      </c>
      <c r="G25" s="49">
        <v>4</v>
      </c>
      <c r="H25" s="50">
        <v>515</v>
      </c>
      <c r="I25" s="50"/>
      <c r="J25" s="124">
        <v>16</v>
      </c>
      <c r="K25" s="124"/>
      <c r="L25" s="124"/>
      <c r="M25" s="124"/>
      <c r="N25" s="51">
        <f t="shared" si="10"/>
        <v>0</v>
      </c>
      <c r="O25" s="52">
        <f t="shared" si="10"/>
        <v>0</v>
      </c>
      <c r="P25" s="30">
        <f t="shared" si="12"/>
        <v>0.92950391644908614</v>
      </c>
      <c r="Q25" s="53" t="e">
        <f t="shared" si="11"/>
        <v>#DIV/0!</v>
      </c>
      <c r="R25" s="54">
        <v>43982</v>
      </c>
      <c r="S25" s="55">
        <v>44043</v>
      </c>
    </row>
    <row r="26" spans="1:29" x14ac:dyDescent="0.2">
      <c r="A26" s="48" t="s">
        <v>19</v>
      </c>
      <c r="B26" s="49">
        <v>175</v>
      </c>
      <c r="C26" s="49">
        <v>199</v>
      </c>
      <c r="D26" s="122">
        <v>0</v>
      </c>
      <c r="E26" s="49">
        <v>171</v>
      </c>
      <c r="F26" s="49">
        <v>165</v>
      </c>
      <c r="G26" s="49">
        <v>6</v>
      </c>
      <c r="H26" s="50">
        <v>175</v>
      </c>
      <c r="I26" s="50"/>
      <c r="J26" s="124">
        <v>0</v>
      </c>
      <c r="K26" s="124"/>
      <c r="L26" s="124"/>
      <c r="M26" s="124"/>
      <c r="N26" s="51">
        <f t="shared" si="10"/>
        <v>0</v>
      </c>
      <c r="O26" s="52">
        <f t="shared" si="10"/>
        <v>0</v>
      </c>
      <c r="P26" s="30">
        <f t="shared" si="12"/>
        <v>0.96491228070175439</v>
      </c>
      <c r="Q26" s="53" t="e">
        <f t="shared" si="11"/>
        <v>#DIV/0!</v>
      </c>
      <c r="R26" s="54">
        <v>43982</v>
      </c>
      <c r="S26" s="55" t="s">
        <v>20</v>
      </c>
    </row>
    <row r="27" spans="1:29" x14ac:dyDescent="0.2">
      <c r="A27" s="48" t="s">
        <v>21</v>
      </c>
      <c r="B27" s="49">
        <v>55</v>
      </c>
      <c r="C27" s="49">
        <v>19</v>
      </c>
      <c r="D27" s="122">
        <v>0</v>
      </c>
      <c r="E27" s="49">
        <v>19</v>
      </c>
      <c r="F27" s="49">
        <v>19</v>
      </c>
      <c r="G27" s="49">
        <v>0</v>
      </c>
      <c r="H27" s="50">
        <v>55</v>
      </c>
      <c r="I27" s="50"/>
      <c r="J27" s="124">
        <v>0</v>
      </c>
      <c r="K27" s="124"/>
      <c r="L27" s="124"/>
      <c r="M27" s="124"/>
      <c r="N27" s="51">
        <f t="shared" si="10"/>
        <v>0</v>
      </c>
      <c r="O27" s="52">
        <f t="shared" si="10"/>
        <v>0</v>
      </c>
      <c r="P27" s="30">
        <f t="shared" si="12"/>
        <v>1</v>
      </c>
      <c r="Q27" s="53" t="e">
        <f t="shared" si="11"/>
        <v>#DIV/0!</v>
      </c>
      <c r="R27" s="54">
        <v>43982</v>
      </c>
      <c r="S27" s="54">
        <v>44043</v>
      </c>
    </row>
    <row r="28" spans="1:29" x14ac:dyDescent="0.2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</row>
    <row r="29" spans="1:29" s="56" customFormat="1" ht="12.75" customHeight="1" x14ac:dyDescent="0.25">
      <c r="A29" s="186" t="s">
        <v>24</v>
      </c>
      <c r="B29" s="189" t="s">
        <v>28</v>
      </c>
      <c r="C29" s="190"/>
      <c r="D29" s="190"/>
      <c r="E29" s="190"/>
      <c r="F29" s="190"/>
      <c r="G29" s="190"/>
      <c r="H29" s="190"/>
      <c r="I29" s="190"/>
      <c r="J29" s="190"/>
      <c r="K29" s="191"/>
      <c r="L29" s="192" t="s">
        <v>49</v>
      </c>
      <c r="M29" s="193"/>
      <c r="N29" s="193"/>
      <c r="O29" s="193"/>
      <c r="P29" s="193"/>
      <c r="Q29" s="193"/>
      <c r="R29" s="193"/>
      <c r="S29" s="193"/>
      <c r="T29" s="193"/>
      <c r="U29" s="194"/>
      <c r="V29" s="195" t="s">
        <v>64</v>
      </c>
      <c r="W29" s="196"/>
      <c r="X29" s="199" t="s">
        <v>63</v>
      </c>
      <c r="Y29" s="196"/>
      <c r="Z29" s="182" t="s">
        <v>1</v>
      </c>
      <c r="AA29" s="183"/>
      <c r="AB29" s="141"/>
      <c r="AC29" s="172" t="s">
        <v>33</v>
      </c>
    </row>
    <row r="30" spans="1:29" s="57" customFormat="1" ht="23.25" customHeight="1" x14ac:dyDescent="0.2">
      <c r="A30" s="187"/>
      <c r="B30" s="175" t="s">
        <v>3</v>
      </c>
      <c r="C30" s="176"/>
      <c r="D30" s="175" t="s">
        <v>4</v>
      </c>
      <c r="E30" s="176"/>
      <c r="F30" s="175" t="s">
        <v>5</v>
      </c>
      <c r="G30" s="176"/>
      <c r="H30" s="175" t="s">
        <v>25</v>
      </c>
      <c r="I30" s="177"/>
      <c r="J30" s="177"/>
      <c r="K30" s="178"/>
      <c r="L30" s="179" t="s">
        <v>3</v>
      </c>
      <c r="M30" s="180"/>
      <c r="N30" s="180" t="s">
        <v>4</v>
      </c>
      <c r="O30" s="180"/>
      <c r="P30" s="180" t="s">
        <v>5</v>
      </c>
      <c r="Q30" s="180"/>
      <c r="R30" s="180" t="s">
        <v>6</v>
      </c>
      <c r="S30" s="180"/>
      <c r="T30" s="180"/>
      <c r="U30" s="181"/>
      <c r="V30" s="197"/>
      <c r="W30" s="198"/>
      <c r="X30" s="200"/>
      <c r="Y30" s="198"/>
      <c r="Z30" s="184"/>
      <c r="AA30" s="185"/>
      <c r="AB30" s="108"/>
      <c r="AC30" s="173"/>
    </row>
    <row r="31" spans="1:29" s="57" customFormat="1" ht="31.5" customHeight="1" x14ac:dyDescent="0.2">
      <c r="A31" s="188"/>
      <c r="B31" s="58" t="s">
        <v>7</v>
      </c>
      <c r="C31" s="59" t="s">
        <v>8</v>
      </c>
      <c r="D31" s="125" t="s">
        <v>58</v>
      </c>
      <c r="E31" s="125" t="s">
        <v>59</v>
      </c>
      <c r="F31" s="59" t="s">
        <v>7</v>
      </c>
      <c r="G31" s="59" t="s">
        <v>8</v>
      </c>
      <c r="H31" s="59" t="s">
        <v>7</v>
      </c>
      <c r="I31" s="60" t="s">
        <v>9</v>
      </c>
      <c r="J31" s="59" t="s">
        <v>8</v>
      </c>
      <c r="K31" s="61" t="s">
        <v>9</v>
      </c>
      <c r="L31" s="62" t="s">
        <v>7</v>
      </c>
      <c r="M31" s="63" t="s">
        <v>8</v>
      </c>
      <c r="N31" s="140" t="s">
        <v>60</v>
      </c>
      <c r="O31" s="140" t="s">
        <v>61</v>
      </c>
      <c r="P31" s="140" t="s">
        <v>60</v>
      </c>
      <c r="Q31" s="140" t="s">
        <v>61</v>
      </c>
      <c r="R31" s="140" t="s">
        <v>60</v>
      </c>
      <c r="S31" s="140" t="s">
        <v>47</v>
      </c>
      <c r="T31" s="140" t="s">
        <v>61</v>
      </c>
      <c r="U31" s="64" t="s">
        <v>48</v>
      </c>
      <c r="V31" s="65" t="s">
        <v>7</v>
      </c>
      <c r="W31" s="65" t="s">
        <v>8</v>
      </c>
      <c r="X31" s="65" t="s">
        <v>7</v>
      </c>
      <c r="Y31" s="65" t="s">
        <v>8</v>
      </c>
      <c r="Z31" s="66" t="s">
        <v>29</v>
      </c>
      <c r="AA31" s="67" t="s">
        <v>29</v>
      </c>
      <c r="AB31" s="109"/>
      <c r="AC31" s="173"/>
    </row>
    <row r="32" spans="1:29" s="57" customFormat="1" x14ac:dyDescent="0.2">
      <c r="A32" s="68" t="s">
        <v>12</v>
      </c>
      <c r="B32" s="94">
        <f t="shared" ref="B32" si="13">SUM(B33:B40)</f>
        <v>230</v>
      </c>
      <c r="C32" s="69">
        <f>SUM(C33:C40)</f>
        <v>107</v>
      </c>
      <c r="D32" s="126">
        <f t="shared" ref="D32:U32" si="14">SUM(D33:D40)</f>
        <v>4</v>
      </c>
      <c r="E32" s="126">
        <f t="shared" si="14"/>
        <v>0</v>
      </c>
      <c r="F32" s="69">
        <f t="shared" ref="F32:G32" si="15">SUM(F33:F40)</f>
        <v>162</v>
      </c>
      <c r="G32" s="69">
        <f t="shared" si="15"/>
        <v>47</v>
      </c>
      <c r="H32" s="69">
        <f t="shared" si="14"/>
        <v>146</v>
      </c>
      <c r="I32" s="69">
        <f t="shared" si="14"/>
        <v>16</v>
      </c>
      <c r="J32" s="95">
        <f t="shared" si="14"/>
        <v>43</v>
      </c>
      <c r="K32" s="95">
        <f t="shared" si="14"/>
        <v>9</v>
      </c>
      <c r="L32" s="70">
        <f t="shared" si="14"/>
        <v>192</v>
      </c>
      <c r="M32" s="71">
        <f>SUM(M33:M40)</f>
        <v>183</v>
      </c>
      <c r="N32" s="128">
        <f t="shared" si="14"/>
        <v>2</v>
      </c>
      <c r="O32" s="128">
        <f t="shared" si="14"/>
        <v>2</v>
      </c>
      <c r="P32" s="128">
        <f t="shared" si="14"/>
        <v>0</v>
      </c>
      <c r="Q32" s="128">
        <f t="shared" si="14"/>
        <v>0</v>
      </c>
      <c r="R32" s="128">
        <f t="shared" si="14"/>
        <v>0</v>
      </c>
      <c r="S32" s="128">
        <f t="shared" si="14"/>
        <v>0</v>
      </c>
      <c r="T32" s="135">
        <f t="shared" si="14"/>
        <v>0</v>
      </c>
      <c r="U32" s="135">
        <f t="shared" si="14"/>
        <v>0</v>
      </c>
      <c r="V32" s="72">
        <f>P32/F32</f>
        <v>0</v>
      </c>
      <c r="W32" s="73">
        <f>Q32/G32</f>
        <v>0</v>
      </c>
      <c r="X32" s="73">
        <f>R32/H32</f>
        <v>0</v>
      </c>
      <c r="Y32" s="73">
        <f>T32/J32</f>
        <v>0</v>
      </c>
      <c r="Z32" s="74">
        <f>(H32+J32)/(F32+G32)</f>
        <v>0.90430622009569372</v>
      </c>
      <c r="AA32" s="75" t="e">
        <f>(R32+T32)/(P32+Q32)</f>
        <v>#DIV/0!</v>
      </c>
      <c r="AB32" s="75"/>
      <c r="AC32" s="174"/>
    </row>
    <row r="33" spans="1:29" s="57" customFormat="1" x14ac:dyDescent="0.2">
      <c r="A33" s="76" t="s">
        <v>13</v>
      </c>
      <c r="B33" s="96">
        <v>45</v>
      </c>
      <c r="C33" s="97">
        <v>28</v>
      </c>
      <c r="D33" s="127">
        <v>0</v>
      </c>
      <c r="E33" s="127">
        <v>0</v>
      </c>
      <c r="F33" s="98">
        <v>42</v>
      </c>
      <c r="G33" s="99">
        <v>5</v>
      </c>
      <c r="H33" s="99">
        <v>37</v>
      </c>
      <c r="I33" s="78">
        <v>2</v>
      </c>
      <c r="J33" s="100">
        <v>4</v>
      </c>
      <c r="K33" s="104">
        <v>0</v>
      </c>
      <c r="L33" s="79">
        <v>81</v>
      </c>
      <c r="M33" s="80">
        <v>81</v>
      </c>
      <c r="N33" s="129">
        <v>0</v>
      </c>
      <c r="O33" s="129">
        <v>0</v>
      </c>
      <c r="P33" s="132"/>
      <c r="Q33" s="133"/>
      <c r="R33" s="133"/>
      <c r="S33" s="138"/>
      <c r="T33" s="136"/>
      <c r="U33" s="139"/>
      <c r="V33" s="82">
        <f t="shared" ref="V33:X40" si="16">P33/F33</f>
        <v>0</v>
      </c>
      <c r="W33" s="83">
        <f t="shared" si="16"/>
        <v>0</v>
      </c>
      <c r="X33" s="83">
        <f t="shared" si="16"/>
        <v>0</v>
      </c>
      <c r="Y33" s="83">
        <f t="shared" ref="Y33:Y39" si="17">T33/J33</f>
        <v>0</v>
      </c>
      <c r="Z33" s="84">
        <f t="shared" ref="Z33:Z40" si="18">(H33+J33)/(F33+G33)</f>
        <v>0.87234042553191493</v>
      </c>
      <c r="AA33" s="85" t="e">
        <f t="shared" ref="AA33:AA40" si="19">(R33+T33)/(P33+Q33)</f>
        <v>#DIV/0!</v>
      </c>
      <c r="AB33" s="85"/>
      <c r="AC33" s="86">
        <v>43982</v>
      </c>
    </row>
    <row r="34" spans="1:29" s="57" customFormat="1" x14ac:dyDescent="0.2">
      <c r="A34" s="76" t="s">
        <v>14</v>
      </c>
      <c r="B34" s="101">
        <v>19</v>
      </c>
      <c r="C34" s="102">
        <v>10</v>
      </c>
      <c r="D34" s="127">
        <v>0</v>
      </c>
      <c r="E34" s="127">
        <v>0</v>
      </c>
      <c r="F34" s="150">
        <v>7</v>
      </c>
      <c r="G34" s="99">
        <v>10</v>
      </c>
      <c r="H34" s="99">
        <v>7</v>
      </c>
      <c r="I34" s="78">
        <v>1</v>
      </c>
      <c r="J34" s="100">
        <v>8</v>
      </c>
      <c r="K34" s="104">
        <v>2</v>
      </c>
      <c r="L34" s="87">
        <v>20</v>
      </c>
      <c r="M34" s="88">
        <v>10</v>
      </c>
      <c r="N34" s="129">
        <v>0</v>
      </c>
      <c r="O34" s="129">
        <v>0</v>
      </c>
      <c r="P34" s="134"/>
      <c r="Q34" s="133"/>
      <c r="R34" s="133"/>
      <c r="S34" s="138"/>
      <c r="T34" s="136"/>
      <c r="U34" s="139"/>
      <c r="V34" s="82">
        <f t="shared" si="16"/>
        <v>0</v>
      </c>
      <c r="W34" s="83">
        <f t="shared" si="16"/>
        <v>0</v>
      </c>
      <c r="X34" s="83">
        <f t="shared" si="16"/>
        <v>0</v>
      </c>
      <c r="Y34" s="83">
        <f t="shared" si="17"/>
        <v>0</v>
      </c>
      <c r="Z34" s="84">
        <f t="shared" si="18"/>
        <v>0.88235294117647056</v>
      </c>
      <c r="AA34" s="85" t="e">
        <f t="shared" si="19"/>
        <v>#DIV/0!</v>
      </c>
      <c r="AB34" s="85"/>
      <c r="AC34" s="86">
        <v>43982</v>
      </c>
    </row>
    <row r="35" spans="1:29" s="57" customFormat="1" x14ac:dyDescent="0.2">
      <c r="A35" s="76" t="s">
        <v>15</v>
      </c>
      <c r="B35" s="101">
        <v>37</v>
      </c>
      <c r="C35" s="102">
        <v>18</v>
      </c>
      <c r="D35" s="127">
        <v>0</v>
      </c>
      <c r="E35" s="127">
        <v>0</v>
      </c>
      <c r="F35" s="98">
        <v>24</v>
      </c>
      <c r="G35" s="99">
        <v>10</v>
      </c>
      <c r="H35" s="99">
        <v>19</v>
      </c>
      <c r="I35" s="78">
        <v>1</v>
      </c>
      <c r="J35" s="100">
        <v>9</v>
      </c>
      <c r="K35" s="104">
        <v>0</v>
      </c>
      <c r="L35" s="87"/>
      <c r="M35" s="88"/>
      <c r="N35" s="129">
        <v>0</v>
      </c>
      <c r="O35" s="129">
        <v>0</v>
      </c>
      <c r="P35" s="132"/>
      <c r="Q35" s="133"/>
      <c r="R35" s="133"/>
      <c r="S35" s="138"/>
      <c r="T35" s="136"/>
      <c r="U35" s="139"/>
      <c r="V35" s="82">
        <f t="shared" si="16"/>
        <v>0</v>
      </c>
      <c r="W35" s="83">
        <f t="shared" si="16"/>
        <v>0</v>
      </c>
      <c r="X35" s="83">
        <f t="shared" si="16"/>
        <v>0</v>
      </c>
      <c r="Y35" s="83">
        <f t="shared" si="17"/>
        <v>0</v>
      </c>
      <c r="Z35" s="84">
        <f t="shared" si="18"/>
        <v>0.82352941176470584</v>
      </c>
      <c r="AA35" s="85" t="e">
        <f t="shared" si="19"/>
        <v>#DIV/0!</v>
      </c>
      <c r="AB35" s="85"/>
      <c r="AC35" s="86">
        <v>43982</v>
      </c>
    </row>
    <row r="36" spans="1:29" s="57" customFormat="1" x14ac:dyDescent="0.2">
      <c r="A36" s="76" t="s">
        <v>16</v>
      </c>
      <c r="B36" s="103">
        <v>53</v>
      </c>
      <c r="C36" s="77">
        <v>17</v>
      </c>
      <c r="D36" s="127">
        <v>2</v>
      </c>
      <c r="E36" s="127">
        <v>0</v>
      </c>
      <c r="F36" s="98">
        <v>44</v>
      </c>
      <c r="G36" s="99">
        <v>8</v>
      </c>
      <c r="H36" s="99">
        <v>39</v>
      </c>
      <c r="I36" s="78">
        <v>9</v>
      </c>
      <c r="J36" s="100">
        <v>8</v>
      </c>
      <c r="K36" s="104">
        <v>1</v>
      </c>
      <c r="L36" s="89">
        <v>55</v>
      </c>
      <c r="M36" s="81">
        <v>40</v>
      </c>
      <c r="N36" s="129">
        <v>2</v>
      </c>
      <c r="O36" s="129">
        <v>2</v>
      </c>
      <c r="P36" s="132"/>
      <c r="Q36" s="133"/>
      <c r="R36" s="133"/>
      <c r="S36" s="138"/>
      <c r="T36" s="136"/>
      <c r="U36" s="139"/>
      <c r="V36" s="82">
        <f t="shared" si="16"/>
        <v>0</v>
      </c>
      <c r="W36" s="83">
        <f t="shared" si="16"/>
        <v>0</v>
      </c>
      <c r="X36" s="83">
        <f t="shared" si="16"/>
        <v>0</v>
      </c>
      <c r="Y36" s="83">
        <f t="shared" si="17"/>
        <v>0</v>
      </c>
      <c r="Z36" s="84">
        <f t="shared" si="18"/>
        <v>0.90384615384615385</v>
      </c>
      <c r="AA36" s="85" t="e">
        <f t="shared" si="19"/>
        <v>#DIV/0!</v>
      </c>
      <c r="AB36" s="85"/>
      <c r="AC36" s="86">
        <v>43982</v>
      </c>
    </row>
    <row r="37" spans="1:29" s="57" customFormat="1" x14ac:dyDescent="0.2">
      <c r="A37" s="76" t="s">
        <v>17</v>
      </c>
      <c r="B37" s="103">
        <v>21</v>
      </c>
      <c r="C37" s="77">
        <v>15</v>
      </c>
      <c r="D37" s="127">
        <v>0</v>
      </c>
      <c r="E37" s="127">
        <v>0</v>
      </c>
      <c r="F37" s="98">
        <v>12</v>
      </c>
      <c r="G37" s="99">
        <v>4</v>
      </c>
      <c r="H37" s="99">
        <v>11</v>
      </c>
      <c r="I37" s="78">
        <v>1</v>
      </c>
      <c r="J37" s="100">
        <v>4</v>
      </c>
      <c r="K37" s="104">
        <v>2</v>
      </c>
      <c r="L37" s="89"/>
      <c r="M37" s="81"/>
      <c r="N37" s="129">
        <v>0</v>
      </c>
      <c r="O37" s="129">
        <v>0</v>
      </c>
      <c r="P37" s="132"/>
      <c r="Q37" s="133"/>
      <c r="R37" s="133"/>
      <c r="S37" s="138"/>
      <c r="T37" s="136"/>
      <c r="U37" s="139"/>
      <c r="V37" s="82">
        <f t="shared" si="16"/>
        <v>0</v>
      </c>
      <c r="W37" s="83">
        <f>Q37/G37</f>
        <v>0</v>
      </c>
      <c r="X37" s="83">
        <f t="shared" si="16"/>
        <v>0</v>
      </c>
      <c r="Y37" s="83">
        <f t="shared" si="17"/>
        <v>0</v>
      </c>
      <c r="Z37" s="84">
        <f t="shared" si="18"/>
        <v>0.9375</v>
      </c>
      <c r="AA37" s="85" t="e">
        <f t="shared" si="19"/>
        <v>#DIV/0!</v>
      </c>
      <c r="AB37" s="85"/>
      <c r="AC37" s="86">
        <v>43982</v>
      </c>
    </row>
    <row r="38" spans="1:29" s="57" customFormat="1" x14ac:dyDescent="0.2">
      <c r="A38" s="76" t="s">
        <v>18</v>
      </c>
      <c r="B38" s="103">
        <v>28</v>
      </c>
      <c r="C38" s="77">
        <v>14</v>
      </c>
      <c r="D38" s="127">
        <v>2</v>
      </c>
      <c r="E38" s="127">
        <v>0</v>
      </c>
      <c r="F38" s="98">
        <v>20</v>
      </c>
      <c r="G38" s="99">
        <v>7</v>
      </c>
      <c r="H38" s="99">
        <v>20</v>
      </c>
      <c r="I38" s="78">
        <v>1</v>
      </c>
      <c r="J38" s="100">
        <v>7</v>
      </c>
      <c r="K38" s="104">
        <v>3</v>
      </c>
      <c r="L38" s="89">
        <v>28</v>
      </c>
      <c r="M38" s="81">
        <v>32</v>
      </c>
      <c r="N38" s="129">
        <v>0</v>
      </c>
      <c r="O38" s="129">
        <v>0</v>
      </c>
      <c r="P38" s="132"/>
      <c r="Q38" s="133"/>
      <c r="R38" s="133"/>
      <c r="S38" s="138"/>
      <c r="T38" s="136"/>
      <c r="U38" s="139"/>
      <c r="V38" s="82">
        <f t="shared" si="16"/>
        <v>0</v>
      </c>
      <c r="W38" s="83">
        <f>Q38/G38</f>
        <v>0</v>
      </c>
      <c r="X38" s="83">
        <f t="shared" si="16"/>
        <v>0</v>
      </c>
      <c r="Y38" s="83">
        <f t="shared" si="17"/>
        <v>0</v>
      </c>
      <c r="Z38" s="84">
        <f t="shared" si="18"/>
        <v>1</v>
      </c>
      <c r="AA38" s="85" t="e">
        <f t="shared" si="19"/>
        <v>#DIV/0!</v>
      </c>
      <c r="AB38" s="85"/>
      <c r="AC38" s="86">
        <v>43982</v>
      </c>
    </row>
    <row r="39" spans="1:29" s="57" customFormat="1" x14ac:dyDescent="0.2">
      <c r="A39" s="76" t="s">
        <v>19</v>
      </c>
      <c r="B39" s="103">
        <v>17</v>
      </c>
      <c r="C39" s="77">
        <v>5</v>
      </c>
      <c r="D39" s="127">
        <v>0</v>
      </c>
      <c r="E39" s="127">
        <v>0</v>
      </c>
      <c r="F39" s="98">
        <v>12</v>
      </c>
      <c r="G39" s="99">
        <v>3</v>
      </c>
      <c r="H39" s="99">
        <v>12</v>
      </c>
      <c r="I39" s="78">
        <v>1</v>
      </c>
      <c r="J39" s="100">
        <v>3</v>
      </c>
      <c r="K39" s="104">
        <v>1</v>
      </c>
      <c r="L39" s="89"/>
      <c r="M39" s="81"/>
      <c r="N39" s="129">
        <v>0</v>
      </c>
      <c r="O39" s="129">
        <v>0</v>
      </c>
      <c r="P39" s="132"/>
      <c r="Q39" s="133"/>
      <c r="R39" s="133"/>
      <c r="S39" s="138"/>
      <c r="T39" s="136"/>
      <c r="U39" s="139"/>
      <c r="V39" s="82">
        <f t="shared" si="16"/>
        <v>0</v>
      </c>
      <c r="W39" s="83">
        <f t="shared" si="16"/>
        <v>0</v>
      </c>
      <c r="X39" s="83">
        <f t="shared" si="16"/>
        <v>0</v>
      </c>
      <c r="Y39" s="83">
        <f t="shared" si="17"/>
        <v>0</v>
      </c>
      <c r="Z39" s="84">
        <f t="shared" si="18"/>
        <v>1</v>
      </c>
      <c r="AA39" s="85" t="e">
        <f t="shared" si="19"/>
        <v>#DIV/0!</v>
      </c>
      <c r="AB39" s="85"/>
      <c r="AC39" s="86">
        <v>43982</v>
      </c>
    </row>
    <row r="40" spans="1:29" s="57" customFormat="1" x14ac:dyDescent="0.2">
      <c r="A40" s="76" t="s">
        <v>21</v>
      </c>
      <c r="B40" s="103">
        <v>10</v>
      </c>
      <c r="C40" s="77">
        <v>0</v>
      </c>
      <c r="D40" s="127">
        <v>0</v>
      </c>
      <c r="E40" s="127">
        <v>0</v>
      </c>
      <c r="F40" s="98">
        <v>1</v>
      </c>
      <c r="G40" s="99">
        <v>0</v>
      </c>
      <c r="H40" s="99">
        <v>1</v>
      </c>
      <c r="I40" s="78">
        <v>0</v>
      </c>
      <c r="J40" s="100">
        <v>0</v>
      </c>
      <c r="K40" s="104">
        <v>0</v>
      </c>
      <c r="L40" s="89">
        <v>8</v>
      </c>
      <c r="M40" s="81">
        <v>20</v>
      </c>
      <c r="N40" s="129">
        <v>0</v>
      </c>
      <c r="O40" s="129">
        <v>0</v>
      </c>
      <c r="P40" s="132"/>
      <c r="Q40" s="133"/>
      <c r="R40" s="133"/>
      <c r="S40" s="138"/>
      <c r="T40" s="136"/>
      <c r="U40" s="139"/>
      <c r="V40" s="82">
        <f t="shared" si="16"/>
        <v>0</v>
      </c>
      <c r="W40" s="83" t="e">
        <f t="shared" si="16"/>
        <v>#DIV/0!</v>
      </c>
      <c r="X40" s="83">
        <f t="shared" si="16"/>
        <v>0</v>
      </c>
      <c r="Y40" s="83" t="e">
        <f>T40/J40</f>
        <v>#DIV/0!</v>
      </c>
      <c r="Z40" s="84">
        <f t="shared" si="18"/>
        <v>1</v>
      </c>
      <c r="AA40" s="85" t="e">
        <f t="shared" si="19"/>
        <v>#DIV/0!</v>
      </c>
      <c r="AB40" s="85"/>
      <c r="AC40" s="86">
        <v>43982</v>
      </c>
    </row>
    <row r="41" spans="1:29" x14ac:dyDescent="0.2">
      <c r="F41" s="38"/>
      <c r="N41" s="38"/>
      <c r="O41" s="38"/>
    </row>
    <row r="42" spans="1:29" x14ac:dyDescent="0.2">
      <c r="A42" s="2" t="s">
        <v>26</v>
      </c>
      <c r="R42" s="2" t="s">
        <v>27</v>
      </c>
    </row>
    <row r="43" spans="1:29" x14ac:dyDescent="0.2">
      <c r="W43" s="2" t="s">
        <v>46</v>
      </c>
    </row>
    <row r="44" spans="1:29" x14ac:dyDescent="0.2">
      <c r="R44" s="2" t="s">
        <v>27</v>
      </c>
    </row>
    <row r="46" spans="1:29" x14ac:dyDescent="0.2">
      <c r="O46" s="2" t="s">
        <v>27</v>
      </c>
    </row>
    <row r="48" spans="1:29" x14ac:dyDescent="0.2">
      <c r="M48" s="2" t="s">
        <v>27</v>
      </c>
    </row>
  </sheetData>
  <mergeCells count="48">
    <mergeCell ref="A2:A4"/>
    <mergeCell ref="B2:H2"/>
    <mergeCell ref="I2:O2"/>
    <mergeCell ref="P2:P4"/>
    <mergeCell ref="Q2:Q4"/>
    <mergeCell ref="M3:O3"/>
    <mergeCell ref="T2:T5"/>
    <mergeCell ref="U2:U5"/>
    <mergeCell ref="V2:Y3"/>
    <mergeCell ref="B3:B4"/>
    <mergeCell ref="C3:D3"/>
    <mergeCell ref="E3:E4"/>
    <mergeCell ref="F3:H3"/>
    <mergeCell ref="I3:I4"/>
    <mergeCell ref="J3:K3"/>
    <mergeCell ref="L3:L4"/>
    <mergeCell ref="R2:S3"/>
    <mergeCell ref="A16:A18"/>
    <mergeCell ref="B16:G16"/>
    <mergeCell ref="H16:M16"/>
    <mergeCell ref="N16:N18"/>
    <mergeCell ref="O16:O18"/>
    <mergeCell ref="R16:R19"/>
    <mergeCell ref="S16:S19"/>
    <mergeCell ref="B17:B18"/>
    <mergeCell ref="C17:D17"/>
    <mergeCell ref="E17:E18"/>
    <mergeCell ref="F17:G17"/>
    <mergeCell ref="H17:H18"/>
    <mergeCell ref="I17:J17"/>
    <mergeCell ref="K17:K18"/>
    <mergeCell ref="L17:M17"/>
    <mergeCell ref="P16:Q17"/>
    <mergeCell ref="A29:A31"/>
    <mergeCell ref="B29:K29"/>
    <mergeCell ref="L29:U29"/>
    <mergeCell ref="V29:W30"/>
    <mergeCell ref="X29:Y30"/>
    <mergeCell ref="AC29:AC32"/>
    <mergeCell ref="B30:C30"/>
    <mergeCell ref="D30:E30"/>
    <mergeCell ref="F30:G30"/>
    <mergeCell ref="H30:K30"/>
    <mergeCell ref="L30:M30"/>
    <mergeCell ref="N30:O30"/>
    <mergeCell ref="P30:Q30"/>
    <mergeCell ref="R30:U30"/>
    <mergeCell ref="Z29:AA30"/>
  </mergeCells>
  <pageMargins left="0.19685039370078741" right="0.19685039370078741" top="0.19685039370078741" bottom="0.19685039370078741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48"/>
  <sheetViews>
    <sheetView zoomScale="110" zoomScaleNormal="110" workbookViewId="0"/>
  </sheetViews>
  <sheetFormatPr defaultColWidth="8.85546875" defaultRowHeight="12.75" x14ac:dyDescent="0.2"/>
  <cols>
    <col min="1" max="1" width="6.5703125" style="2" customWidth="1"/>
    <col min="2" max="2" width="8.5703125" style="2" customWidth="1"/>
    <col min="3" max="3" width="8" style="2" customWidth="1"/>
    <col min="4" max="4" width="9.7109375" style="2" customWidth="1"/>
    <col min="5" max="5" width="9.140625" style="2" customWidth="1"/>
    <col min="6" max="7" width="8" style="2" customWidth="1"/>
    <col min="8" max="8" width="8.85546875" style="2" customWidth="1"/>
    <col min="9" max="13" width="9.140625" style="2" customWidth="1"/>
    <col min="14" max="14" width="9.5703125" style="2" customWidth="1"/>
    <col min="15" max="15" width="9.28515625" style="2" customWidth="1"/>
    <col min="16" max="16" width="10.42578125" style="2" customWidth="1"/>
    <col min="17" max="17" width="11.85546875" style="2" customWidth="1"/>
    <col min="18" max="19" width="8.28515625" style="2" customWidth="1"/>
    <col min="20" max="20" width="9.5703125" style="2" customWidth="1"/>
    <col min="21" max="21" width="9.140625" style="2" customWidth="1"/>
    <col min="22" max="22" width="6.7109375" style="2" customWidth="1"/>
    <col min="23" max="23" width="9.140625" style="2" customWidth="1"/>
    <col min="24" max="24" width="6.85546875" style="2" customWidth="1"/>
    <col min="25" max="25" width="6.7109375" style="2" customWidth="1"/>
    <col min="26" max="26" width="10.28515625" style="2" customWidth="1"/>
    <col min="27" max="27" width="9.85546875" style="2" customWidth="1"/>
    <col min="28" max="28" width="9.85546875" style="2" hidden="1" customWidth="1"/>
    <col min="29" max="29" width="8.28515625" style="2" customWidth="1"/>
    <col min="30" max="30" width="7.140625" style="2" customWidth="1"/>
    <col min="31" max="31" width="9.140625" style="2" customWidth="1"/>
    <col min="32" max="32" width="7" style="2" customWidth="1"/>
    <col min="33" max="33" width="7.5703125" style="2" customWidth="1"/>
    <col min="34" max="16384" width="8.85546875" style="2"/>
  </cols>
  <sheetData>
    <row r="1" spans="1:25" ht="15" x14ac:dyDescent="0.25">
      <c r="A1" s="1" t="s">
        <v>73</v>
      </c>
      <c r="C1" s="3"/>
      <c r="D1" s="3"/>
      <c r="E1" s="3"/>
      <c r="F1" s="3"/>
    </row>
    <row r="2" spans="1:25" s="4" customFormat="1" ht="13.5" customHeight="1" x14ac:dyDescent="0.25">
      <c r="A2" s="259" t="s">
        <v>0</v>
      </c>
      <c r="B2" s="262" t="s">
        <v>28</v>
      </c>
      <c r="C2" s="263"/>
      <c r="D2" s="263"/>
      <c r="E2" s="263"/>
      <c r="F2" s="263"/>
      <c r="G2" s="263"/>
      <c r="H2" s="264"/>
      <c r="I2" s="265" t="s">
        <v>49</v>
      </c>
      <c r="J2" s="266"/>
      <c r="K2" s="266"/>
      <c r="L2" s="266"/>
      <c r="M2" s="266"/>
      <c r="N2" s="266"/>
      <c r="O2" s="267"/>
      <c r="P2" s="268" t="s">
        <v>30</v>
      </c>
      <c r="Q2" s="269" t="s">
        <v>31</v>
      </c>
      <c r="R2" s="255" t="s">
        <v>1</v>
      </c>
      <c r="S2" s="256"/>
      <c r="T2" s="233" t="s">
        <v>34</v>
      </c>
      <c r="U2" s="236" t="s">
        <v>2</v>
      </c>
      <c r="V2" s="239" t="s">
        <v>36</v>
      </c>
      <c r="W2" s="240"/>
      <c r="X2" s="240"/>
      <c r="Y2" s="241"/>
    </row>
    <row r="3" spans="1:25" ht="28.5" customHeight="1" x14ac:dyDescent="0.2">
      <c r="A3" s="260"/>
      <c r="B3" s="245" t="s">
        <v>44</v>
      </c>
      <c r="C3" s="247" t="s">
        <v>37</v>
      </c>
      <c r="D3" s="248"/>
      <c r="E3" s="249" t="s">
        <v>38</v>
      </c>
      <c r="F3" s="251" t="s">
        <v>42</v>
      </c>
      <c r="G3" s="252"/>
      <c r="H3" s="252"/>
      <c r="I3" s="253" t="s">
        <v>45</v>
      </c>
      <c r="J3" s="254" t="s">
        <v>39</v>
      </c>
      <c r="K3" s="254"/>
      <c r="L3" s="254" t="s">
        <v>52</v>
      </c>
      <c r="M3" s="272" t="s">
        <v>43</v>
      </c>
      <c r="N3" s="272"/>
      <c r="O3" s="273"/>
      <c r="P3" s="268"/>
      <c r="Q3" s="270"/>
      <c r="R3" s="257"/>
      <c r="S3" s="258"/>
      <c r="T3" s="234"/>
      <c r="U3" s="237"/>
      <c r="V3" s="242"/>
      <c r="W3" s="243"/>
      <c r="X3" s="243"/>
      <c r="Y3" s="244"/>
    </row>
    <row r="4" spans="1:25" ht="34.5" customHeight="1" x14ac:dyDescent="0.2">
      <c r="A4" s="261"/>
      <c r="B4" s="246"/>
      <c r="C4" s="5" t="s">
        <v>41</v>
      </c>
      <c r="D4" s="115" t="s">
        <v>66</v>
      </c>
      <c r="E4" s="250"/>
      <c r="F4" s="5" t="s">
        <v>40</v>
      </c>
      <c r="G4" s="6" t="s">
        <v>9</v>
      </c>
      <c r="H4" s="111" t="s">
        <v>10</v>
      </c>
      <c r="I4" s="253"/>
      <c r="J4" s="7" t="s">
        <v>40</v>
      </c>
      <c r="K4" s="118" t="s">
        <v>67</v>
      </c>
      <c r="L4" s="254"/>
      <c r="M4" s="151" t="s">
        <v>53</v>
      </c>
      <c r="N4" s="151" t="s">
        <v>54</v>
      </c>
      <c r="O4" s="152" t="s">
        <v>10</v>
      </c>
      <c r="P4" s="268"/>
      <c r="Q4" s="271"/>
      <c r="R4" s="8" t="s">
        <v>29</v>
      </c>
      <c r="S4" s="8" t="s">
        <v>29</v>
      </c>
      <c r="T4" s="234"/>
      <c r="U4" s="237"/>
      <c r="V4" s="9" t="s">
        <v>55</v>
      </c>
      <c r="W4" s="10" t="s">
        <v>11</v>
      </c>
      <c r="X4" s="10" t="s">
        <v>35</v>
      </c>
      <c r="Y4" s="11" t="s">
        <v>11</v>
      </c>
    </row>
    <row r="5" spans="1:25" x14ac:dyDescent="0.2">
      <c r="A5" s="12" t="s">
        <v>12</v>
      </c>
      <c r="B5" s="146">
        <f>SUM(B6:B13)</f>
        <v>4765</v>
      </c>
      <c r="C5" s="147">
        <f>SUM(C6:C13)</f>
        <v>6102</v>
      </c>
      <c r="D5" s="116">
        <f>SUM(D6:D13)</f>
        <v>2175</v>
      </c>
      <c r="E5" s="147">
        <f t="shared" ref="E5:G5" si="0">SUM(E6:E13)</f>
        <v>4982</v>
      </c>
      <c r="F5" s="93">
        <f t="shared" si="0"/>
        <v>3360</v>
      </c>
      <c r="G5" s="93">
        <f t="shared" si="0"/>
        <v>250</v>
      </c>
      <c r="H5" s="105">
        <f>SUM(H6:H13)</f>
        <v>2745</v>
      </c>
      <c r="I5" s="112">
        <f>SUM(I6:I13)</f>
        <v>4185</v>
      </c>
      <c r="J5" s="113">
        <f>SUM(J6:J13)</f>
        <v>0</v>
      </c>
      <c r="K5" s="119">
        <f>SUM(K6:K13)</f>
        <v>2407</v>
      </c>
      <c r="L5" s="119"/>
      <c r="M5" s="119">
        <f t="shared" ref="M5:O5" si="1">SUM(M6:M13)</f>
        <v>0</v>
      </c>
      <c r="N5" s="119">
        <f t="shared" si="1"/>
        <v>0</v>
      </c>
      <c r="O5" s="106">
        <f t="shared" si="1"/>
        <v>0</v>
      </c>
      <c r="P5" s="13">
        <f t="shared" ref="P5:Q13" si="2">L5/E5</f>
        <v>0</v>
      </c>
      <c r="Q5" s="14" t="e">
        <f>G20:G26M5/F5</f>
        <v>#NAME?</v>
      </c>
      <c r="R5" s="15">
        <f t="shared" ref="R5:R13" si="3">F5/E5</f>
        <v>0.67442794058611</v>
      </c>
      <c r="S5" s="16" t="e">
        <f t="shared" ref="S5:S13" si="4">M5/L5</f>
        <v>#DIV/0!</v>
      </c>
      <c r="T5" s="235"/>
      <c r="U5" s="238"/>
      <c r="V5" s="17">
        <f>SUM(V6:V13)</f>
        <v>628</v>
      </c>
      <c r="W5" s="18">
        <f t="shared" ref="W5:W13" si="5">V5/F5</f>
        <v>0.18690476190476191</v>
      </c>
      <c r="X5" s="19">
        <f>SUM(X6:X13)</f>
        <v>0</v>
      </c>
      <c r="Y5" s="20" t="e">
        <f t="shared" ref="Y5:Y13" si="6">X5/M5</f>
        <v>#DIV/0!</v>
      </c>
    </row>
    <row r="6" spans="1:25" x14ac:dyDescent="0.2">
      <c r="A6" s="21" t="s">
        <v>13</v>
      </c>
      <c r="B6" s="148">
        <v>860</v>
      </c>
      <c r="C6" s="22">
        <v>1072</v>
      </c>
      <c r="D6" s="117">
        <v>213</v>
      </c>
      <c r="E6" s="22">
        <v>957</v>
      </c>
      <c r="F6" s="23">
        <v>717</v>
      </c>
      <c r="G6" s="24">
        <v>61</v>
      </c>
      <c r="H6" s="25">
        <v>494</v>
      </c>
      <c r="I6" s="114">
        <v>390</v>
      </c>
      <c r="J6" s="26"/>
      <c r="K6" s="120">
        <v>290</v>
      </c>
      <c r="L6" s="120"/>
      <c r="M6" s="131"/>
      <c r="N6" s="131"/>
      <c r="O6" s="27"/>
      <c r="P6" s="28">
        <f t="shared" si="2"/>
        <v>0</v>
      </c>
      <c r="Q6" s="29">
        <f t="shared" si="2"/>
        <v>0</v>
      </c>
      <c r="R6" s="30">
        <f t="shared" si="3"/>
        <v>0.7492163009404389</v>
      </c>
      <c r="S6" s="53" t="e">
        <f t="shared" si="4"/>
        <v>#DIV/0!</v>
      </c>
      <c r="T6" s="31">
        <v>43951</v>
      </c>
      <c r="U6" s="31">
        <v>44053</v>
      </c>
      <c r="V6" s="32">
        <v>222</v>
      </c>
      <c r="W6" s="18">
        <f t="shared" si="5"/>
        <v>0.30962343096234307</v>
      </c>
      <c r="X6" s="33"/>
      <c r="Y6" s="20" t="e">
        <f t="shared" si="6"/>
        <v>#DIV/0!</v>
      </c>
    </row>
    <row r="7" spans="1:25" x14ac:dyDescent="0.2">
      <c r="A7" s="21" t="s">
        <v>14</v>
      </c>
      <c r="B7" s="148">
        <v>595</v>
      </c>
      <c r="C7" s="22">
        <v>460</v>
      </c>
      <c r="D7" s="117">
        <v>167</v>
      </c>
      <c r="E7" s="22">
        <v>404</v>
      </c>
      <c r="F7" s="23">
        <v>276</v>
      </c>
      <c r="G7" s="24">
        <v>16</v>
      </c>
      <c r="H7" s="25">
        <v>205</v>
      </c>
      <c r="I7" s="114">
        <v>595</v>
      </c>
      <c r="J7" s="26"/>
      <c r="K7" s="120">
        <v>165</v>
      </c>
      <c r="L7" s="120"/>
      <c r="M7" s="131"/>
      <c r="N7" s="131"/>
      <c r="O7" s="27"/>
      <c r="P7" s="28">
        <f t="shared" si="2"/>
        <v>0</v>
      </c>
      <c r="Q7" s="29">
        <f t="shared" si="2"/>
        <v>0</v>
      </c>
      <c r="R7" s="30">
        <f t="shared" si="3"/>
        <v>0.68316831683168322</v>
      </c>
      <c r="S7" s="53" t="e">
        <f t="shared" si="4"/>
        <v>#DIV/0!</v>
      </c>
      <c r="T7" s="31">
        <v>43921</v>
      </c>
      <c r="U7" s="31">
        <v>44057</v>
      </c>
      <c r="V7" s="32">
        <v>75</v>
      </c>
      <c r="W7" s="18">
        <f t="shared" si="5"/>
        <v>0.27173913043478259</v>
      </c>
      <c r="X7" s="33"/>
      <c r="Y7" s="20" t="e">
        <f t="shared" si="6"/>
        <v>#DIV/0!</v>
      </c>
    </row>
    <row r="8" spans="1:25" x14ac:dyDescent="0.2">
      <c r="A8" s="21" t="s">
        <v>15</v>
      </c>
      <c r="B8" s="148">
        <v>850</v>
      </c>
      <c r="C8" s="22">
        <v>1323</v>
      </c>
      <c r="D8" s="117">
        <v>330</v>
      </c>
      <c r="E8" s="22">
        <v>1133</v>
      </c>
      <c r="F8" s="23">
        <v>726</v>
      </c>
      <c r="G8" s="24">
        <v>86</v>
      </c>
      <c r="H8" s="25">
        <v>627</v>
      </c>
      <c r="I8" s="114">
        <v>830</v>
      </c>
      <c r="J8" s="26"/>
      <c r="K8" s="120">
        <v>402</v>
      </c>
      <c r="L8" s="120"/>
      <c r="M8" s="131"/>
      <c r="N8" s="131"/>
      <c r="O8" s="27"/>
      <c r="P8" s="28">
        <f t="shared" si="2"/>
        <v>0</v>
      </c>
      <c r="Q8" s="29">
        <f t="shared" si="2"/>
        <v>0</v>
      </c>
      <c r="R8" s="30">
        <f t="shared" si="3"/>
        <v>0.64077669902912626</v>
      </c>
      <c r="S8" s="53" t="e">
        <f t="shared" si="4"/>
        <v>#DIV/0!</v>
      </c>
      <c r="T8" s="31">
        <v>43951</v>
      </c>
      <c r="U8" s="31">
        <v>44029</v>
      </c>
      <c r="V8" s="32">
        <v>84</v>
      </c>
      <c r="W8" s="18">
        <f t="shared" si="5"/>
        <v>0.11570247933884298</v>
      </c>
      <c r="X8" s="33"/>
      <c r="Y8" s="20" t="e">
        <f t="shared" si="6"/>
        <v>#DIV/0!</v>
      </c>
    </row>
    <row r="9" spans="1:25" x14ac:dyDescent="0.2">
      <c r="A9" s="34" t="s">
        <v>16</v>
      </c>
      <c r="B9" s="148">
        <v>700</v>
      </c>
      <c r="C9" s="22">
        <v>897</v>
      </c>
      <c r="D9" s="117">
        <v>221</v>
      </c>
      <c r="E9" s="22">
        <v>885</v>
      </c>
      <c r="F9" s="23">
        <v>450</v>
      </c>
      <c r="G9" s="24">
        <v>43</v>
      </c>
      <c r="H9" s="25">
        <v>390</v>
      </c>
      <c r="I9" s="114">
        <v>720</v>
      </c>
      <c r="J9" s="26"/>
      <c r="K9" s="120">
        <v>252</v>
      </c>
      <c r="L9" s="120"/>
      <c r="M9" s="131"/>
      <c r="N9" s="131"/>
      <c r="O9" s="27"/>
      <c r="P9" s="28">
        <f t="shared" si="2"/>
        <v>0</v>
      </c>
      <c r="Q9" s="29">
        <f t="shared" si="2"/>
        <v>0</v>
      </c>
      <c r="R9" s="30">
        <f t="shared" si="3"/>
        <v>0.50847457627118642</v>
      </c>
      <c r="S9" s="53" t="e">
        <f t="shared" si="4"/>
        <v>#DIV/0!</v>
      </c>
      <c r="T9" s="31">
        <v>43951</v>
      </c>
      <c r="U9" s="31">
        <v>44053</v>
      </c>
      <c r="V9" s="32">
        <v>70</v>
      </c>
      <c r="W9" s="18">
        <f t="shared" si="5"/>
        <v>0.15555555555555556</v>
      </c>
      <c r="X9" s="33"/>
      <c r="Y9" s="20" t="e">
        <f t="shared" si="6"/>
        <v>#DIV/0!</v>
      </c>
    </row>
    <row r="10" spans="1:25" x14ac:dyDescent="0.2">
      <c r="A10" s="21" t="s">
        <v>17</v>
      </c>
      <c r="B10" s="148">
        <v>280</v>
      </c>
      <c r="C10" s="22">
        <v>449</v>
      </c>
      <c r="D10" s="117">
        <v>449</v>
      </c>
      <c r="E10" s="22">
        <v>280</v>
      </c>
      <c r="F10" s="23">
        <v>194</v>
      </c>
      <c r="G10" s="24">
        <v>9</v>
      </c>
      <c r="H10" s="25">
        <v>191</v>
      </c>
      <c r="I10" s="114">
        <v>280</v>
      </c>
      <c r="J10" s="26"/>
      <c r="K10" s="120">
        <v>467</v>
      </c>
      <c r="L10" s="120"/>
      <c r="M10" s="131"/>
      <c r="N10" s="131"/>
      <c r="O10" s="27"/>
      <c r="P10" s="28">
        <f t="shared" si="2"/>
        <v>0</v>
      </c>
      <c r="Q10" s="29">
        <f t="shared" si="2"/>
        <v>0</v>
      </c>
      <c r="R10" s="30">
        <f t="shared" si="3"/>
        <v>0.69285714285714284</v>
      </c>
      <c r="S10" s="53" t="e">
        <f t="shared" si="4"/>
        <v>#DIV/0!</v>
      </c>
      <c r="T10" s="31">
        <v>43799</v>
      </c>
      <c r="U10" s="35" t="s">
        <v>20</v>
      </c>
      <c r="V10" s="32">
        <v>5</v>
      </c>
      <c r="W10" s="18">
        <f t="shared" si="5"/>
        <v>2.5773195876288658E-2</v>
      </c>
      <c r="X10" s="33"/>
      <c r="Y10" s="20" t="e">
        <f t="shared" si="6"/>
        <v>#DIV/0!</v>
      </c>
    </row>
    <row r="11" spans="1:25" x14ac:dyDescent="0.2">
      <c r="A11" s="34" t="s">
        <v>18</v>
      </c>
      <c r="B11" s="148">
        <v>660</v>
      </c>
      <c r="C11" s="22">
        <v>800</v>
      </c>
      <c r="D11" s="117">
        <v>228</v>
      </c>
      <c r="E11" s="22">
        <v>724</v>
      </c>
      <c r="F11" s="23">
        <v>562</v>
      </c>
      <c r="G11" s="24">
        <v>9</v>
      </c>
      <c r="H11" s="25">
        <v>419</v>
      </c>
      <c r="I11" s="114">
        <v>660</v>
      </c>
      <c r="J11" s="26"/>
      <c r="K11" s="120">
        <v>221</v>
      </c>
      <c r="L11" s="120"/>
      <c r="M11" s="131"/>
      <c r="N11" s="131"/>
      <c r="O11" s="27"/>
      <c r="P11" s="28">
        <f t="shared" si="2"/>
        <v>0</v>
      </c>
      <c r="Q11" s="29">
        <f t="shared" si="2"/>
        <v>0</v>
      </c>
      <c r="R11" s="30">
        <f t="shared" si="3"/>
        <v>0.77624309392265189</v>
      </c>
      <c r="S11" s="53" t="e">
        <f t="shared" si="4"/>
        <v>#DIV/0!</v>
      </c>
      <c r="T11" s="31">
        <v>43921</v>
      </c>
      <c r="U11" s="92">
        <v>44043</v>
      </c>
      <c r="V11" s="32">
        <v>164</v>
      </c>
      <c r="W11" s="18">
        <f t="shared" si="5"/>
        <v>0.29181494661921709</v>
      </c>
      <c r="X11" s="33"/>
      <c r="Y11" s="20" t="e">
        <f t="shared" si="6"/>
        <v>#DIV/0!</v>
      </c>
    </row>
    <row r="12" spans="1:25" x14ac:dyDescent="0.2">
      <c r="A12" s="34" t="s">
        <v>19</v>
      </c>
      <c r="B12" s="148">
        <v>710</v>
      </c>
      <c r="C12" s="22">
        <v>1025</v>
      </c>
      <c r="D12" s="117">
        <v>559</v>
      </c>
      <c r="E12" s="22">
        <v>536</v>
      </c>
      <c r="F12" s="23">
        <v>397</v>
      </c>
      <c r="G12" s="24">
        <v>25</v>
      </c>
      <c r="H12" s="25">
        <v>383</v>
      </c>
      <c r="I12" s="114">
        <v>600</v>
      </c>
      <c r="J12" s="26"/>
      <c r="K12" s="120">
        <v>600</v>
      </c>
      <c r="L12" s="120"/>
      <c r="M12" s="131"/>
      <c r="N12" s="131"/>
      <c r="O12" s="27"/>
      <c r="P12" s="28">
        <f t="shared" si="2"/>
        <v>0</v>
      </c>
      <c r="Q12" s="29">
        <f t="shared" si="2"/>
        <v>0</v>
      </c>
      <c r="R12" s="30">
        <f t="shared" si="3"/>
        <v>0.74067164179104472</v>
      </c>
      <c r="S12" s="53" t="e">
        <f t="shared" si="4"/>
        <v>#DIV/0!</v>
      </c>
      <c r="T12" s="31">
        <v>43921</v>
      </c>
      <c r="U12" s="35" t="s">
        <v>20</v>
      </c>
      <c r="V12" s="32">
        <v>8</v>
      </c>
      <c r="W12" s="18">
        <f t="shared" si="5"/>
        <v>2.0151133501259445E-2</v>
      </c>
      <c r="X12" s="33"/>
      <c r="Y12" s="20" t="e">
        <f t="shared" si="6"/>
        <v>#DIV/0!</v>
      </c>
    </row>
    <row r="13" spans="1:25" x14ac:dyDescent="0.2">
      <c r="A13" s="34" t="s">
        <v>21</v>
      </c>
      <c r="B13" s="148">
        <v>110</v>
      </c>
      <c r="C13" s="22">
        <v>76</v>
      </c>
      <c r="D13" s="117">
        <v>8</v>
      </c>
      <c r="E13" s="22">
        <v>63</v>
      </c>
      <c r="F13" s="23">
        <v>38</v>
      </c>
      <c r="G13" s="24">
        <v>1</v>
      </c>
      <c r="H13" s="25">
        <v>36</v>
      </c>
      <c r="I13" s="114">
        <v>110</v>
      </c>
      <c r="J13" s="26"/>
      <c r="K13" s="120">
        <v>10</v>
      </c>
      <c r="L13" s="120"/>
      <c r="M13" s="131"/>
      <c r="N13" s="131"/>
      <c r="O13" s="27"/>
      <c r="P13" s="28">
        <f t="shared" si="2"/>
        <v>0</v>
      </c>
      <c r="Q13" s="29">
        <f t="shared" si="2"/>
        <v>0</v>
      </c>
      <c r="R13" s="30">
        <f t="shared" si="3"/>
        <v>0.60317460317460314</v>
      </c>
      <c r="S13" s="53" t="e">
        <f t="shared" si="4"/>
        <v>#DIV/0!</v>
      </c>
      <c r="T13" s="31">
        <v>43951</v>
      </c>
      <c r="U13" s="31">
        <v>44043</v>
      </c>
      <c r="V13" s="32">
        <v>0</v>
      </c>
      <c r="W13" s="18">
        <f t="shared" si="5"/>
        <v>0</v>
      </c>
      <c r="X13" s="33"/>
      <c r="Y13" s="20" t="e">
        <f t="shared" si="6"/>
        <v>#DIV/0!</v>
      </c>
    </row>
    <row r="14" spans="1:25" x14ac:dyDescent="0.2">
      <c r="B14" s="36"/>
      <c r="C14" s="37"/>
      <c r="D14" s="37"/>
      <c r="E14" s="37"/>
      <c r="F14" s="36"/>
      <c r="G14" s="37"/>
      <c r="H14" s="36"/>
      <c r="I14" s="36"/>
      <c r="J14" s="36"/>
      <c r="K14" s="37"/>
      <c r="L14" s="36"/>
      <c r="M14" s="37"/>
      <c r="N14" s="38"/>
    </row>
    <row r="15" spans="1:25" x14ac:dyDescent="0.2">
      <c r="B15" s="36"/>
      <c r="C15" s="37"/>
      <c r="D15" s="37"/>
      <c r="E15" s="37"/>
      <c r="F15" s="36"/>
      <c r="G15" s="37"/>
      <c r="H15" s="36"/>
      <c r="I15" s="36"/>
      <c r="J15" s="36"/>
      <c r="K15" s="37"/>
      <c r="L15" s="36"/>
      <c r="M15" s="37"/>
      <c r="N15" s="38"/>
    </row>
    <row r="16" spans="1:25" s="4" customFormat="1" ht="13.5" customHeight="1" x14ac:dyDescent="0.25">
      <c r="A16" s="221" t="s">
        <v>22</v>
      </c>
      <c r="B16" s="222" t="s">
        <v>28</v>
      </c>
      <c r="C16" s="223"/>
      <c r="D16" s="223"/>
      <c r="E16" s="223"/>
      <c r="F16" s="223"/>
      <c r="G16" s="223"/>
      <c r="H16" s="224" t="s">
        <v>49</v>
      </c>
      <c r="I16" s="225"/>
      <c r="J16" s="225"/>
      <c r="K16" s="225"/>
      <c r="L16" s="225"/>
      <c r="M16" s="226"/>
      <c r="N16" s="227" t="s">
        <v>30</v>
      </c>
      <c r="O16" s="230" t="s">
        <v>31</v>
      </c>
      <c r="P16" s="217" t="s">
        <v>1</v>
      </c>
      <c r="Q16" s="218"/>
      <c r="R16" s="201" t="s">
        <v>32</v>
      </c>
      <c r="S16" s="201" t="s">
        <v>23</v>
      </c>
    </row>
    <row r="17" spans="1:29" ht="28.5" customHeight="1" x14ac:dyDescent="0.2">
      <c r="A17" s="221"/>
      <c r="B17" s="204" t="s">
        <v>44</v>
      </c>
      <c r="C17" s="206" t="s">
        <v>37</v>
      </c>
      <c r="D17" s="207"/>
      <c r="E17" s="204" t="s">
        <v>38</v>
      </c>
      <c r="F17" s="206" t="s">
        <v>42</v>
      </c>
      <c r="G17" s="208"/>
      <c r="H17" s="209" t="s">
        <v>44</v>
      </c>
      <c r="I17" s="211" t="s">
        <v>39</v>
      </c>
      <c r="J17" s="212"/>
      <c r="K17" s="213" t="s">
        <v>57</v>
      </c>
      <c r="L17" s="215" t="s">
        <v>43</v>
      </c>
      <c r="M17" s="216"/>
      <c r="N17" s="228"/>
      <c r="O17" s="231"/>
      <c r="P17" s="219"/>
      <c r="Q17" s="220"/>
      <c r="R17" s="202"/>
      <c r="S17" s="202"/>
    </row>
    <row r="18" spans="1:29" ht="38.25" customHeight="1" x14ac:dyDescent="0.2">
      <c r="A18" s="221"/>
      <c r="B18" s="205"/>
      <c r="C18" s="39" t="s">
        <v>41</v>
      </c>
      <c r="D18" s="115" t="s">
        <v>66</v>
      </c>
      <c r="E18" s="205"/>
      <c r="F18" s="39" t="s">
        <v>40</v>
      </c>
      <c r="G18" s="110" t="s">
        <v>9</v>
      </c>
      <c r="H18" s="210"/>
      <c r="I18" s="40" t="s">
        <v>40</v>
      </c>
      <c r="J18" s="145" t="s">
        <v>68</v>
      </c>
      <c r="K18" s="214"/>
      <c r="L18" s="130" t="s">
        <v>53</v>
      </c>
      <c r="M18" s="41" t="s">
        <v>54</v>
      </c>
      <c r="N18" s="229"/>
      <c r="O18" s="232"/>
      <c r="P18" s="42" t="s">
        <v>29</v>
      </c>
      <c r="Q18" s="153" t="s">
        <v>62</v>
      </c>
      <c r="R18" s="202"/>
      <c r="S18" s="202"/>
      <c r="T18" s="43"/>
    </row>
    <row r="19" spans="1:29" x14ac:dyDescent="0.2">
      <c r="A19" s="44" t="s">
        <v>12</v>
      </c>
      <c r="B19" s="107">
        <f>SUM(B20:B27)</f>
        <v>2559</v>
      </c>
      <c r="C19" s="45">
        <f>SUM(C20:C27)</f>
        <v>2076</v>
      </c>
      <c r="D19" s="121">
        <f>SUM(D20:D27)</f>
        <v>244</v>
      </c>
      <c r="E19" s="45">
        <f t="shared" ref="E19:G19" si="7">SUM(E20:E27)</f>
        <v>1811</v>
      </c>
      <c r="F19" s="45">
        <f t="shared" si="7"/>
        <v>1609</v>
      </c>
      <c r="G19" s="149">
        <f t="shared" si="7"/>
        <v>76</v>
      </c>
      <c r="H19" s="90">
        <f>SUM(H20:H27)</f>
        <v>2459</v>
      </c>
      <c r="I19" s="91">
        <f t="shared" ref="I19:M19" si="8">SUM(I20:I27)</f>
        <v>0</v>
      </c>
      <c r="J19" s="123">
        <f>SUM(J20:J27)</f>
        <v>227</v>
      </c>
      <c r="K19" s="123">
        <f t="shared" si="8"/>
        <v>0</v>
      </c>
      <c r="L19" s="123">
        <f t="shared" si="8"/>
        <v>0</v>
      </c>
      <c r="M19" s="137">
        <f t="shared" si="8"/>
        <v>0</v>
      </c>
      <c r="N19" s="46">
        <f t="shared" ref="N19:O27" si="9">K19/E19</f>
        <v>0</v>
      </c>
      <c r="O19" s="47">
        <f t="shared" si="9"/>
        <v>0</v>
      </c>
      <c r="P19" s="15">
        <f>F19/E19</f>
        <v>0.8884594146880177</v>
      </c>
      <c r="Q19" s="16" t="e">
        <f t="shared" ref="Q19:Q27" si="10">L19/K19</f>
        <v>#DIV/0!</v>
      </c>
      <c r="R19" s="203"/>
      <c r="S19" s="203"/>
    </row>
    <row r="20" spans="1:29" x14ac:dyDescent="0.2">
      <c r="A20" s="48" t="s">
        <v>13</v>
      </c>
      <c r="B20" s="49">
        <v>480</v>
      </c>
      <c r="C20" s="49">
        <v>348</v>
      </c>
      <c r="D20" s="122">
        <v>11</v>
      </c>
      <c r="E20" s="49">
        <v>322</v>
      </c>
      <c r="F20" s="49">
        <v>286</v>
      </c>
      <c r="G20" s="49">
        <v>14</v>
      </c>
      <c r="H20" s="50">
        <v>365</v>
      </c>
      <c r="I20" s="50"/>
      <c r="J20" s="124">
        <v>17</v>
      </c>
      <c r="K20" s="124"/>
      <c r="L20" s="124"/>
      <c r="M20" s="124"/>
      <c r="N20" s="51">
        <f t="shared" si="9"/>
        <v>0</v>
      </c>
      <c r="O20" s="52">
        <f t="shared" si="9"/>
        <v>0</v>
      </c>
      <c r="P20" s="30">
        <f>F20/E20</f>
        <v>0.88819875776397517</v>
      </c>
      <c r="Q20" s="53" t="e">
        <f t="shared" si="10"/>
        <v>#DIV/0!</v>
      </c>
      <c r="R20" s="54">
        <v>43982</v>
      </c>
      <c r="S20" s="54">
        <v>44053</v>
      </c>
    </row>
    <row r="21" spans="1:29" x14ac:dyDescent="0.2">
      <c r="A21" s="48" t="s">
        <v>14</v>
      </c>
      <c r="B21" s="49">
        <v>290</v>
      </c>
      <c r="C21" s="49">
        <v>152</v>
      </c>
      <c r="D21" s="122">
        <v>0</v>
      </c>
      <c r="E21" s="49">
        <v>143</v>
      </c>
      <c r="F21" s="49">
        <v>137</v>
      </c>
      <c r="G21" s="49">
        <v>17</v>
      </c>
      <c r="H21" s="50">
        <v>310</v>
      </c>
      <c r="I21" s="50"/>
      <c r="J21" s="124">
        <v>0</v>
      </c>
      <c r="K21" s="124"/>
      <c r="L21" s="124"/>
      <c r="M21" s="124"/>
      <c r="N21" s="51">
        <f t="shared" si="9"/>
        <v>0</v>
      </c>
      <c r="O21" s="52">
        <f t="shared" si="9"/>
        <v>0</v>
      </c>
      <c r="P21" s="30">
        <f t="shared" ref="P21:P27" si="11">F21/E21</f>
        <v>0.95804195804195802</v>
      </c>
      <c r="Q21" s="53" t="e">
        <f t="shared" si="10"/>
        <v>#DIV/0!</v>
      </c>
      <c r="R21" s="54">
        <v>43982</v>
      </c>
      <c r="S21" s="54">
        <v>44057</v>
      </c>
    </row>
    <row r="22" spans="1:29" x14ac:dyDescent="0.2">
      <c r="A22" s="48" t="s">
        <v>15</v>
      </c>
      <c r="B22" s="49">
        <v>395</v>
      </c>
      <c r="C22" s="49">
        <v>406</v>
      </c>
      <c r="D22" s="122">
        <v>164</v>
      </c>
      <c r="E22" s="49">
        <v>289</v>
      </c>
      <c r="F22" s="49">
        <v>273</v>
      </c>
      <c r="G22" s="49">
        <v>17</v>
      </c>
      <c r="H22" s="50">
        <v>395</v>
      </c>
      <c r="I22" s="50"/>
      <c r="J22" s="124">
        <v>147</v>
      </c>
      <c r="K22" s="124"/>
      <c r="L22" s="124"/>
      <c r="M22" s="124"/>
      <c r="N22" s="51">
        <f t="shared" si="9"/>
        <v>0</v>
      </c>
      <c r="O22" s="52">
        <f t="shared" si="9"/>
        <v>0</v>
      </c>
      <c r="P22" s="30">
        <f t="shared" si="11"/>
        <v>0.94463667820069208</v>
      </c>
      <c r="Q22" s="53" t="e">
        <f t="shared" si="10"/>
        <v>#DIV/0!</v>
      </c>
      <c r="R22" s="54">
        <v>43982</v>
      </c>
      <c r="S22" s="54">
        <v>44029</v>
      </c>
    </row>
    <row r="23" spans="1:29" x14ac:dyDescent="0.2">
      <c r="A23" s="48" t="s">
        <v>16</v>
      </c>
      <c r="B23" s="49">
        <v>479</v>
      </c>
      <c r="C23" s="49">
        <v>357</v>
      </c>
      <c r="D23" s="122">
        <v>37</v>
      </c>
      <c r="E23" s="49">
        <v>340</v>
      </c>
      <c r="F23" s="49">
        <v>241</v>
      </c>
      <c r="G23" s="49">
        <v>14</v>
      </c>
      <c r="H23" s="50">
        <v>479</v>
      </c>
      <c r="I23" s="50"/>
      <c r="J23" s="124">
        <v>32</v>
      </c>
      <c r="K23" s="124"/>
      <c r="L23" s="124"/>
      <c r="M23" s="124"/>
      <c r="N23" s="51">
        <f t="shared" si="9"/>
        <v>0</v>
      </c>
      <c r="O23" s="52">
        <f t="shared" si="9"/>
        <v>0</v>
      </c>
      <c r="P23" s="30">
        <f t="shared" si="11"/>
        <v>0.70882352941176474</v>
      </c>
      <c r="Q23" s="53" t="e">
        <f t="shared" si="10"/>
        <v>#DIV/0!</v>
      </c>
      <c r="R23" s="54">
        <v>43982</v>
      </c>
      <c r="S23" s="55">
        <v>44053</v>
      </c>
    </row>
    <row r="24" spans="1:29" x14ac:dyDescent="0.2">
      <c r="A24" s="48" t="s">
        <v>17</v>
      </c>
      <c r="B24" s="49">
        <v>170</v>
      </c>
      <c r="C24" s="49">
        <v>178</v>
      </c>
      <c r="D24" s="122">
        <v>0</v>
      </c>
      <c r="E24" s="49">
        <v>144</v>
      </c>
      <c r="F24" s="49">
        <v>132</v>
      </c>
      <c r="G24" s="49">
        <v>4</v>
      </c>
      <c r="H24" s="50">
        <v>165</v>
      </c>
      <c r="I24" s="50"/>
      <c r="J24" s="124">
        <v>0</v>
      </c>
      <c r="K24" s="124"/>
      <c r="L24" s="124"/>
      <c r="M24" s="124"/>
      <c r="N24" s="51">
        <f t="shared" si="9"/>
        <v>0</v>
      </c>
      <c r="O24" s="52">
        <f t="shared" si="9"/>
        <v>0</v>
      </c>
      <c r="P24" s="30">
        <f t="shared" si="11"/>
        <v>0.91666666666666663</v>
      </c>
      <c r="Q24" s="53" t="e">
        <f t="shared" si="10"/>
        <v>#DIV/0!</v>
      </c>
      <c r="R24" s="54">
        <v>43982</v>
      </c>
      <c r="S24" s="55" t="s">
        <v>20</v>
      </c>
    </row>
    <row r="25" spans="1:29" x14ac:dyDescent="0.2">
      <c r="A25" s="48" t="s">
        <v>18</v>
      </c>
      <c r="B25" s="49">
        <v>515</v>
      </c>
      <c r="C25" s="49">
        <v>417</v>
      </c>
      <c r="D25" s="122">
        <v>32</v>
      </c>
      <c r="E25" s="49">
        <v>383</v>
      </c>
      <c r="F25" s="49">
        <v>356</v>
      </c>
      <c r="G25" s="49">
        <v>4</v>
      </c>
      <c r="H25" s="50">
        <v>515</v>
      </c>
      <c r="I25" s="50"/>
      <c r="J25" s="124">
        <v>29</v>
      </c>
      <c r="K25" s="124"/>
      <c r="L25" s="124"/>
      <c r="M25" s="124"/>
      <c r="N25" s="51">
        <f t="shared" si="9"/>
        <v>0</v>
      </c>
      <c r="O25" s="52">
        <f t="shared" si="9"/>
        <v>0</v>
      </c>
      <c r="P25" s="30">
        <f t="shared" si="11"/>
        <v>0.92950391644908614</v>
      </c>
      <c r="Q25" s="53" t="e">
        <f t="shared" si="10"/>
        <v>#DIV/0!</v>
      </c>
      <c r="R25" s="54">
        <v>43982</v>
      </c>
      <c r="S25" s="55">
        <v>44043</v>
      </c>
    </row>
    <row r="26" spans="1:29" x14ac:dyDescent="0.2">
      <c r="A26" s="48" t="s">
        <v>19</v>
      </c>
      <c r="B26" s="49">
        <v>175</v>
      </c>
      <c r="C26" s="49">
        <v>199</v>
      </c>
      <c r="D26" s="122">
        <v>0</v>
      </c>
      <c r="E26" s="49">
        <v>171</v>
      </c>
      <c r="F26" s="49">
        <v>165</v>
      </c>
      <c r="G26" s="49">
        <v>6</v>
      </c>
      <c r="H26" s="50">
        <v>175</v>
      </c>
      <c r="I26" s="50"/>
      <c r="J26" s="124">
        <v>0</v>
      </c>
      <c r="K26" s="124"/>
      <c r="L26" s="124"/>
      <c r="M26" s="124"/>
      <c r="N26" s="51">
        <f t="shared" si="9"/>
        <v>0</v>
      </c>
      <c r="O26" s="52">
        <f t="shared" si="9"/>
        <v>0</v>
      </c>
      <c r="P26" s="30">
        <f t="shared" si="11"/>
        <v>0.96491228070175439</v>
      </c>
      <c r="Q26" s="53" t="e">
        <f t="shared" si="10"/>
        <v>#DIV/0!</v>
      </c>
      <c r="R26" s="54">
        <v>43982</v>
      </c>
      <c r="S26" s="55" t="s">
        <v>20</v>
      </c>
    </row>
    <row r="27" spans="1:29" x14ac:dyDescent="0.2">
      <c r="A27" s="48" t="s">
        <v>21</v>
      </c>
      <c r="B27" s="49">
        <v>55</v>
      </c>
      <c r="C27" s="49">
        <v>19</v>
      </c>
      <c r="D27" s="122">
        <v>0</v>
      </c>
      <c r="E27" s="49">
        <v>19</v>
      </c>
      <c r="F27" s="49">
        <v>19</v>
      </c>
      <c r="G27" s="49">
        <v>0</v>
      </c>
      <c r="H27" s="50">
        <v>55</v>
      </c>
      <c r="I27" s="50"/>
      <c r="J27" s="124">
        <v>2</v>
      </c>
      <c r="K27" s="124"/>
      <c r="L27" s="124"/>
      <c r="M27" s="124"/>
      <c r="N27" s="51">
        <f t="shared" si="9"/>
        <v>0</v>
      </c>
      <c r="O27" s="52">
        <f t="shared" si="9"/>
        <v>0</v>
      </c>
      <c r="P27" s="30">
        <f t="shared" si="11"/>
        <v>1</v>
      </c>
      <c r="Q27" s="53" t="e">
        <f t="shared" si="10"/>
        <v>#DIV/0!</v>
      </c>
      <c r="R27" s="54">
        <v>43982</v>
      </c>
      <c r="S27" s="54">
        <v>44043</v>
      </c>
    </row>
    <row r="28" spans="1:29" x14ac:dyDescent="0.2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</row>
    <row r="29" spans="1:29" s="56" customFormat="1" ht="12.75" customHeight="1" x14ac:dyDescent="0.25">
      <c r="A29" s="186" t="s">
        <v>24</v>
      </c>
      <c r="B29" s="189" t="s">
        <v>28</v>
      </c>
      <c r="C29" s="190"/>
      <c r="D29" s="190"/>
      <c r="E29" s="190"/>
      <c r="F29" s="190"/>
      <c r="G29" s="190"/>
      <c r="H29" s="190"/>
      <c r="I29" s="190"/>
      <c r="J29" s="190"/>
      <c r="K29" s="191"/>
      <c r="L29" s="192" t="s">
        <v>49</v>
      </c>
      <c r="M29" s="193"/>
      <c r="N29" s="193"/>
      <c r="O29" s="193"/>
      <c r="P29" s="193"/>
      <c r="Q29" s="193"/>
      <c r="R29" s="193"/>
      <c r="S29" s="193"/>
      <c r="T29" s="193"/>
      <c r="U29" s="194"/>
      <c r="V29" s="195" t="s">
        <v>64</v>
      </c>
      <c r="W29" s="196"/>
      <c r="X29" s="199" t="s">
        <v>63</v>
      </c>
      <c r="Y29" s="196"/>
      <c r="Z29" s="182" t="s">
        <v>1</v>
      </c>
      <c r="AA29" s="183"/>
      <c r="AB29" s="155"/>
      <c r="AC29" s="172" t="s">
        <v>33</v>
      </c>
    </row>
    <row r="30" spans="1:29" s="57" customFormat="1" ht="23.25" customHeight="1" x14ac:dyDescent="0.2">
      <c r="A30" s="187"/>
      <c r="B30" s="175" t="s">
        <v>3</v>
      </c>
      <c r="C30" s="176"/>
      <c r="D30" s="175" t="s">
        <v>4</v>
      </c>
      <c r="E30" s="176"/>
      <c r="F30" s="175" t="s">
        <v>5</v>
      </c>
      <c r="G30" s="176"/>
      <c r="H30" s="175" t="s">
        <v>25</v>
      </c>
      <c r="I30" s="177"/>
      <c r="J30" s="177"/>
      <c r="K30" s="178"/>
      <c r="L30" s="179" t="s">
        <v>3</v>
      </c>
      <c r="M30" s="180"/>
      <c r="N30" s="180" t="s">
        <v>4</v>
      </c>
      <c r="O30" s="180"/>
      <c r="P30" s="180" t="s">
        <v>5</v>
      </c>
      <c r="Q30" s="180"/>
      <c r="R30" s="180" t="s">
        <v>6</v>
      </c>
      <c r="S30" s="180"/>
      <c r="T30" s="180"/>
      <c r="U30" s="181"/>
      <c r="V30" s="197"/>
      <c r="W30" s="198"/>
      <c r="X30" s="200"/>
      <c r="Y30" s="198"/>
      <c r="Z30" s="184"/>
      <c r="AA30" s="185"/>
      <c r="AB30" s="108"/>
      <c r="AC30" s="173"/>
    </row>
    <row r="31" spans="1:29" s="57" customFormat="1" ht="31.5" customHeight="1" x14ac:dyDescent="0.2">
      <c r="A31" s="188"/>
      <c r="B31" s="58" t="s">
        <v>7</v>
      </c>
      <c r="C31" s="59" t="s">
        <v>8</v>
      </c>
      <c r="D31" s="125" t="s">
        <v>69</v>
      </c>
      <c r="E31" s="125" t="s">
        <v>70</v>
      </c>
      <c r="F31" s="59" t="s">
        <v>7</v>
      </c>
      <c r="G31" s="59" t="s">
        <v>8</v>
      </c>
      <c r="H31" s="59" t="s">
        <v>7</v>
      </c>
      <c r="I31" s="60" t="s">
        <v>9</v>
      </c>
      <c r="J31" s="59" t="s">
        <v>8</v>
      </c>
      <c r="K31" s="61" t="s">
        <v>9</v>
      </c>
      <c r="L31" s="62" t="s">
        <v>7</v>
      </c>
      <c r="M31" s="63" t="s">
        <v>8</v>
      </c>
      <c r="N31" s="154" t="s">
        <v>71</v>
      </c>
      <c r="O31" s="154" t="s">
        <v>72</v>
      </c>
      <c r="P31" s="154" t="s">
        <v>60</v>
      </c>
      <c r="Q31" s="154" t="s">
        <v>61</v>
      </c>
      <c r="R31" s="154" t="s">
        <v>60</v>
      </c>
      <c r="S31" s="154" t="s">
        <v>47</v>
      </c>
      <c r="T31" s="154" t="s">
        <v>61</v>
      </c>
      <c r="U31" s="64" t="s">
        <v>48</v>
      </c>
      <c r="V31" s="65" t="s">
        <v>7</v>
      </c>
      <c r="W31" s="65" t="s">
        <v>8</v>
      </c>
      <c r="X31" s="65" t="s">
        <v>7</v>
      </c>
      <c r="Y31" s="65" t="s">
        <v>8</v>
      </c>
      <c r="Z31" s="66" t="s">
        <v>29</v>
      </c>
      <c r="AA31" s="67" t="s">
        <v>29</v>
      </c>
      <c r="AB31" s="109"/>
      <c r="AC31" s="173"/>
    </row>
    <row r="32" spans="1:29" s="57" customFormat="1" x14ac:dyDescent="0.2">
      <c r="A32" s="68" t="s">
        <v>12</v>
      </c>
      <c r="B32" s="94">
        <f t="shared" ref="B32" si="12">SUM(B33:B40)</f>
        <v>230</v>
      </c>
      <c r="C32" s="69">
        <f>SUM(C33:C40)</f>
        <v>107</v>
      </c>
      <c r="D32" s="126">
        <f t="shared" ref="D32:U32" si="13">SUM(D33:D40)</f>
        <v>9</v>
      </c>
      <c r="E32" s="126">
        <f t="shared" si="13"/>
        <v>0</v>
      </c>
      <c r="F32" s="69">
        <f t="shared" si="13"/>
        <v>162</v>
      </c>
      <c r="G32" s="69">
        <f t="shared" si="13"/>
        <v>47</v>
      </c>
      <c r="H32" s="69">
        <f t="shared" si="13"/>
        <v>146</v>
      </c>
      <c r="I32" s="69">
        <f t="shared" si="13"/>
        <v>16</v>
      </c>
      <c r="J32" s="95">
        <f t="shared" si="13"/>
        <v>43</v>
      </c>
      <c r="K32" s="95">
        <f t="shared" si="13"/>
        <v>9</v>
      </c>
      <c r="L32" s="70">
        <f t="shared" si="13"/>
        <v>192</v>
      </c>
      <c r="M32" s="71">
        <f>SUM(M33:M40)</f>
        <v>183</v>
      </c>
      <c r="N32" s="128">
        <f t="shared" si="13"/>
        <v>9</v>
      </c>
      <c r="O32" s="128">
        <f t="shared" si="13"/>
        <v>2</v>
      </c>
      <c r="P32" s="128">
        <f t="shared" si="13"/>
        <v>0</v>
      </c>
      <c r="Q32" s="128">
        <f t="shared" si="13"/>
        <v>0</v>
      </c>
      <c r="R32" s="128">
        <f t="shared" si="13"/>
        <v>0</v>
      </c>
      <c r="S32" s="128">
        <f t="shared" si="13"/>
        <v>0</v>
      </c>
      <c r="T32" s="135">
        <f t="shared" si="13"/>
        <v>0</v>
      </c>
      <c r="U32" s="135">
        <f t="shared" si="13"/>
        <v>0</v>
      </c>
      <c r="V32" s="72">
        <f>P32/F32</f>
        <v>0</v>
      </c>
      <c r="W32" s="73">
        <f>Q32/G32</f>
        <v>0</v>
      </c>
      <c r="X32" s="73">
        <f>R32/H32</f>
        <v>0</v>
      </c>
      <c r="Y32" s="73">
        <f>T32/J32</f>
        <v>0</v>
      </c>
      <c r="Z32" s="74">
        <f>(H32+J32)/(F32+G32)</f>
        <v>0.90430622009569372</v>
      </c>
      <c r="AA32" s="75" t="e">
        <f>(R32+T32)/(P32+Q32)</f>
        <v>#DIV/0!</v>
      </c>
      <c r="AB32" s="75"/>
      <c r="AC32" s="174"/>
    </row>
    <row r="33" spans="1:29" s="57" customFormat="1" x14ac:dyDescent="0.2">
      <c r="A33" s="76" t="s">
        <v>13</v>
      </c>
      <c r="B33" s="96">
        <v>45</v>
      </c>
      <c r="C33" s="97">
        <v>28</v>
      </c>
      <c r="D33" s="127">
        <v>0</v>
      </c>
      <c r="E33" s="127">
        <v>0</v>
      </c>
      <c r="F33" s="98">
        <v>42</v>
      </c>
      <c r="G33" s="99">
        <v>5</v>
      </c>
      <c r="H33" s="99">
        <v>37</v>
      </c>
      <c r="I33" s="78">
        <v>2</v>
      </c>
      <c r="J33" s="100">
        <v>4</v>
      </c>
      <c r="K33" s="104">
        <v>0</v>
      </c>
      <c r="L33" s="79">
        <v>81</v>
      </c>
      <c r="M33" s="80">
        <v>81</v>
      </c>
      <c r="N33" s="129">
        <v>0</v>
      </c>
      <c r="O33" s="129">
        <v>0</v>
      </c>
      <c r="P33" s="132"/>
      <c r="Q33" s="133"/>
      <c r="R33" s="133"/>
      <c r="S33" s="138"/>
      <c r="T33" s="136"/>
      <c r="U33" s="139"/>
      <c r="V33" s="82">
        <f t="shared" ref="V33:X40" si="14">P33/F33</f>
        <v>0</v>
      </c>
      <c r="W33" s="83">
        <f t="shared" si="14"/>
        <v>0</v>
      </c>
      <c r="X33" s="83">
        <f t="shared" si="14"/>
        <v>0</v>
      </c>
      <c r="Y33" s="83">
        <f t="shared" ref="Y33:Y39" si="15">T33/J33</f>
        <v>0</v>
      </c>
      <c r="Z33" s="84">
        <f t="shared" ref="Z33:Z40" si="16">(H33+J33)/(F33+G33)</f>
        <v>0.87234042553191493</v>
      </c>
      <c r="AA33" s="85" t="e">
        <f t="shared" ref="AA33:AA40" si="17">(R33+T33)/(P33+Q33)</f>
        <v>#DIV/0!</v>
      </c>
      <c r="AB33" s="85"/>
      <c r="AC33" s="86">
        <v>43982</v>
      </c>
    </row>
    <row r="34" spans="1:29" s="57" customFormat="1" x14ac:dyDescent="0.2">
      <c r="A34" s="76" t="s">
        <v>14</v>
      </c>
      <c r="B34" s="101">
        <v>19</v>
      </c>
      <c r="C34" s="102">
        <v>10</v>
      </c>
      <c r="D34" s="127">
        <v>0</v>
      </c>
      <c r="E34" s="127">
        <v>0</v>
      </c>
      <c r="F34" s="150">
        <v>7</v>
      </c>
      <c r="G34" s="99">
        <v>10</v>
      </c>
      <c r="H34" s="99">
        <v>7</v>
      </c>
      <c r="I34" s="78">
        <v>1</v>
      </c>
      <c r="J34" s="100">
        <v>8</v>
      </c>
      <c r="K34" s="104">
        <v>2</v>
      </c>
      <c r="L34" s="87">
        <v>20</v>
      </c>
      <c r="M34" s="88">
        <v>10</v>
      </c>
      <c r="N34" s="129">
        <v>0</v>
      </c>
      <c r="O34" s="129">
        <v>0</v>
      </c>
      <c r="P34" s="134"/>
      <c r="Q34" s="133"/>
      <c r="R34" s="133"/>
      <c r="S34" s="138"/>
      <c r="T34" s="136"/>
      <c r="U34" s="139"/>
      <c r="V34" s="82">
        <f t="shared" si="14"/>
        <v>0</v>
      </c>
      <c r="W34" s="83">
        <f t="shared" si="14"/>
        <v>0</v>
      </c>
      <c r="X34" s="83">
        <f t="shared" si="14"/>
        <v>0</v>
      </c>
      <c r="Y34" s="83">
        <f t="shared" si="15"/>
        <v>0</v>
      </c>
      <c r="Z34" s="84">
        <f t="shared" si="16"/>
        <v>0.88235294117647056</v>
      </c>
      <c r="AA34" s="85" t="e">
        <f t="shared" si="17"/>
        <v>#DIV/0!</v>
      </c>
      <c r="AB34" s="85"/>
      <c r="AC34" s="86">
        <v>43982</v>
      </c>
    </row>
    <row r="35" spans="1:29" s="57" customFormat="1" x14ac:dyDescent="0.2">
      <c r="A35" s="76" t="s">
        <v>15</v>
      </c>
      <c r="B35" s="101">
        <v>37</v>
      </c>
      <c r="C35" s="102">
        <v>18</v>
      </c>
      <c r="D35" s="127">
        <v>0</v>
      </c>
      <c r="E35" s="127">
        <v>0</v>
      </c>
      <c r="F35" s="98">
        <v>24</v>
      </c>
      <c r="G35" s="99">
        <v>10</v>
      </c>
      <c r="H35" s="99">
        <v>19</v>
      </c>
      <c r="I35" s="78">
        <v>1</v>
      </c>
      <c r="J35" s="100">
        <v>9</v>
      </c>
      <c r="K35" s="104">
        <v>0</v>
      </c>
      <c r="L35" s="87"/>
      <c r="M35" s="88"/>
      <c r="N35" s="129">
        <v>0</v>
      </c>
      <c r="O35" s="129">
        <v>0</v>
      </c>
      <c r="P35" s="132"/>
      <c r="Q35" s="133"/>
      <c r="R35" s="133"/>
      <c r="S35" s="138"/>
      <c r="T35" s="136"/>
      <c r="U35" s="139"/>
      <c r="V35" s="82">
        <f t="shared" si="14"/>
        <v>0</v>
      </c>
      <c r="W35" s="83">
        <f t="shared" si="14"/>
        <v>0</v>
      </c>
      <c r="X35" s="83">
        <f t="shared" si="14"/>
        <v>0</v>
      </c>
      <c r="Y35" s="83">
        <f t="shared" si="15"/>
        <v>0</v>
      </c>
      <c r="Z35" s="84">
        <f t="shared" si="16"/>
        <v>0.82352941176470584</v>
      </c>
      <c r="AA35" s="85" t="e">
        <f t="shared" si="17"/>
        <v>#DIV/0!</v>
      </c>
      <c r="AB35" s="85"/>
      <c r="AC35" s="86">
        <v>43982</v>
      </c>
    </row>
    <row r="36" spans="1:29" s="57" customFormat="1" x14ac:dyDescent="0.2">
      <c r="A36" s="76" t="s">
        <v>16</v>
      </c>
      <c r="B36" s="103">
        <v>53</v>
      </c>
      <c r="C36" s="77">
        <v>17</v>
      </c>
      <c r="D36" s="127">
        <v>4</v>
      </c>
      <c r="E36" s="127">
        <v>0</v>
      </c>
      <c r="F36" s="98">
        <v>44</v>
      </c>
      <c r="G36" s="99">
        <v>8</v>
      </c>
      <c r="H36" s="99">
        <v>39</v>
      </c>
      <c r="I36" s="78">
        <v>9</v>
      </c>
      <c r="J36" s="100">
        <v>8</v>
      </c>
      <c r="K36" s="104">
        <v>1</v>
      </c>
      <c r="L36" s="89">
        <v>55</v>
      </c>
      <c r="M36" s="81">
        <v>40</v>
      </c>
      <c r="N36" s="129">
        <v>6</v>
      </c>
      <c r="O36" s="129">
        <v>2</v>
      </c>
      <c r="P36" s="132"/>
      <c r="Q36" s="133"/>
      <c r="R36" s="133"/>
      <c r="S36" s="138"/>
      <c r="T36" s="136"/>
      <c r="U36" s="139"/>
      <c r="V36" s="82">
        <f t="shared" si="14"/>
        <v>0</v>
      </c>
      <c r="W36" s="83">
        <f t="shared" si="14"/>
        <v>0</v>
      </c>
      <c r="X36" s="83">
        <f t="shared" si="14"/>
        <v>0</v>
      </c>
      <c r="Y36" s="83">
        <f t="shared" si="15"/>
        <v>0</v>
      </c>
      <c r="Z36" s="84">
        <f t="shared" si="16"/>
        <v>0.90384615384615385</v>
      </c>
      <c r="AA36" s="85" t="e">
        <f t="shared" si="17"/>
        <v>#DIV/0!</v>
      </c>
      <c r="AB36" s="85"/>
      <c r="AC36" s="86">
        <v>43982</v>
      </c>
    </row>
    <row r="37" spans="1:29" s="57" customFormat="1" x14ac:dyDescent="0.2">
      <c r="A37" s="76" t="s">
        <v>17</v>
      </c>
      <c r="B37" s="103">
        <v>21</v>
      </c>
      <c r="C37" s="77">
        <v>15</v>
      </c>
      <c r="D37" s="127">
        <v>0</v>
      </c>
      <c r="E37" s="127">
        <v>0</v>
      </c>
      <c r="F37" s="98">
        <v>12</v>
      </c>
      <c r="G37" s="99">
        <v>4</v>
      </c>
      <c r="H37" s="99">
        <v>11</v>
      </c>
      <c r="I37" s="78">
        <v>1</v>
      </c>
      <c r="J37" s="100">
        <v>4</v>
      </c>
      <c r="K37" s="104">
        <v>2</v>
      </c>
      <c r="L37" s="89"/>
      <c r="M37" s="81"/>
      <c r="N37" s="129">
        <v>0</v>
      </c>
      <c r="O37" s="129">
        <v>0</v>
      </c>
      <c r="P37" s="132"/>
      <c r="Q37" s="133"/>
      <c r="R37" s="133"/>
      <c r="S37" s="138"/>
      <c r="T37" s="136"/>
      <c r="U37" s="139"/>
      <c r="V37" s="82">
        <f t="shared" si="14"/>
        <v>0</v>
      </c>
      <c r="W37" s="83">
        <f>Q37/G37</f>
        <v>0</v>
      </c>
      <c r="X37" s="83">
        <f t="shared" si="14"/>
        <v>0</v>
      </c>
      <c r="Y37" s="83">
        <f t="shared" si="15"/>
        <v>0</v>
      </c>
      <c r="Z37" s="84">
        <f t="shared" si="16"/>
        <v>0.9375</v>
      </c>
      <c r="AA37" s="85" t="e">
        <f t="shared" si="17"/>
        <v>#DIV/0!</v>
      </c>
      <c r="AB37" s="85"/>
      <c r="AC37" s="86">
        <v>43982</v>
      </c>
    </row>
    <row r="38" spans="1:29" s="57" customFormat="1" x14ac:dyDescent="0.2">
      <c r="A38" s="76" t="s">
        <v>18</v>
      </c>
      <c r="B38" s="103">
        <v>28</v>
      </c>
      <c r="C38" s="77">
        <v>14</v>
      </c>
      <c r="D38" s="127">
        <v>5</v>
      </c>
      <c r="E38" s="127">
        <v>0</v>
      </c>
      <c r="F38" s="98">
        <v>20</v>
      </c>
      <c r="G38" s="99">
        <v>7</v>
      </c>
      <c r="H38" s="99">
        <v>20</v>
      </c>
      <c r="I38" s="78">
        <v>1</v>
      </c>
      <c r="J38" s="100">
        <v>7</v>
      </c>
      <c r="K38" s="104">
        <v>3</v>
      </c>
      <c r="L38" s="89">
        <v>28</v>
      </c>
      <c r="M38" s="81">
        <v>32</v>
      </c>
      <c r="N38" s="129">
        <v>3</v>
      </c>
      <c r="O38" s="129">
        <v>0</v>
      </c>
      <c r="P38" s="132"/>
      <c r="Q38" s="133"/>
      <c r="R38" s="133"/>
      <c r="S38" s="138"/>
      <c r="T38" s="136"/>
      <c r="U38" s="139"/>
      <c r="V38" s="82">
        <f t="shared" si="14"/>
        <v>0</v>
      </c>
      <c r="W38" s="83">
        <f>Q38/G38</f>
        <v>0</v>
      </c>
      <c r="X38" s="83">
        <f t="shared" si="14"/>
        <v>0</v>
      </c>
      <c r="Y38" s="83">
        <f t="shared" si="15"/>
        <v>0</v>
      </c>
      <c r="Z38" s="84">
        <f t="shared" si="16"/>
        <v>1</v>
      </c>
      <c r="AA38" s="85" t="e">
        <f t="shared" si="17"/>
        <v>#DIV/0!</v>
      </c>
      <c r="AB38" s="85"/>
      <c r="AC38" s="86">
        <v>43982</v>
      </c>
    </row>
    <row r="39" spans="1:29" s="57" customFormat="1" x14ac:dyDescent="0.2">
      <c r="A39" s="76" t="s">
        <v>19</v>
      </c>
      <c r="B39" s="103">
        <v>17</v>
      </c>
      <c r="C39" s="77">
        <v>5</v>
      </c>
      <c r="D39" s="127">
        <v>0</v>
      </c>
      <c r="E39" s="127">
        <v>0</v>
      </c>
      <c r="F39" s="98">
        <v>12</v>
      </c>
      <c r="G39" s="99">
        <v>3</v>
      </c>
      <c r="H39" s="99">
        <v>12</v>
      </c>
      <c r="I39" s="78">
        <v>1</v>
      </c>
      <c r="J39" s="100">
        <v>3</v>
      </c>
      <c r="K39" s="104">
        <v>1</v>
      </c>
      <c r="L39" s="89"/>
      <c r="M39" s="81"/>
      <c r="N39" s="129">
        <v>0</v>
      </c>
      <c r="O39" s="129">
        <v>0</v>
      </c>
      <c r="P39" s="132"/>
      <c r="Q39" s="133"/>
      <c r="R39" s="133"/>
      <c r="S39" s="138"/>
      <c r="T39" s="136"/>
      <c r="U39" s="139"/>
      <c r="V39" s="82">
        <f t="shared" si="14"/>
        <v>0</v>
      </c>
      <c r="W39" s="83">
        <f t="shared" si="14"/>
        <v>0</v>
      </c>
      <c r="X39" s="83">
        <f t="shared" si="14"/>
        <v>0</v>
      </c>
      <c r="Y39" s="83">
        <f t="shared" si="15"/>
        <v>0</v>
      </c>
      <c r="Z39" s="84">
        <f t="shared" si="16"/>
        <v>1</v>
      </c>
      <c r="AA39" s="85" t="e">
        <f t="shared" si="17"/>
        <v>#DIV/0!</v>
      </c>
      <c r="AB39" s="85"/>
      <c r="AC39" s="86">
        <v>43982</v>
      </c>
    </row>
    <row r="40" spans="1:29" s="57" customFormat="1" x14ac:dyDescent="0.2">
      <c r="A40" s="76" t="s">
        <v>21</v>
      </c>
      <c r="B40" s="103">
        <v>10</v>
      </c>
      <c r="C40" s="77">
        <v>0</v>
      </c>
      <c r="D40" s="156">
        <v>0</v>
      </c>
      <c r="E40" s="156">
        <v>0</v>
      </c>
      <c r="F40" s="98">
        <v>1</v>
      </c>
      <c r="G40" s="99">
        <v>0</v>
      </c>
      <c r="H40" s="99">
        <v>1</v>
      </c>
      <c r="I40" s="78">
        <v>0</v>
      </c>
      <c r="J40" s="100">
        <v>0</v>
      </c>
      <c r="K40" s="104">
        <v>0</v>
      </c>
      <c r="L40" s="89">
        <v>8</v>
      </c>
      <c r="M40" s="81">
        <v>20</v>
      </c>
      <c r="N40" s="129">
        <v>0</v>
      </c>
      <c r="O40" s="129">
        <v>0</v>
      </c>
      <c r="P40" s="132"/>
      <c r="Q40" s="133"/>
      <c r="R40" s="133"/>
      <c r="S40" s="138"/>
      <c r="T40" s="136"/>
      <c r="U40" s="139"/>
      <c r="V40" s="82">
        <f t="shared" si="14"/>
        <v>0</v>
      </c>
      <c r="W40" s="83" t="e">
        <f t="shared" si="14"/>
        <v>#DIV/0!</v>
      </c>
      <c r="X40" s="83">
        <f t="shared" si="14"/>
        <v>0</v>
      </c>
      <c r="Y40" s="83" t="e">
        <f>T40/J40</f>
        <v>#DIV/0!</v>
      </c>
      <c r="Z40" s="84">
        <f t="shared" si="16"/>
        <v>1</v>
      </c>
      <c r="AA40" s="85" t="e">
        <f t="shared" si="17"/>
        <v>#DIV/0!</v>
      </c>
      <c r="AB40" s="85"/>
      <c r="AC40" s="86">
        <v>43982</v>
      </c>
    </row>
    <row r="41" spans="1:29" x14ac:dyDescent="0.2">
      <c r="F41" s="38"/>
      <c r="N41" s="38"/>
      <c r="O41" s="38"/>
    </row>
    <row r="42" spans="1:29" x14ac:dyDescent="0.2">
      <c r="A42" s="2" t="s">
        <v>26</v>
      </c>
      <c r="R42" s="2" t="s">
        <v>27</v>
      </c>
    </row>
    <row r="43" spans="1:29" x14ac:dyDescent="0.2">
      <c r="W43" s="2" t="s">
        <v>46</v>
      </c>
    </row>
    <row r="44" spans="1:29" x14ac:dyDescent="0.2">
      <c r="R44" s="2" t="s">
        <v>27</v>
      </c>
    </row>
    <row r="46" spans="1:29" x14ac:dyDescent="0.2">
      <c r="O46" s="2" t="s">
        <v>27</v>
      </c>
    </row>
    <row r="48" spans="1:29" x14ac:dyDescent="0.2">
      <c r="M48" s="2" t="s">
        <v>27</v>
      </c>
    </row>
  </sheetData>
  <mergeCells count="48">
    <mergeCell ref="AC29:AC32"/>
    <mergeCell ref="B30:C30"/>
    <mergeCell ref="D30:E30"/>
    <mergeCell ref="F30:G30"/>
    <mergeCell ref="H30:K30"/>
    <mergeCell ref="L30:M30"/>
    <mergeCell ref="N30:O30"/>
    <mergeCell ref="P30:Q30"/>
    <mergeCell ref="R30:U30"/>
    <mergeCell ref="Z29:AA30"/>
    <mergeCell ref="A29:A31"/>
    <mergeCell ref="B29:K29"/>
    <mergeCell ref="L29:U29"/>
    <mergeCell ref="V29:W30"/>
    <mergeCell ref="X29:Y30"/>
    <mergeCell ref="R16:R19"/>
    <mergeCell ref="S16:S19"/>
    <mergeCell ref="B17:B18"/>
    <mergeCell ref="C17:D17"/>
    <mergeCell ref="E17:E18"/>
    <mergeCell ref="F17:G17"/>
    <mergeCell ref="H17:H18"/>
    <mergeCell ref="I17:J17"/>
    <mergeCell ref="K17:K18"/>
    <mergeCell ref="L17:M17"/>
    <mergeCell ref="P16:Q17"/>
    <mergeCell ref="A16:A18"/>
    <mergeCell ref="B16:G16"/>
    <mergeCell ref="H16:M16"/>
    <mergeCell ref="N16:N18"/>
    <mergeCell ref="O16:O18"/>
    <mergeCell ref="T2:T5"/>
    <mergeCell ref="U2:U5"/>
    <mergeCell ref="V2:Y3"/>
    <mergeCell ref="B3:B4"/>
    <mergeCell ref="C3:D3"/>
    <mergeCell ref="E3:E4"/>
    <mergeCell ref="F3:H3"/>
    <mergeCell ref="I3:I4"/>
    <mergeCell ref="J3:K3"/>
    <mergeCell ref="L3:L4"/>
    <mergeCell ref="R2:S3"/>
    <mergeCell ref="A2:A4"/>
    <mergeCell ref="B2:H2"/>
    <mergeCell ref="I2:O2"/>
    <mergeCell ref="P2:P4"/>
    <mergeCell ref="Q2:Q4"/>
    <mergeCell ref="M3:O3"/>
  </mergeCells>
  <pageMargins left="0.19685039370078741" right="0.19685039370078741" top="0.19685039370078741" bottom="0.19685039370078741" header="0" footer="0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48"/>
  <sheetViews>
    <sheetView zoomScale="110" zoomScaleNormal="110" workbookViewId="0">
      <selection activeCell="X18" sqref="X18"/>
    </sheetView>
  </sheetViews>
  <sheetFormatPr defaultColWidth="8.85546875" defaultRowHeight="12.75" x14ac:dyDescent="0.2"/>
  <cols>
    <col min="1" max="1" width="6.5703125" style="2" customWidth="1"/>
    <col min="2" max="2" width="8.5703125" style="2" customWidth="1"/>
    <col min="3" max="3" width="8" style="2" customWidth="1"/>
    <col min="4" max="4" width="9.7109375" style="2" customWidth="1"/>
    <col min="5" max="5" width="9.140625" style="2" customWidth="1"/>
    <col min="6" max="7" width="8" style="2" customWidth="1"/>
    <col min="8" max="8" width="8.85546875" style="2" customWidth="1"/>
    <col min="9" max="13" width="9.140625" style="2" customWidth="1"/>
    <col min="14" max="14" width="9.5703125" style="2" customWidth="1"/>
    <col min="15" max="15" width="9.28515625" style="2" customWidth="1"/>
    <col min="16" max="16" width="10.42578125" style="2" customWidth="1"/>
    <col min="17" max="17" width="11.85546875" style="2" customWidth="1"/>
    <col min="18" max="19" width="8.28515625" style="2" customWidth="1"/>
    <col min="20" max="20" width="9.5703125" style="2" customWidth="1"/>
    <col min="21" max="21" width="9.140625" style="2" customWidth="1"/>
    <col min="22" max="22" width="6.7109375" style="2" customWidth="1"/>
    <col min="23" max="23" width="9.140625" style="2" customWidth="1"/>
    <col min="24" max="24" width="6.85546875" style="2" customWidth="1"/>
    <col min="25" max="25" width="6.7109375" style="2" customWidth="1"/>
    <col min="26" max="26" width="10.28515625" style="2" customWidth="1"/>
    <col min="27" max="27" width="9.85546875" style="2" customWidth="1"/>
    <col min="28" max="28" width="9.85546875" style="2" hidden="1" customWidth="1"/>
    <col min="29" max="29" width="8.28515625" style="2" customWidth="1"/>
    <col min="30" max="30" width="7.140625" style="2" customWidth="1"/>
    <col min="31" max="31" width="9.140625" style="2" customWidth="1"/>
    <col min="32" max="32" width="7" style="2" customWidth="1"/>
    <col min="33" max="33" width="7.5703125" style="2" customWidth="1"/>
    <col min="34" max="16384" width="8.85546875" style="2"/>
  </cols>
  <sheetData>
    <row r="1" spans="1:25" ht="15" x14ac:dyDescent="0.25">
      <c r="A1" s="1" t="s">
        <v>80</v>
      </c>
      <c r="C1" s="3"/>
      <c r="D1" s="3"/>
      <c r="E1" s="3"/>
      <c r="F1" s="3"/>
    </row>
    <row r="2" spans="1:25" s="4" customFormat="1" ht="13.5" customHeight="1" x14ac:dyDescent="0.25">
      <c r="A2" s="259" t="s">
        <v>0</v>
      </c>
      <c r="B2" s="262" t="s">
        <v>28</v>
      </c>
      <c r="C2" s="263"/>
      <c r="D2" s="263"/>
      <c r="E2" s="263"/>
      <c r="F2" s="263"/>
      <c r="G2" s="263"/>
      <c r="H2" s="264"/>
      <c r="I2" s="265" t="s">
        <v>49</v>
      </c>
      <c r="J2" s="266"/>
      <c r="K2" s="266"/>
      <c r="L2" s="266"/>
      <c r="M2" s="266"/>
      <c r="N2" s="266"/>
      <c r="O2" s="267"/>
      <c r="P2" s="268" t="s">
        <v>30</v>
      </c>
      <c r="Q2" s="269" t="s">
        <v>31</v>
      </c>
      <c r="R2" s="255" t="s">
        <v>1</v>
      </c>
      <c r="S2" s="256"/>
      <c r="T2" s="233" t="s">
        <v>34</v>
      </c>
      <c r="U2" s="236" t="s">
        <v>2</v>
      </c>
      <c r="V2" s="239" t="s">
        <v>36</v>
      </c>
      <c r="W2" s="240"/>
      <c r="X2" s="240"/>
      <c r="Y2" s="241"/>
    </row>
    <row r="3" spans="1:25" ht="28.5" customHeight="1" x14ac:dyDescent="0.2">
      <c r="A3" s="260"/>
      <c r="B3" s="245" t="s">
        <v>44</v>
      </c>
      <c r="C3" s="247" t="s">
        <v>37</v>
      </c>
      <c r="D3" s="248"/>
      <c r="E3" s="249" t="s">
        <v>38</v>
      </c>
      <c r="F3" s="251" t="s">
        <v>42</v>
      </c>
      <c r="G3" s="252"/>
      <c r="H3" s="252"/>
      <c r="I3" s="253" t="s">
        <v>45</v>
      </c>
      <c r="J3" s="254" t="s">
        <v>39</v>
      </c>
      <c r="K3" s="254"/>
      <c r="L3" s="254" t="s">
        <v>52</v>
      </c>
      <c r="M3" s="272" t="s">
        <v>43</v>
      </c>
      <c r="N3" s="272"/>
      <c r="O3" s="273"/>
      <c r="P3" s="268"/>
      <c r="Q3" s="270"/>
      <c r="R3" s="257"/>
      <c r="S3" s="258"/>
      <c r="T3" s="234"/>
      <c r="U3" s="237"/>
      <c r="V3" s="242"/>
      <c r="W3" s="243"/>
      <c r="X3" s="243"/>
      <c r="Y3" s="244"/>
    </row>
    <row r="4" spans="1:25" ht="34.5" customHeight="1" x14ac:dyDescent="0.2">
      <c r="A4" s="261"/>
      <c r="B4" s="246"/>
      <c r="C4" s="5" t="s">
        <v>41</v>
      </c>
      <c r="D4" s="115" t="s">
        <v>74</v>
      </c>
      <c r="E4" s="250"/>
      <c r="F4" s="5" t="s">
        <v>40</v>
      </c>
      <c r="G4" s="6" t="s">
        <v>9</v>
      </c>
      <c r="H4" s="111" t="s">
        <v>10</v>
      </c>
      <c r="I4" s="253"/>
      <c r="J4" s="7" t="s">
        <v>40</v>
      </c>
      <c r="K4" s="118" t="s">
        <v>75</v>
      </c>
      <c r="L4" s="254"/>
      <c r="M4" s="157" t="s">
        <v>53</v>
      </c>
      <c r="N4" s="157" t="s">
        <v>54</v>
      </c>
      <c r="O4" s="158" t="s">
        <v>10</v>
      </c>
      <c r="P4" s="268"/>
      <c r="Q4" s="271"/>
      <c r="R4" s="8" t="s">
        <v>29</v>
      </c>
      <c r="S4" s="8" t="s">
        <v>29</v>
      </c>
      <c r="T4" s="234"/>
      <c r="U4" s="237"/>
      <c r="V4" s="9" t="s">
        <v>55</v>
      </c>
      <c r="W4" s="10" t="s">
        <v>11</v>
      </c>
      <c r="X4" s="10" t="s">
        <v>35</v>
      </c>
      <c r="Y4" s="11" t="s">
        <v>11</v>
      </c>
    </row>
    <row r="5" spans="1:25" x14ac:dyDescent="0.2">
      <c r="A5" s="12" t="s">
        <v>12</v>
      </c>
      <c r="B5" s="146">
        <f>SUM(B6:B13)</f>
        <v>4765</v>
      </c>
      <c r="C5" s="147">
        <f>SUM(C6:C13)</f>
        <v>6102</v>
      </c>
      <c r="D5" s="116">
        <f>SUM(D6:D13)</f>
        <v>3462</v>
      </c>
      <c r="E5" s="147">
        <f t="shared" ref="E5:G5" si="0">SUM(E6:E13)</f>
        <v>4982</v>
      </c>
      <c r="F5" s="93">
        <f t="shared" si="0"/>
        <v>3360</v>
      </c>
      <c r="G5" s="93">
        <f t="shared" si="0"/>
        <v>250</v>
      </c>
      <c r="H5" s="105">
        <f>SUM(H6:H13)</f>
        <v>2745</v>
      </c>
      <c r="I5" s="112">
        <f>SUM(I6:I13)</f>
        <v>4185</v>
      </c>
      <c r="J5" s="113">
        <f>SUM(J6:J13)</f>
        <v>0</v>
      </c>
      <c r="K5" s="119">
        <f>SUM(K6:K13)</f>
        <v>3170</v>
      </c>
      <c r="L5" s="119"/>
      <c r="M5" s="119">
        <f t="shared" ref="M5:O5" si="1">SUM(M6:M13)</f>
        <v>0</v>
      </c>
      <c r="N5" s="119">
        <f t="shared" si="1"/>
        <v>0</v>
      </c>
      <c r="O5" s="106">
        <f t="shared" si="1"/>
        <v>0</v>
      </c>
      <c r="P5" s="13">
        <f t="shared" ref="P5:Q13" si="2">L5/E5</f>
        <v>0</v>
      </c>
      <c r="Q5" s="14" t="e">
        <f>G20:G26M5/F5</f>
        <v>#NAME?</v>
      </c>
      <c r="R5" s="15">
        <f t="shared" ref="R5:R13" si="3">F5/E5</f>
        <v>0.67442794058611</v>
      </c>
      <c r="S5" s="16" t="e">
        <f t="shared" ref="S5:S13" si="4">M5/L5</f>
        <v>#DIV/0!</v>
      </c>
      <c r="T5" s="235"/>
      <c r="U5" s="238"/>
      <c r="V5" s="17">
        <f>SUM(V6:V13)</f>
        <v>628</v>
      </c>
      <c r="W5" s="18">
        <f t="shared" ref="W5:W13" si="5">V5/F5</f>
        <v>0.18690476190476191</v>
      </c>
      <c r="X5" s="19">
        <f>SUM(X6:X13)</f>
        <v>0</v>
      </c>
      <c r="Y5" s="20" t="e">
        <f t="shared" ref="Y5:Y13" si="6">X5/M5</f>
        <v>#DIV/0!</v>
      </c>
    </row>
    <row r="6" spans="1:25" x14ac:dyDescent="0.2">
      <c r="A6" s="21" t="s">
        <v>13</v>
      </c>
      <c r="B6" s="148">
        <v>860</v>
      </c>
      <c r="C6" s="22">
        <v>1072</v>
      </c>
      <c r="D6" s="117">
        <v>306</v>
      </c>
      <c r="E6" s="22">
        <v>957</v>
      </c>
      <c r="F6" s="23">
        <v>717</v>
      </c>
      <c r="G6" s="24">
        <v>61</v>
      </c>
      <c r="H6" s="25">
        <v>494</v>
      </c>
      <c r="I6" s="114">
        <v>390</v>
      </c>
      <c r="J6" s="26"/>
      <c r="K6" s="120">
        <v>393</v>
      </c>
      <c r="L6" s="120"/>
      <c r="M6" s="131"/>
      <c r="N6" s="131"/>
      <c r="O6" s="27"/>
      <c r="P6" s="28">
        <f t="shared" si="2"/>
        <v>0</v>
      </c>
      <c r="Q6" s="29">
        <f t="shared" si="2"/>
        <v>0</v>
      </c>
      <c r="R6" s="30">
        <f t="shared" si="3"/>
        <v>0.7492163009404389</v>
      </c>
      <c r="S6" s="53" t="e">
        <f t="shared" si="4"/>
        <v>#DIV/0!</v>
      </c>
      <c r="T6" s="31">
        <v>43951</v>
      </c>
      <c r="U6" s="31">
        <v>44053</v>
      </c>
      <c r="V6" s="32">
        <v>222</v>
      </c>
      <c r="W6" s="18">
        <f t="shared" si="5"/>
        <v>0.30962343096234307</v>
      </c>
      <c r="X6" s="33"/>
      <c r="Y6" s="20" t="e">
        <f t="shared" si="6"/>
        <v>#DIV/0!</v>
      </c>
    </row>
    <row r="7" spans="1:25" x14ac:dyDescent="0.2">
      <c r="A7" s="21" t="s">
        <v>14</v>
      </c>
      <c r="B7" s="148">
        <v>595</v>
      </c>
      <c r="C7" s="22">
        <v>460</v>
      </c>
      <c r="D7" s="117">
        <v>345</v>
      </c>
      <c r="E7" s="22">
        <v>404</v>
      </c>
      <c r="F7" s="23">
        <v>276</v>
      </c>
      <c r="G7" s="24">
        <v>16</v>
      </c>
      <c r="H7" s="25">
        <v>205</v>
      </c>
      <c r="I7" s="114">
        <v>595</v>
      </c>
      <c r="J7" s="26"/>
      <c r="K7" s="120">
        <v>270</v>
      </c>
      <c r="L7" s="120"/>
      <c r="M7" s="131"/>
      <c r="N7" s="131"/>
      <c r="O7" s="27"/>
      <c r="P7" s="28">
        <f t="shared" si="2"/>
        <v>0</v>
      </c>
      <c r="Q7" s="29">
        <f t="shared" si="2"/>
        <v>0</v>
      </c>
      <c r="R7" s="30">
        <f t="shared" si="3"/>
        <v>0.68316831683168322</v>
      </c>
      <c r="S7" s="53" t="e">
        <f t="shared" si="4"/>
        <v>#DIV/0!</v>
      </c>
      <c r="T7" s="31">
        <v>43921</v>
      </c>
      <c r="U7" s="31">
        <v>44057</v>
      </c>
      <c r="V7" s="32">
        <v>75</v>
      </c>
      <c r="W7" s="18">
        <f t="shared" si="5"/>
        <v>0.27173913043478259</v>
      </c>
      <c r="X7" s="33"/>
      <c r="Y7" s="20" t="e">
        <f t="shared" si="6"/>
        <v>#DIV/0!</v>
      </c>
    </row>
    <row r="8" spans="1:25" x14ac:dyDescent="0.2">
      <c r="A8" s="21" t="s">
        <v>15</v>
      </c>
      <c r="B8" s="148">
        <v>850</v>
      </c>
      <c r="C8" s="22">
        <v>1323</v>
      </c>
      <c r="D8" s="117">
        <v>510</v>
      </c>
      <c r="E8" s="22">
        <v>1133</v>
      </c>
      <c r="F8" s="23">
        <v>726</v>
      </c>
      <c r="G8" s="24">
        <v>86</v>
      </c>
      <c r="H8" s="25">
        <v>627</v>
      </c>
      <c r="I8" s="114">
        <v>830</v>
      </c>
      <c r="J8" s="26"/>
      <c r="K8" s="120">
        <v>574</v>
      </c>
      <c r="L8" s="120"/>
      <c r="M8" s="131"/>
      <c r="N8" s="131"/>
      <c r="O8" s="27"/>
      <c r="P8" s="28">
        <f t="shared" si="2"/>
        <v>0</v>
      </c>
      <c r="Q8" s="29">
        <f t="shared" si="2"/>
        <v>0</v>
      </c>
      <c r="R8" s="30">
        <f t="shared" si="3"/>
        <v>0.64077669902912626</v>
      </c>
      <c r="S8" s="53" t="e">
        <f t="shared" si="4"/>
        <v>#DIV/0!</v>
      </c>
      <c r="T8" s="31">
        <v>43951</v>
      </c>
      <c r="U8" s="31">
        <v>44029</v>
      </c>
      <c r="V8" s="32">
        <v>84</v>
      </c>
      <c r="W8" s="18">
        <f t="shared" si="5"/>
        <v>0.11570247933884298</v>
      </c>
      <c r="X8" s="33"/>
      <c r="Y8" s="20" t="e">
        <f t="shared" si="6"/>
        <v>#DIV/0!</v>
      </c>
    </row>
    <row r="9" spans="1:25" x14ac:dyDescent="0.2">
      <c r="A9" s="34" t="s">
        <v>16</v>
      </c>
      <c r="B9" s="148">
        <v>700</v>
      </c>
      <c r="C9" s="22">
        <v>897</v>
      </c>
      <c r="D9" s="117">
        <v>289</v>
      </c>
      <c r="E9" s="22">
        <v>885</v>
      </c>
      <c r="F9" s="23">
        <v>450</v>
      </c>
      <c r="G9" s="24">
        <v>43</v>
      </c>
      <c r="H9" s="25">
        <v>390</v>
      </c>
      <c r="I9" s="114">
        <v>720</v>
      </c>
      <c r="J9" s="26"/>
      <c r="K9" s="120">
        <v>297</v>
      </c>
      <c r="L9" s="120"/>
      <c r="M9" s="131"/>
      <c r="N9" s="131"/>
      <c r="O9" s="27"/>
      <c r="P9" s="28">
        <f t="shared" si="2"/>
        <v>0</v>
      </c>
      <c r="Q9" s="29">
        <f t="shared" si="2"/>
        <v>0</v>
      </c>
      <c r="R9" s="30">
        <f t="shared" si="3"/>
        <v>0.50847457627118642</v>
      </c>
      <c r="S9" s="53" t="e">
        <f t="shared" si="4"/>
        <v>#DIV/0!</v>
      </c>
      <c r="T9" s="31">
        <v>43951</v>
      </c>
      <c r="U9" s="31">
        <v>44053</v>
      </c>
      <c r="V9" s="32">
        <v>70</v>
      </c>
      <c r="W9" s="18">
        <f t="shared" si="5"/>
        <v>0.15555555555555556</v>
      </c>
      <c r="X9" s="33"/>
      <c r="Y9" s="20" t="e">
        <f t="shared" si="6"/>
        <v>#DIV/0!</v>
      </c>
    </row>
    <row r="10" spans="1:25" x14ac:dyDescent="0.2">
      <c r="A10" s="21" t="s">
        <v>17</v>
      </c>
      <c r="B10" s="148">
        <v>280</v>
      </c>
      <c r="C10" s="22">
        <v>449</v>
      </c>
      <c r="D10" s="117">
        <v>449</v>
      </c>
      <c r="E10" s="22">
        <v>280</v>
      </c>
      <c r="F10" s="23">
        <v>194</v>
      </c>
      <c r="G10" s="24">
        <v>9</v>
      </c>
      <c r="H10" s="25">
        <v>191</v>
      </c>
      <c r="I10" s="114">
        <v>280</v>
      </c>
      <c r="J10" s="26"/>
      <c r="K10" s="120">
        <v>467</v>
      </c>
      <c r="L10" s="120"/>
      <c r="M10" s="131"/>
      <c r="N10" s="131"/>
      <c r="O10" s="27"/>
      <c r="P10" s="28">
        <f t="shared" si="2"/>
        <v>0</v>
      </c>
      <c r="Q10" s="29">
        <f t="shared" si="2"/>
        <v>0</v>
      </c>
      <c r="R10" s="30">
        <f t="shared" si="3"/>
        <v>0.69285714285714284</v>
      </c>
      <c r="S10" s="53" t="e">
        <f t="shared" si="4"/>
        <v>#DIV/0!</v>
      </c>
      <c r="T10" s="31">
        <v>43799</v>
      </c>
      <c r="U10" s="35" t="s">
        <v>20</v>
      </c>
      <c r="V10" s="32">
        <v>5</v>
      </c>
      <c r="W10" s="18">
        <f t="shared" si="5"/>
        <v>2.5773195876288658E-2</v>
      </c>
      <c r="X10" s="33"/>
      <c r="Y10" s="20" t="e">
        <f t="shared" si="6"/>
        <v>#DIV/0!</v>
      </c>
    </row>
    <row r="11" spans="1:25" x14ac:dyDescent="0.2">
      <c r="A11" s="34" t="s">
        <v>18</v>
      </c>
      <c r="B11" s="148">
        <v>660</v>
      </c>
      <c r="C11" s="22">
        <v>800</v>
      </c>
      <c r="D11" s="117">
        <v>541</v>
      </c>
      <c r="E11" s="22">
        <v>724</v>
      </c>
      <c r="F11" s="23">
        <v>562</v>
      </c>
      <c r="G11" s="24">
        <v>9</v>
      </c>
      <c r="H11" s="25">
        <v>419</v>
      </c>
      <c r="I11" s="114">
        <v>660</v>
      </c>
      <c r="J11" s="26"/>
      <c r="K11" s="120">
        <v>280</v>
      </c>
      <c r="L11" s="120"/>
      <c r="M11" s="131"/>
      <c r="N11" s="131"/>
      <c r="O11" s="27"/>
      <c r="P11" s="28">
        <f t="shared" si="2"/>
        <v>0</v>
      </c>
      <c r="Q11" s="29">
        <f t="shared" si="2"/>
        <v>0</v>
      </c>
      <c r="R11" s="30">
        <f t="shared" si="3"/>
        <v>0.77624309392265189</v>
      </c>
      <c r="S11" s="53" t="e">
        <f t="shared" si="4"/>
        <v>#DIV/0!</v>
      </c>
      <c r="T11" s="31">
        <v>43921</v>
      </c>
      <c r="U11" s="92">
        <v>44043</v>
      </c>
      <c r="V11" s="32">
        <v>164</v>
      </c>
      <c r="W11" s="18">
        <f t="shared" si="5"/>
        <v>0.29181494661921709</v>
      </c>
      <c r="X11" s="33"/>
      <c r="Y11" s="20" t="e">
        <f t="shared" si="6"/>
        <v>#DIV/0!</v>
      </c>
    </row>
    <row r="12" spans="1:25" x14ac:dyDescent="0.2">
      <c r="A12" s="34" t="s">
        <v>19</v>
      </c>
      <c r="B12" s="148">
        <v>710</v>
      </c>
      <c r="C12" s="22">
        <v>1025</v>
      </c>
      <c r="D12" s="117">
        <v>1007</v>
      </c>
      <c r="E12" s="22">
        <v>536</v>
      </c>
      <c r="F12" s="23">
        <v>397</v>
      </c>
      <c r="G12" s="24">
        <v>25</v>
      </c>
      <c r="H12" s="25">
        <v>383</v>
      </c>
      <c r="I12" s="114">
        <v>600</v>
      </c>
      <c r="J12" s="26"/>
      <c r="K12" s="120">
        <v>877</v>
      </c>
      <c r="L12" s="120"/>
      <c r="M12" s="131"/>
      <c r="N12" s="131"/>
      <c r="O12" s="27"/>
      <c r="P12" s="28">
        <f t="shared" si="2"/>
        <v>0</v>
      </c>
      <c r="Q12" s="29">
        <f t="shared" si="2"/>
        <v>0</v>
      </c>
      <c r="R12" s="30">
        <f t="shared" si="3"/>
        <v>0.74067164179104472</v>
      </c>
      <c r="S12" s="53" t="e">
        <f t="shared" si="4"/>
        <v>#DIV/0!</v>
      </c>
      <c r="T12" s="31">
        <v>43921</v>
      </c>
      <c r="U12" s="35" t="s">
        <v>20</v>
      </c>
      <c r="V12" s="32">
        <v>8</v>
      </c>
      <c r="W12" s="18">
        <f t="shared" si="5"/>
        <v>2.0151133501259445E-2</v>
      </c>
      <c r="X12" s="33"/>
      <c r="Y12" s="20" t="e">
        <f t="shared" si="6"/>
        <v>#DIV/0!</v>
      </c>
    </row>
    <row r="13" spans="1:25" x14ac:dyDescent="0.2">
      <c r="A13" s="34" t="s">
        <v>21</v>
      </c>
      <c r="B13" s="148">
        <v>110</v>
      </c>
      <c r="C13" s="22">
        <v>76</v>
      </c>
      <c r="D13" s="117">
        <v>15</v>
      </c>
      <c r="E13" s="22">
        <v>63</v>
      </c>
      <c r="F13" s="23">
        <v>38</v>
      </c>
      <c r="G13" s="24">
        <v>1</v>
      </c>
      <c r="H13" s="25">
        <v>36</v>
      </c>
      <c r="I13" s="114">
        <v>110</v>
      </c>
      <c r="J13" s="26"/>
      <c r="K13" s="120">
        <v>12</v>
      </c>
      <c r="L13" s="120"/>
      <c r="M13" s="131"/>
      <c r="N13" s="131"/>
      <c r="O13" s="27"/>
      <c r="P13" s="28">
        <f t="shared" si="2"/>
        <v>0</v>
      </c>
      <c r="Q13" s="29">
        <f t="shared" si="2"/>
        <v>0</v>
      </c>
      <c r="R13" s="30">
        <f t="shared" si="3"/>
        <v>0.60317460317460314</v>
      </c>
      <c r="S13" s="53" t="e">
        <f t="shared" si="4"/>
        <v>#DIV/0!</v>
      </c>
      <c r="T13" s="31">
        <v>43951</v>
      </c>
      <c r="U13" s="31">
        <v>44043</v>
      </c>
      <c r="V13" s="32">
        <v>0</v>
      </c>
      <c r="W13" s="18">
        <f t="shared" si="5"/>
        <v>0</v>
      </c>
      <c r="X13" s="33"/>
      <c r="Y13" s="20" t="e">
        <f t="shared" si="6"/>
        <v>#DIV/0!</v>
      </c>
    </row>
    <row r="14" spans="1:25" x14ac:dyDescent="0.2">
      <c r="B14" s="36"/>
      <c r="C14" s="37"/>
      <c r="D14" s="37"/>
      <c r="E14" s="37"/>
      <c r="F14" s="36"/>
      <c r="G14" s="37"/>
      <c r="H14" s="36"/>
      <c r="I14" s="36"/>
      <c r="J14" s="36"/>
      <c r="K14" s="37"/>
      <c r="L14" s="36"/>
      <c r="M14" s="37"/>
      <c r="N14" s="38"/>
    </row>
    <row r="15" spans="1:25" x14ac:dyDescent="0.2">
      <c r="B15" s="36"/>
      <c r="C15" s="37"/>
      <c r="D15" s="37"/>
      <c r="E15" s="37"/>
      <c r="F15" s="36"/>
      <c r="G15" s="37"/>
      <c r="H15" s="36"/>
      <c r="I15" s="36"/>
      <c r="J15" s="36"/>
      <c r="K15" s="37"/>
      <c r="L15" s="36"/>
      <c r="M15" s="37"/>
      <c r="N15" s="38"/>
    </row>
    <row r="16" spans="1:25" s="4" customFormat="1" ht="13.5" customHeight="1" x14ac:dyDescent="0.25">
      <c r="A16" s="221" t="s">
        <v>22</v>
      </c>
      <c r="B16" s="222" t="s">
        <v>28</v>
      </c>
      <c r="C16" s="223"/>
      <c r="D16" s="223"/>
      <c r="E16" s="223"/>
      <c r="F16" s="223"/>
      <c r="G16" s="223"/>
      <c r="H16" s="224" t="s">
        <v>49</v>
      </c>
      <c r="I16" s="225"/>
      <c r="J16" s="225"/>
      <c r="K16" s="225"/>
      <c r="L16" s="225"/>
      <c r="M16" s="226"/>
      <c r="N16" s="227" t="s">
        <v>30</v>
      </c>
      <c r="O16" s="230" t="s">
        <v>31</v>
      </c>
      <c r="P16" s="217" t="s">
        <v>1</v>
      </c>
      <c r="Q16" s="218"/>
      <c r="R16" s="201" t="s">
        <v>32</v>
      </c>
      <c r="S16" s="201" t="s">
        <v>23</v>
      </c>
    </row>
    <row r="17" spans="1:29" ht="28.5" customHeight="1" x14ac:dyDescent="0.2">
      <c r="A17" s="221"/>
      <c r="B17" s="204" t="s">
        <v>44</v>
      </c>
      <c r="C17" s="206" t="s">
        <v>37</v>
      </c>
      <c r="D17" s="207"/>
      <c r="E17" s="204" t="s">
        <v>38</v>
      </c>
      <c r="F17" s="206" t="s">
        <v>42</v>
      </c>
      <c r="G17" s="208"/>
      <c r="H17" s="209" t="s">
        <v>44</v>
      </c>
      <c r="I17" s="211" t="s">
        <v>39</v>
      </c>
      <c r="J17" s="212"/>
      <c r="K17" s="213" t="s">
        <v>57</v>
      </c>
      <c r="L17" s="215" t="s">
        <v>43</v>
      </c>
      <c r="M17" s="216"/>
      <c r="N17" s="228"/>
      <c r="O17" s="231"/>
      <c r="P17" s="219"/>
      <c r="Q17" s="220"/>
      <c r="R17" s="202"/>
      <c r="S17" s="202"/>
    </row>
    <row r="18" spans="1:29" ht="38.25" customHeight="1" x14ac:dyDescent="0.2">
      <c r="A18" s="221"/>
      <c r="B18" s="205"/>
      <c r="C18" s="39" t="s">
        <v>41</v>
      </c>
      <c r="D18" s="115" t="s">
        <v>74</v>
      </c>
      <c r="E18" s="205"/>
      <c r="F18" s="39" t="s">
        <v>40</v>
      </c>
      <c r="G18" s="110" t="s">
        <v>9</v>
      </c>
      <c r="H18" s="210"/>
      <c r="I18" s="40" t="s">
        <v>40</v>
      </c>
      <c r="J18" s="145" t="s">
        <v>75</v>
      </c>
      <c r="K18" s="214"/>
      <c r="L18" s="130" t="s">
        <v>53</v>
      </c>
      <c r="M18" s="41" t="s">
        <v>54</v>
      </c>
      <c r="N18" s="229"/>
      <c r="O18" s="232"/>
      <c r="P18" s="42" t="s">
        <v>29</v>
      </c>
      <c r="Q18" s="159" t="s">
        <v>62</v>
      </c>
      <c r="R18" s="202"/>
      <c r="S18" s="202"/>
      <c r="T18" s="43"/>
    </row>
    <row r="19" spans="1:29" x14ac:dyDescent="0.2">
      <c r="A19" s="44" t="s">
        <v>12</v>
      </c>
      <c r="B19" s="107">
        <f>SUM(B20:B27)</f>
        <v>2559</v>
      </c>
      <c r="C19" s="45">
        <f>SUM(C20:C27)</f>
        <v>2076</v>
      </c>
      <c r="D19" s="121">
        <f>SUM(D20:D27)</f>
        <v>400</v>
      </c>
      <c r="E19" s="45">
        <f t="shared" ref="E19:G19" si="7">SUM(E20:E27)</f>
        <v>1811</v>
      </c>
      <c r="F19" s="45">
        <f t="shared" si="7"/>
        <v>1609</v>
      </c>
      <c r="G19" s="149">
        <f t="shared" si="7"/>
        <v>76</v>
      </c>
      <c r="H19" s="90">
        <f>SUM(H20:H27)</f>
        <v>2459</v>
      </c>
      <c r="I19" s="91">
        <f t="shared" ref="I19:M19" si="8">SUM(I20:I27)</f>
        <v>0</v>
      </c>
      <c r="J19" s="123">
        <f>SUM(J20:J27)</f>
        <v>464</v>
      </c>
      <c r="K19" s="123">
        <f t="shared" si="8"/>
        <v>0</v>
      </c>
      <c r="L19" s="123">
        <f t="shared" si="8"/>
        <v>0</v>
      </c>
      <c r="M19" s="137">
        <f t="shared" si="8"/>
        <v>0</v>
      </c>
      <c r="N19" s="46">
        <f t="shared" ref="N19:O27" si="9">K19/E19</f>
        <v>0</v>
      </c>
      <c r="O19" s="47">
        <f t="shared" si="9"/>
        <v>0</v>
      </c>
      <c r="P19" s="15">
        <f>F19/E19</f>
        <v>0.8884594146880177</v>
      </c>
      <c r="Q19" s="16" t="e">
        <f t="shared" ref="Q19:Q27" si="10">L19/K19</f>
        <v>#DIV/0!</v>
      </c>
      <c r="R19" s="203"/>
      <c r="S19" s="203"/>
    </row>
    <row r="20" spans="1:29" x14ac:dyDescent="0.2">
      <c r="A20" s="48" t="s">
        <v>13</v>
      </c>
      <c r="B20" s="49">
        <v>480</v>
      </c>
      <c r="C20" s="49">
        <v>348</v>
      </c>
      <c r="D20" s="122">
        <v>18</v>
      </c>
      <c r="E20" s="49">
        <v>322</v>
      </c>
      <c r="F20" s="49">
        <v>286</v>
      </c>
      <c r="G20" s="49">
        <v>14</v>
      </c>
      <c r="H20" s="50">
        <v>365</v>
      </c>
      <c r="I20" s="50"/>
      <c r="J20" s="124">
        <v>21</v>
      </c>
      <c r="K20" s="124"/>
      <c r="L20" s="124"/>
      <c r="M20" s="124"/>
      <c r="N20" s="51">
        <f t="shared" si="9"/>
        <v>0</v>
      </c>
      <c r="O20" s="52">
        <f t="shared" si="9"/>
        <v>0</v>
      </c>
      <c r="P20" s="30">
        <f>F20/E20</f>
        <v>0.88819875776397517</v>
      </c>
      <c r="Q20" s="53" t="e">
        <f t="shared" si="10"/>
        <v>#DIV/0!</v>
      </c>
      <c r="R20" s="54">
        <v>43982</v>
      </c>
      <c r="S20" s="54">
        <v>44053</v>
      </c>
    </row>
    <row r="21" spans="1:29" x14ac:dyDescent="0.2">
      <c r="A21" s="48" t="s">
        <v>14</v>
      </c>
      <c r="B21" s="49">
        <v>290</v>
      </c>
      <c r="C21" s="49">
        <v>152</v>
      </c>
      <c r="D21" s="122">
        <v>1</v>
      </c>
      <c r="E21" s="49">
        <v>143</v>
      </c>
      <c r="F21" s="49">
        <v>137</v>
      </c>
      <c r="G21" s="49">
        <v>17</v>
      </c>
      <c r="H21" s="50">
        <v>310</v>
      </c>
      <c r="I21" s="50"/>
      <c r="J21" s="124">
        <v>0</v>
      </c>
      <c r="K21" s="124"/>
      <c r="L21" s="124"/>
      <c r="M21" s="124"/>
      <c r="N21" s="51">
        <f t="shared" si="9"/>
        <v>0</v>
      </c>
      <c r="O21" s="52">
        <f t="shared" si="9"/>
        <v>0</v>
      </c>
      <c r="P21" s="30">
        <f t="shared" ref="P21:P27" si="11">F21/E21</f>
        <v>0.95804195804195802</v>
      </c>
      <c r="Q21" s="53" t="e">
        <f t="shared" si="10"/>
        <v>#DIV/0!</v>
      </c>
      <c r="R21" s="54">
        <v>43982</v>
      </c>
      <c r="S21" s="54">
        <v>44057</v>
      </c>
    </row>
    <row r="22" spans="1:29" x14ac:dyDescent="0.2">
      <c r="A22" s="48" t="s">
        <v>15</v>
      </c>
      <c r="B22" s="49">
        <v>395</v>
      </c>
      <c r="C22" s="49">
        <v>406</v>
      </c>
      <c r="D22" s="122">
        <v>287</v>
      </c>
      <c r="E22" s="49">
        <v>289</v>
      </c>
      <c r="F22" s="49">
        <v>273</v>
      </c>
      <c r="G22" s="49">
        <v>17</v>
      </c>
      <c r="H22" s="50">
        <v>395</v>
      </c>
      <c r="I22" s="50"/>
      <c r="J22" s="124">
        <v>349</v>
      </c>
      <c r="K22" s="124"/>
      <c r="L22" s="124"/>
      <c r="M22" s="124"/>
      <c r="N22" s="51">
        <f t="shared" si="9"/>
        <v>0</v>
      </c>
      <c r="O22" s="52">
        <f t="shared" si="9"/>
        <v>0</v>
      </c>
      <c r="P22" s="30">
        <f t="shared" si="11"/>
        <v>0.94463667820069208</v>
      </c>
      <c r="Q22" s="53" t="e">
        <f t="shared" si="10"/>
        <v>#DIV/0!</v>
      </c>
      <c r="R22" s="54">
        <v>43982</v>
      </c>
      <c r="S22" s="54">
        <v>44029</v>
      </c>
    </row>
    <row r="23" spans="1:29" x14ac:dyDescent="0.2">
      <c r="A23" s="48" t="s">
        <v>16</v>
      </c>
      <c r="B23" s="49">
        <v>479</v>
      </c>
      <c r="C23" s="49">
        <v>357</v>
      </c>
      <c r="D23" s="122">
        <v>56</v>
      </c>
      <c r="E23" s="49">
        <v>340</v>
      </c>
      <c r="F23" s="49">
        <v>241</v>
      </c>
      <c r="G23" s="49">
        <v>14</v>
      </c>
      <c r="H23" s="50">
        <v>479</v>
      </c>
      <c r="I23" s="50"/>
      <c r="J23" s="124">
        <v>39</v>
      </c>
      <c r="K23" s="124"/>
      <c r="L23" s="124"/>
      <c r="M23" s="124"/>
      <c r="N23" s="51">
        <f t="shared" si="9"/>
        <v>0</v>
      </c>
      <c r="O23" s="52">
        <f t="shared" si="9"/>
        <v>0</v>
      </c>
      <c r="P23" s="30">
        <f t="shared" si="11"/>
        <v>0.70882352941176474</v>
      </c>
      <c r="Q23" s="53" t="e">
        <f t="shared" si="10"/>
        <v>#DIV/0!</v>
      </c>
      <c r="R23" s="54">
        <v>43982</v>
      </c>
      <c r="S23" s="55">
        <v>44053</v>
      </c>
    </row>
    <row r="24" spans="1:29" x14ac:dyDescent="0.2">
      <c r="A24" s="48" t="s">
        <v>17</v>
      </c>
      <c r="B24" s="49">
        <v>170</v>
      </c>
      <c r="C24" s="49">
        <v>178</v>
      </c>
      <c r="D24" s="122">
        <v>1</v>
      </c>
      <c r="E24" s="49">
        <v>144</v>
      </c>
      <c r="F24" s="49">
        <v>132</v>
      </c>
      <c r="G24" s="49">
        <v>4</v>
      </c>
      <c r="H24" s="50">
        <v>165</v>
      </c>
      <c r="I24" s="50"/>
      <c r="J24" s="124">
        <v>3</v>
      </c>
      <c r="K24" s="124"/>
      <c r="L24" s="124"/>
      <c r="M24" s="124"/>
      <c r="N24" s="51">
        <f t="shared" si="9"/>
        <v>0</v>
      </c>
      <c r="O24" s="52">
        <f t="shared" si="9"/>
        <v>0</v>
      </c>
      <c r="P24" s="30">
        <f t="shared" si="11"/>
        <v>0.91666666666666663</v>
      </c>
      <c r="Q24" s="53" t="e">
        <f t="shared" si="10"/>
        <v>#DIV/0!</v>
      </c>
      <c r="R24" s="54">
        <v>43982</v>
      </c>
      <c r="S24" s="55" t="s">
        <v>20</v>
      </c>
    </row>
    <row r="25" spans="1:29" x14ac:dyDescent="0.2">
      <c r="A25" s="48" t="s">
        <v>18</v>
      </c>
      <c r="B25" s="49">
        <v>515</v>
      </c>
      <c r="C25" s="49">
        <v>417</v>
      </c>
      <c r="D25" s="122">
        <v>37</v>
      </c>
      <c r="E25" s="49">
        <v>383</v>
      </c>
      <c r="F25" s="49">
        <v>356</v>
      </c>
      <c r="G25" s="49">
        <v>4</v>
      </c>
      <c r="H25" s="50">
        <v>515</v>
      </c>
      <c r="I25" s="50"/>
      <c r="J25" s="124">
        <v>49</v>
      </c>
      <c r="K25" s="124"/>
      <c r="L25" s="124"/>
      <c r="M25" s="124"/>
      <c r="N25" s="51">
        <f t="shared" si="9"/>
        <v>0</v>
      </c>
      <c r="O25" s="52">
        <f t="shared" si="9"/>
        <v>0</v>
      </c>
      <c r="P25" s="30">
        <f t="shared" si="11"/>
        <v>0.92950391644908614</v>
      </c>
      <c r="Q25" s="53" t="e">
        <f t="shared" si="10"/>
        <v>#DIV/0!</v>
      </c>
      <c r="R25" s="54">
        <v>43982</v>
      </c>
      <c r="S25" s="55">
        <v>44043</v>
      </c>
    </row>
    <row r="26" spans="1:29" x14ac:dyDescent="0.2">
      <c r="A26" s="48" t="s">
        <v>19</v>
      </c>
      <c r="B26" s="49">
        <v>175</v>
      </c>
      <c r="C26" s="49">
        <v>199</v>
      </c>
      <c r="D26" s="122">
        <v>0</v>
      </c>
      <c r="E26" s="49">
        <v>171</v>
      </c>
      <c r="F26" s="49">
        <v>165</v>
      </c>
      <c r="G26" s="49">
        <v>6</v>
      </c>
      <c r="H26" s="50">
        <v>175</v>
      </c>
      <c r="I26" s="50"/>
      <c r="J26" s="124">
        <v>0</v>
      </c>
      <c r="K26" s="124"/>
      <c r="L26" s="124"/>
      <c r="M26" s="124"/>
      <c r="N26" s="51">
        <f t="shared" si="9"/>
        <v>0</v>
      </c>
      <c r="O26" s="52">
        <f t="shared" si="9"/>
        <v>0</v>
      </c>
      <c r="P26" s="30">
        <f t="shared" si="11"/>
        <v>0.96491228070175439</v>
      </c>
      <c r="Q26" s="53" t="e">
        <f t="shared" si="10"/>
        <v>#DIV/0!</v>
      </c>
      <c r="R26" s="54">
        <v>43982</v>
      </c>
      <c r="S26" s="55" t="s">
        <v>20</v>
      </c>
    </row>
    <row r="27" spans="1:29" x14ac:dyDescent="0.2">
      <c r="A27" s="48" t="s">
        <v>21</v>
      </c>
      <c r="B27" s="49">
        <v>55</v>
      </c>
      <c r="C27" s="49">
        <v>19</v>
      </c>
      <c r="D27" s="122">
        <v>0</v>
      </c>
      <c r="E27" s="49">
        <v>19</v>
      </c>
      <c r="F27" s="49">
        <v>19</v>
      </c>
      <c r="G27" s="49">
        <v>0</v>
      </c>
      <c r="H27" s="50">
        <v>55</v>
      </c>
      <c r="I27" s="50"/>
      <c r="J27" s="124">
        <v>3</v>
      </c>
      <c r="K27" s="124"/>
      <c r="L27" s="124"/>
      <c r="M27" s="124"/>
      <c r="N27" s="51">
        <f t="shared" si="9"/>
        <v>0</v>
      </c>
      <c r="O27" s="52">
        <f t="shared" si="9"/>
        <v>0</v>
      </c>
      <c r="P27" s="30">
        <f t="shared" si="11"/>
        <v>1</v>
      </c>
      <c r="Q27" s="53" t="e">
        <f t="shared" si="10"/>
        <v>#DIV/0!</v>
      </c>
      <c r="R27" s="54">
        <v>43982</v>
      </c>
      <c r="S27" s="54">
        <v>44043</v>
      </c>
    </row>
    <row r="28" spans="1:29" x14ac:dyDescent="0.2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</row>
    <row r="29" spans="1:29" s="56" customFormat="1" ht="12.75" customHeight="1" x14ac:dyDescent="0.25">
      <c r="A29" s="186" t="s">
        <v>24</v>
      </c>
      <c r="B29" s="189" t="s">
        <v>28</v>
      </c>
      <c r="C29" s="190"/>
      <c r="D29" s="190"/>
      <c r="E29" s="190"/>
      <c r="F29" s="190"/>
      <c r="G29" s="190"/>
      <c r="H29" s="190"/>
      <c r="I29" s="190"/>
      <c r="J29" s="190"/>
      <c r="K29" s="191"/>
      <c r="L29" s="192" t="s">
        <v>49</v>
      </c>
      <c r="M29" s="193"/>
      <c r="N29" s="193"/>
      <c r="O29" s="193"/>
      <c r="P29" s="193"/>
      <c r="Q29" s="193"/>
      <c r="R29" s="193"/>
      <c r="S29" s="193"/>
      <c r="T29" s="193"/>
      <c r="U29" s="194"/>
      <c r="V29" s="195" t="s">
        <v>64</v>
      </c>
      <c r="W29" s="196"/>
      <c r="X29" s="199" t="s">
        <v>63</v>
      </c>
      <c r="Y29" s="196"/>
      <c r="Z29" s="182" t="s">
        <v>1</v>
      </c>
      <c r="AA29" s="183"/>
      <c r="AB29" s="161"/>
      <c r="AC29" s="172" t="s">
        <v>33</v>
      </c>
    </row>
    <row r="30" spans="1:29" s="57" customFormat="1" ht="23.25" customHeight="1" x14ac:dyDescent="0.2">
      <c r="A30" s="187"/>
      <c r="B30" s="175" t="s">
        <v>3</v>
      </c>
      <c r="C30" s="176"/>
      <c r="D30" s="175" t="s">
        <v>4</v>
      </c>
      <c r="E30" s="176"/>
      <c r="F30" s="175" t="s">
        <v>5</v>
      </c>
      <c r="G30" s="176"/>
      <c r="H30" s="175" t="s">
        <v>25</v>
      </c>
      <c r="I30" s="177"/>
      <c r="J30" s="177"/>
      <c r="K30" s="178"/>
      <c r="L30" s="179" t="s">
        <v>3</v>
      </c>
      <c r="M30" s="180"/>
      <c r="N30" s="180" t="s">
        <v>4</v>
      </c>
      <c r="O30" s="180"/>
      <c r="P30" s="180" t="s">
        <v>5</v>
      </c>
      <c r="Q30" s="180"/>
      <c r="R30" s="180" t="s">
        <v>6</v>
      </c>
      <c r="S30" s="180"/>
      <c r="T30" s="180"/>
      <c r="U30" s="181"/>
      <c r="V30" s="197"/>
      <c r="W30" s="198"/>
      <c r="X30" s="200"/>
      <c r="Y30" s="198"/>
      <c r="Z30" s="184"/>
      <c r="AA30" s="185"/>
      <c r="AB30" s="108"/>
      <c r="AC30" s="173"/>
    </row>
    <row r="31" spans="1:29" s="57" customFormat="1" ht="31.5" customHeight="1" x14ac:dyDescent="0.2">
      <c r="A31" s="188"/>
      <c r="B31" s="58" t="s">
        <v>7</v>
      </c>
      <c r="C31" s="59" t="s">
        <v>8</v>
      </c>
      <c r="D31" s="125" t="s">
        <v>76</v>
      </c>
      <c r="E31" s="125" t="s">
        <v>77</v>
      </c>
      <c r="F31" s="59" t="s">
        <v>7</v>
      </c>
      <c r="G31" s="59" t="s">
        <v>8</v>
      </c>
      <c r="H31" s="59" t="s">
        <v>7</v>
      </c>
      <c r="I31" s="60" t="s">
        <v>9</v>
      </c>
      <c r="J31" s="59" t="s">
        <v>8</v>
      </c>
      <c r="K31" s="61" t="s">
        <v>9</v>
      </c>
      <c r="L31" s="62" t="s">
        <v>7</v>
      </c>
      <c r="M31" s="63" t="s">
        <v>8</v>
      </c>
      <c r="N31" s="160" t="s">
        <v>78</v>
      </c>
      <c r="O31" s="160" t="s">
        <v>79</v>
      </c>
      <c r="P31" s="160" t="s">
        <v>60</v>
      </c>
      <c r="Q31" s="160" t="s">
        <v>61</v>
      </c>
      <c r="R31" s="160" t="s">
        <v>60</v>
      </c>
      <c r="S31" s="160" t="s">
        <v>47</v>
      </c>
      <c r="T31" s="160" t="s">
        <v>61</v>
      </c>
      <c r="U31" s="64" t="s">
        <v>48</v>
      </c>
      <c r="V31" s="65" t="s">
        <v>7</v>
      </c>
      <c r="W31" s="65" t="s">
        <v>8</v>
      </c>
      <c r="X31" s="65" t="s">
        <v>7</v>
      </c>
      <c r="Y31" s="65" t="s">
        <v>8</v>
      </c>
      <c r="Z31" s="66" t="s">
        <v>29</v>
      </c>
      <c r="AA31" s="67" t="s">
        <v>29</v>
      </c>
      <c r="AB31" s="109"/>
      <c r="AC31" s="173"/>
    </row>
    <row r="32" spans="1:29" s="57" customFormat="1" x14ac:dyDescent="0.2">
      <c r="A32" s="68" t="s">
        <v>12</v>
      </c>
      <c r="B32" s="94">
        <f t="shared" ref="B32" si="12">SUM(B33:B40)</f>
        <v>230</v>
      </c>
      <c r="C32" s="69">
        <f>SUM(C33:C40)</f>
        <v>107</v>
      </c>
      <c r="D32" s="126">
        <f t="shared" ref="D32:U32" si="13">SUM(D33:D40)</f>
        <v>12</v>
      </c>
      <c r="E32" s="126">
        <f t="shared" si="13"/>
        <v>1</v>
      </c>
      <c r="F32" s="69">
        <f t="shared" si="13"/>
        <v>162</v>
      </c>
      <c r="G32" s="69">
        <f t="shared" si="13"/>
        <v>47</v>
      </c>
      <c r="H32" s="69">
        <f t="shared" si="13"/>
        <v>146</v>
      </c>
      <c r="I32" s="69">
        <f t="shared" si="13"/>
        <v>16</v>
      </c>
      <c r="J32" s="95">
        <f t="shared" si="13"/>
        <v>43</v>
      </c>
      <c r="K32" s="95">
        <f t="shared" si="13"/>
        <v>9</v>
      </c>
      <c r="L32" s="70">
        <f t="shared" si="13"/>
        <v>192</v>
      </c>
      <c r="M32" s="71">
        <f>SUM(M33:M40)</f>
        <v>183</v>
      </c>
      <c r="N32" s="128">
        <f t="shared" si="13"/>
        <v>20</v>
      </c>
      <c r="O32" s="128">
        <f t="shared" si="13"/>
        <v>4</v>
      </c>
      <c r="P32" s="128">
        <f t="shared" si="13"/>
        <v>0</v>
      </c>
      <c r="Q32" s="128">
        <f t="shared" si="13"/>
        <v>0</v>
      </c>
      <c r="R32" s="128">
        <f t="shared" si="13"/>
        <v>0</v>
      </c>
      <c r="S32" s="128">
        <f t="shared" si="13"/>
        <v>0</v>
      </c>
      <c r="T32" s="135">
        <f t="shared" si="13"/>
        <v>0</v>
      </c>
      <c r="U32" s="135">
        <f t="shared" si="13"/>
        <v>0</v>
      </c>
      <c r="V32" s="72">
        <f>P32/F32</f>
        <v>0</v>
      </c>
      <c r="W32" s="73">
        <f>Q32/G32</f>
        <v>0</v>
      </c>
      <c r="X32" s="73">
        <f>R32/H32</f>
        <v>0</v>
      </c>
      <c r="Y32" s="73">
        <f>T32/J32</f>
        <v>0</v>
      </c>
      <c r="Z32" s="74">
        <f>(H32+J32)/(F32+G32)</f>
        <v>0.90430622009569372</v>
      </c>
      <c r="AA32" s="75" t="e">
        <f>(R32+T32)/(P32+Q32)</f>
        <v>#DIV/0!</v>
      </c>
      <c r="AB32" s="75"/>
      <c r="AC32" s="174"/>
    </row>
    <row r="33" spans="1:29" s="57" customFormat="1" x14ac:dyDescent="0.2">
      <c r="A33" s="76" t="s">
        <v>13</v>
      </c>
      <c r="B33" s="96">
        <v>45</v>
      </c>
      <c r="C33" s="97">
        <v>28</v>
      </c>
      <c r="D33" s="127">
        <v>0</v>
      </c>
      <c r="E33" s="127">
        <v>0</v>
      </c>
      <c r="F33" s="98">
        <v>42</v>
      </c>
      <c r="G33" s="99">
        <v>5</v>
      </c>
      <c r="H33" s="99">
        <v>37</v>
      </c>
      <c r="I33" s="78">
        <v>2</v>
      </c>
      <c r="J33" s="100">
        <v>4</v>
      </c>
      <c r="K33" s="104">
        <v>0</v>
      </c>
      <c r="L33" s="79">
        <v>81</v>
      </c>
      <c r="M33" s="80">
        <v>81</v>
      </c>
      <c r="N33" s="129">
        <v>1</v>
      </c>
      <c r="O33" s="129">
        <v>0</v>
      </c>
      <c r="P33" s="132"/>
      <c r="Q33" s="133"/>
      <c r="R33" s="133"/>
      <c r="S33" s="138"/>
      <c r="T33" s="136"/>
      <c r="U33" s="139"/>
      <c r="V33" s="82">
        <f t="shared" ref="V33:X40" si="14">P33/F33</f>
        <v>0</v>
      </c>
      <c r="W33" s="83">
        <f t="shared" si="14"/>
        <v>0</v>
      </c>
      <c r="X33" s="83">
        <f t="shared" si="14"/>
        <v>0</v>
      </c>
      <c r="Y33" s="83">
        <f t="shared" ref="Y33:Y39" si="15">T33/J33</f>
        <v>0</v>
      </c>
      <c r="Z33" s="84">
        <f t="shared" ref="Z33:Z40" si="16">(H33+J33)/(F33+G33)</f>
        <v>0.87234042553191493</v>
      </c>
      <c r="AA33" s="85" t="e">
        <f t="shared" ref="AA33:AA40" si="17">(R33+T33)/(P33+Q33)</f>
        <v>#DIV/0!</v>
      </c>
      <c r="AB33" s="85"/>
      <c r="AC33" s="86">
        <v>43982</v>
      </c>
    </row>
    <row r="34" spans="1:29" s="57" customFormat="1" x14ac:dyDescent="0.2">
      <c r="A34" s="76" t="s">
        <v>14</v>
      </c>
      <c r="B34" s="101">
        <v>19</v>
      </c>
      <c r="C34" s="102">
        <v>10</v>
      </c>
      <c r="D34" s="127">
        <v>0</v>
      </c>
      <c r="E34" s="127">
        <v>0</v>
      </c>
      <c r="F34" s="150">
        <v>7</v>
      </c>
      <c r="G34" s="99">
        <v>10</v>
      </c>
      <c r="H34" s="99">
        <v>7</v>
      </c>
      <c r="I34" s="78">
        <v>1</v>
      </c>
      <c r="J34" s="100">
        <v>8</v>
      </c>
      <c r="K34" s="104">
        <v>2</v>
      </c>
      <c r="L34" s="87">
        <v>20</v>
      </c>
      <c r="M34" s="88">
        <v>10</v>
      </c>
      <c r="N34" s="129">
        <v>0</v>
      </c>
      <c r="O34" s="129">
        <v>0</v>
      </c>
      <c r="P34" s="134"/>
      <c r="Q34" s="133"/>
      <c r="R34" s="133"/>
      <c r="S34" s="138"/>
      <c r="T34" s="136"/>
      <c r="U34" s="139"/>
      <c r="V34" s="82">
        <f t="shared" si="14"/>
        <v>0</v>
      </c>
      <c r="W34" s="83">
        <f t="shared" si="14"/>
        <v>0</v>
      </c>
      <c r="X34" s="83">
        <f t="shared" si="14"/>
        <v>0</v>
      </c>
      <c r="Y34" s="83">
        <f t="shared" si="15"/>
        <v>0</v>
      </c>
      <c r="Z34" s="84">
        <f t="shared" si="16"/>
        <v>0.88235294117647056</v>
      </c>
      <c r="AA34" s="85" t="e">
        <f t="shared" si="17"/>
        <v>#DIV/0!</v>
      </c>
      <c r="AB34" s="85"/>
      <c r="AC34" s="86">
        <v>43982</v>
      </c>
    </row>
    <row r="35" spans="1:29" s="57" customFormat="1" x14ac:dyDescent="0.2">
      <c r="A35" s="76" t="s">
        <v>15</v>
      </c>
      <c r="B35" s="101">
        <v>37</v>
      </c>
      <c r="C35" s="102">
        <v>18</v>
      </c>
      <c r="D35" s="127">
        <v>0</v>
      </c>
      <c r="E35" s="127">
        <v>0</v>
      </c>
      <c r="F35" s="98">
        <v>24</v>
      </c>
      <c r="G35" s="99">
        <v>10</v>
      </c>
      <c r="H35" s="99">
        <v>19</v>
      </c>
      <c r="I35" s="78">
        <v>1</v>
      </c>
      <c r="J35" s="100">
        <v>9</v>
      </c>
      <c r="K35" s="104">
        <v>0</v>
      </c>
      <c r="L35" s="87"/>
      <c r="M35" s="88"/>
      <c r="N35" s="129">
        <v>0</v>
      </c>
      <c r="O35" s="129">
        <v>0</v>
      </c>
      <c r="P35" s="132"/>
      <c r="Q35" s="133"/>
      <c r="R35" s="133"/>
      <c r="S35" s="138"/>
      <c r="T35" s="136"/>
      <c r="U35" s="139"/>
      <c r="V35" s="82">
        <f t="shared" si="14"/>
        <v>0</v>
      </c>
      <c r="W35" s="83">
        <f t="shared" si="14"/>
        <v>0</v>
      </c>
      <c r="X35" s="83">
        <f t="shared" si="14"/>
        <v>0</v>
      </c>
      <c r="Y35" s="83">
        <f t="shared" si="15"/>
        <v>0</v>
      </c>
      <c r="Z35" s="84">
        <f t="shared" si="16"/>
        <v>0.82352941176470584</v>
      </c>
      <c r="AA35" s="85" t="e">
        <f t="shared" si="17"/>
        <v>#DIV/0!</v>
      </c>
      <c r="AB35" s="85"/>
      <c r="AC35" s="86">
        <v>43982</v>
      </c>
    </row>
    <row r="36" spans="1:29" s="57" customFormat="1" x14ac:dyDescent="0.2">
      <c r="A36" s="76" t="s">
        <v>16</v>
      </c>
      <c r="B36" s="103">
        <v>53</v>
      </c>
      <c r="C36" s="77">
        <v>17</v>
      </c>
      <c r="D36" s="127">
        <v>5</v>
      </c>
      <c r="E36" s="127">
        <v>1</v>
      </c>
      <c r="F36" s="98">
        <v>44</v>
      </c>
      <c r="G36" s="99">
        <v>8</v>
      </c>
      <c r="H36" s="99">
        <v>39</v>
      </c>
      <c r="I36" s="78">
        <v>9</v>
      </c>
      <c r="J36" s="100">
        <v>8</v>
      </c>
      <c r="K36" s="104">
        <v>1</v>
      </c>
      <c r="L36" s="89">
        <v>55</v>
      </c>
      <c r="M36" s="81">
        <v>40</v>
      </c>
      <c r="N36" s="129">
        <v>12</v>
      </c>
      <c r="O36" s="129">
        <v>2</v>
      </c>
      <c r="P36" s="132"/>
      <c r="Q36" s="133"/>
      <c r="R36" s="133"/>
      <c r="S36" s="138"/>
      <c r="T36" s="136"/>
      <c r="U36" s="139"/>
      <c r="V36" s="82">
        <f t="shared" si="14"/>
        <v>0</v>
      </c>
      <c r="W36" s="83">
        <f t="shared" si="14"/>
        <v>0</v>
      </c>
      <c r="X36" s="83">
        <f t="shared" si="14"/>
        <v>0</v>
      </c>
      <c r="Y36" s="83">
        <f t="shared" si="15"/>
        <v>0</v>
      </c>
      <c r="Z36" s="84">
        <f t="shared" si="16"/>
        <v>0.90384615384615385</v>
      </c>
      <c r="AA36" s="85" t="e">
        <f t="shared" si="17"/>
        <v>#DIV/0!</v>
      </c>
      <c r="AB36" s="85"/>
      <c r="AC36" s="86">
        <v>43982</v>
      </c>
    </row>
    <row r="37" spans="1:29" s="57" customFormat="1" x14ac:dyDescent="0.2">
      <c r="A37" s="76" t="s">
        <v>17</v>
      </c>
      <c r="B37" s="103">
        <v>21</v>
      </c>
      <c r="C37" s="77">
        <v>15</v>
      </c>
      <c r="D37" s="127">
        <v>0</v>
      </c>
      <c r="E37" s="127">
        <v>0</v>
      </c>
      <c r="F37" s="98">
        <v>12</v>
      </c>
      <c r="G37" s="99">
        <v>4</v>
      </c>
      <c r="H37" s="99">
        <v>11</v>
      </c>
      <c r="I37" s="78">
        <v>1</v>
      </c>
      <c r="J37" s="100">
        <v>4</v>
      </c>
      <c r="K37" s="104">
        <v>2</v>
      </c>
      <c r="L37" s="89"/>
      <c r="M37" s="81"/>
      <c r="N37" s="129">
        <v>0</v>
      </c>
      <c r="O37" s="129">
        <v>0</v>
      </c>
      <c r="P37" s="132"/>
      <c r="Q37" s="133"/>
      <c r="R37" s="133"/>
      <c r="S37" s="138"/>
      <c r="T37" s="136"/>
      <c r="U37" s="139"/>
      <c r="V37" s="82">
        <f t="shared" si="14"/>
        <v>0</v>
      </c>
      <c r="W37" s="83">
        <f>Q37/G37</f>
        <v>0</v>
      </c>
      <c r="X37" s="83">
        <f t="shared" si="14"/>
        <v>0</v>
      </c>
      <c r="Y37" s="83">
        <f t="shared" si="15"/>
        <v>0</v>
      </c>
      <c r="Z37" s="84">
        <f t="shared" si="16"/>
        <v>0.9375</v>
      </c>
      <c r="AA37" s="85" t="e">
        <f t="shared" si="17"/>
        <v>#DIV/0!</v>
      </c>
      <c r="AB37" s="85"/>
      <c r="AC37" s="86">
        <v>43982</v>
      </c>
    </row>
    <row r="38" spans="1:29" s="57" customFormat="1" x14ac:dyDescent="0.2">
      <c r="A38" s="76" t="s">
        <v>18</v>
      </c>
      <c r="B38" s="103">
        <v>28</v>
      </c>
      <c r="C38" s="77">
        <v>14</v>
      </c>
      <c r="D38" s="127">
        <v>7</v>
      </c>
      <c r="E38" s="127">
        <v>0</v>
      </c>
      <c r="F38" s="98">
        <v>20</v>
      </c>
      <c r="G38" s="99">
        <v>7</v>
      </c>
      <c r="H38" s="99">
        <v>20</v>
      </c>
      <c r="I38" s="78">
        <v>1</v>
      </c>
      <c r="J38" s="100">
        <v>7</v>
      </c>
      <c r="K38" s="104">
        <v>3</v>
      </c>
      <c r="L38" s="89">
        <v>28</v>
      </c>
      <c r="M38" s="81">
        <v>32</v>
      </c>
      <c r="N38" s="129">
        <v>6</v>
      </c>
      <c r="O38" s="129">
        <v>2</v>
      </c>
      <c r="P38" s="132"/>
      <c r="Q38" s="133"/>
      <c r="R38" s="133"/>
      <c r="S38" s="138"/>
      <c r="T38" s="136"/>
      <c r="U38" s="139"/>
      <c r="V38" s="82">
        <f t="shared" si="14"/>
        <v>0</v>
      </c>
      <c r="W38" s="83">
        <f>Q38/G38</f>
        <v>0</v>
      </c>
      <c r="X38" s="83">
        <f t="shared" si="14"/>
        <v>0</v>
      </c>
      <c r="Y38" s="83">
        <f t="shared" si="15"/>
        <v>0</v>
      </c>
      <c r="Z38" s="84">
        <f t="shared" si="16"/>
        <v>1</v>
      </c>
      <c r="AA38" s="85" t="e">
        <f t="shared" si="17"/>
        <v>#DIV/0!</v>
      </c>
      <c r="AB38" s="85"/>
      <c r="AC38" s="86">
        <v>43982</v>
      </c>
    </row>
    <row r="39" spans="1:29" s="57" customFormat="1" x14ac:dyDescent="0.2">
      <c r="A39" s="76" t="s">
        <v>19</v>
      </c>
      <c r="B39" s="103">
        <v>17</v>
      </c>
      <c r="C39" s="77">
        <v>5</v>
      </c>
      <c r="D39" s="127">
        <v>0</v>
      </c>
      <c r="E39" s="127">
        <v>0</v>
      </c>
      <c r="F39" s="98">
        <v>12</v>
      </c>
      <c r="G39" s="99">
        <v>3</v>
      </c>
      <c r="H39" s="99">
        <v>12</v>
      </c>
      <c r="I39" s="78">
        <v>1</v>
      </c>
      <c r="J39" s="100">
        <v>3</v>
      </c>
      <c r="K39" s="104">
        <v>1</v>
      </c>
      <c r="L39" s="89"/>
      <c r="M39" s="81"/>
      <c r="N39" s="129">
        <v>0</v>
      </c>
      <c r="O39" s="129">
        <v>0</v>
      </c>
      <c r="P39" s="132"/>
      <c r="Q39" s="133"/>
      <c r="R39" s="133"/>
      <c r="S39" s="138"/>
      <c r="T39" s="136"/>
      <c r="U39" s="139"/>
      <c r="V39" s="82">
        <f t="shared" si="14"/>
        <v>0</v>
      </c>
      <c r="W39" s="83">
        <f t="shared" si="14"/>
        <v>0</v>
      </c>
      <c r="X39" s="83">
        <f t="shared" si="14"/>
        <v>0</v>
      </c>
      <c r="Y39" s="83">
        <f t="shared" si="15"/>
        <v>0</v>
      </c>
      <c r="Z39" s="84">
        <f t="shared" si="16"/>
        <v>1</v>
      </c>
      <c r="AA39" s="85" t="e">
        <f t="shared" si="17"/>
        <v>#DIV/0!</v>
      </c>
      <c r="AB39" s="85"/>
      <c r="AC39" s="86">
        <v>43982</v>
      </c>
    </row>
    <row r="40" spans="1:29" s="57" customFormat="1" x14ac:dyDescent="0.2">
      <c r="A40" s="76" t="s">
        <v>21</v>
      </c>
      <c r="B40" s="103">
        <v>10</v>
      </c>
      <c r="C40" s="77">
        <v>0</v>
      </c>
      <c r="D40" s="127">
        <v>0</v>
      </c>
      <c r="E40" s="127">
        <v>0</v>
      </c>
      <c r="F40" s="98">
        <v>1</v>
      </c>
      <c r="G40" s="99">
        <v>0</v>
      </c>
      <c r="H40" s="99">
        <v>1</v>
      </c>
      <c r="I40" s="78">
        <v>0</v>
      </c>
      <c r="J40" s="100">
        <v>0</v>
      </c>
      <c r="K40" s="104">
        <v>0</v>
      </c>
      <c r="L40" s="89">
        <v>8</v>
      </c>
      <c r="M40" s="81">
        <v>20</v>
      </c>
      <c r="N40" s="129">
        <v>1</v>
      </c>
      <c r="O40" s="129">
        <v>0</v>
      </c>
      <c r="P40" s="132"/>
      <c r="Q40" s="133"/>
      <c r="R40" s="133"/>
      <c r="S40" s="138"/>
      <c r="T40" s="136"/>
      <c r="U40" s="139"/>
      <c r="V40" s="82">
        <f t="shared" si="14"/>
        <v>0</v>
      </c>
      <c r="W40" s="83" t="e">
        <f t="shared" si="14"/>
        <v>#DIV/0!</v>
      </c>
      <c r="X40" s="83">
        <f t="shared" si="14"/>
        <v>0</v>
      </c>
      <c r="Y40" s="83" t="e">
        <f>T40/J40</f>
        <v>#DIV/0!</v>
      </c>
      <c r="Z40" s="84">
        <f t="shared" si="16"/>
        <v>1</v>
      </c>
      <c r="AA40" s="85" t="e">
        <f t="shared" si="17"/>
        <v>#DIV/0!</v>
      </c>
      <c r="AB40" s="85"/>
      <c r="AC40" s="86">
        <v>43982</v>
      </c>
    </row>
    <row r="41" spans="1:29" x14ac:dyDescent="0.2">
      <c r="F41" s="38"/>
      <c r="N41" s="38"/>
      <c r="O41" s="38"/>
    </row>
    <row r="42" spans="1:29" x14ac:dyDescent="0.2">
      <c r="A42" s="2" t="s">
        <v>26</v>
      </c>
      <c r="R42" s="2" t="s">
        <v>27</v>
      </c>
    </row>
    <row r="43" spans="1:29" x14ac:dyDescent="0.2">
      <c r="W43" s="2" t="s">
        <v>46</v>
      </c>
    </row>
    <row r="44" spans="1:29" x14ac:dyDescent="0.2">
      <c r="R44" s="2" t="s">
        <v>27</v>
      </c>
    </row>
    <row r="46" spans="1:29" x14ac:dyDescent="0.2">
      <c r="O46" s="2" t="s">
        <v>27</v>
      </c>
    </row>
    <row r="48" spans="1:29" x14ac:dyDescent="0.2">
      <c r="M48" s="2" t="s">
        <v>27</v>
      </c>
    </row>
  </sheetData>
  <mergeCells count="48">
    <mergeCell ref="AC29:AC32"/>
    <mergeCell ref="B30:C30"/>
    <mergeCell ref="D30:E30"/>
    <mergeCell ref="F30:G30"/>
    <mergeCell ref="H30:K30"/>
    <mergeCell ref="L30:M30"/>
    <mergeCell ref="N30:O30"/>
    <mergeCell ref="P30:Q30"/>
    <mergeCell ref="R30:U30"/>
    <mergeCell ref="Z29:AA30"/>
    <mergeCell ref="A29:A31"/>
    <mergeCell ref="B29:K29"/>
    <mergeCell ref="L29:U29"/>
    <mergeCell ref="V29:W30"/>
    <mergeCell ref="X29:Y30"/>
    <mergeCell ref="R16:R19"/>
    <mergeCell ref="S16:S19"/>
    <mergeCell ref="B17:B18"/>
    <mergeCell ref="C17:D17"/>
    <mergeCell ref="E17:E18"/>
    <mergeCell ref="F17:G17"/>
    <mergeCell ref="H17:H18"/>
    <mergeCell ref="I17:J17"/>
    <mergeCell ref="K17:K18"/>
    <mergeCell ref="L17:M17"/>
    <mergeCell ref="P16:Q17"/>
    <mergeCell ref="A16:A18"/>
    <mergeCell ref="B16:G16"/>
    <mergeCell ref="H16:M16"/>
    <mergeCell ref="N16:N18"/>
    <mergeCell ref="O16:O18"/>
    <mergeCell ref="T2:T5"/>
    <mergeCell ref="U2:U5"/>
    <mergeCell ref="V2:Y3"/>
    <mergeCell ref="B3:B4"/>
    <mergeCell ref="C3:D3"/>
    <mergeCell ref="E3:E4"/>
    <mergeCell ref="F3:H3"/>
    <mergeCell ref="I3:I4"/>
    <mergeCell ref="J3:K3"/>
    <mergeCell ref="L3:L4"/>
    <mergeCell ref="R2:S3"/>
    <mergeCell ref="A2:A4"/>
    <mergeCell ref="B2:H2"/>
    <mergeCell ref="I2:O2"/>
    <mergeCell ref="P2:P4"/>
    <mergeCell ref="Q2:Q4"/>
    <mergeCell ref="M3:O3"/>
  </mergeCells>
  <pageMargins left="0.19685039370078741" right="0.19685039370078741" top="0.19685039370078741" bottom="0.19685039370078741" header="0" footer="0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48"/>
  <sheetViews>
    <sheetView zoomScale="110" zoomScaleNormal="110" workbookViewId="0">
      <selection activeCell="N10" sqref="N10"/>
    </sheetView>
  </sheetViews>
  <sheetFormatPr defaultColWidth="8.85546875" defaultRowHeight="12.75" x14ac:dyDescent="0.2"/>
  <cols>
    <col min="1" max="1" width="6.5703125" style="2" customWidth="1"/>
    <col min="2" max="2" width="8.5703125" style="2" customWidth="1"/>
    <col min="3" max="3" width="8" style="2" customWidth="1"/>
    <col min="4" max="4" width="9.7109375" style="2" customWidth="1"/>
    <col min="5" max="5" width="9.140625" style="2" customWidth="1"/>
    <col min="6" max="7" width="8" style="2" customWidth="1"/>
    <col min="8" max="8" width="8.85546875" style="2" customWidth="1"/>
    <col min="9" max="13" width="9.140625" style="2" customWidth="1"/>
    <col min="14" max="14" width="9.5703125" style="2" customWidth="1"/>
    <col min="15" max="15" width="9.28515625" style="2" customWidth="1"/>
    <col min="16" max="16" width="10.42578125" style="2" customWidth="1"/>
    <col min="17" max="17" width="11.85546875" style="2" customWidth="1"/>
    <col min="18" max="19" width="8.28515625" style="2" customWidth="1"/>
    <col min="20" max="20" width="9.5703125" style="2" customWidth="1"/>
    <col min="21" max="21" width="9.140625" style="2" customWidth="1"/>
    <col min="22" max="22" width="6.7109375" style="2" customWidth="1"/>
    <col min="23" max="23" width="9.140625" style="2" customWidth="1"/>
    <col min="24" max="24" width="6.85546875" style="2" customWidth="1"/>
    <col min="25" max="25" width="6.7109375" style="2" customWidth="1"/>
    <col min="26" max="26" width="10.28515625" style="2" customWidth="1"/>
    <col min="27" max="27" width="9.85546875" style="2" customWidth="1"/>
    <col min="28" max="28" width="9.85546875" style="2" hidden="1" customWidth="1"/>
    <col min="29" max="29" width="8.28515625" style="2" customWidth="1"/>
    <col min="30" max="30" width="7.140625" style="2" customWidth="1"/>
    <col min="31" max="31" width="9.140625" style="2" customWidth="1"/>
    <col min="32" max="32" width="7" style="2" customWidth="1"/>
    <col min="33" max="33" width="7.5703125" style="2" customWidth="1"/>
    <col min="34" max="16384" width="8.85546875" style="2"/>
  </cols>
  <sheetData>
    <row r="1" spans="1:25" ht="15" x14ac:dyDescent="0.25">
      <c r="A1" s="1" t="s">
        <v>87</v>
      </c>
      <c r="C1" s="3"/>
      <c r="D1" s="3"/>
      <c r="E1" s="3"/>
      <c r="F1" s="3"/>
    </row>
    <row r="2" spans="1:25" s="4" customFormat="1" ht="13.5" customHeight="1" x14ac:dyDescent="0.25">
      <c r="A2" s="259" t="s">
        <v>0</v>
      </c>
      <c r="B2" s="262" t="s">
        <v>28</v>
      </c>
      <c r="C2" s="263"/>
      <c r="D2" s="263"/>
      <c r="E2" s="263"/>
      <c r="F2" s="263"/>
      <c r="G2" s="263"/>
      <c r="H2" s="264"/>
      <c r="I2" s="265" t="s">
        <v>49</v>
      </c>
      <c r="J2" s="266"/>
      <c r="K2" s="266"/>
      <c r="L2" s="266"/>
      <c r="M2" s="266"/>
      <c r="N2" s="266"/>
      <c r="O2" s="267"/>
      <c r="P2" s="268" t="s">
        <v>30</v>
      </c>
      <c r="Q2" s="269" t="s">
        <v>31</v>
      </c>
      <c r="R2" s="255" t="s">
        <v>1</v>
      </c>
      <c r="S2" s="256"/>
      <c r="T2" s="233" t="s">
        <v>34</v>
      </c>
      <c r="U2" s="236" t="s">
        <v>2</v>
      </c>
      <c r="V2" s="239" t="s">
        <v>36</v>
      </c>
      <c r="W2" s="240"/>
      <c r="X2" s="240"/>
      <c r="Y2" s="241"/>
    </row>
    <row r="3" spans="1:25" ht="28.5" customHeight="1" x14ac:dyDescent="0.2">
      <c r="A3" s="260"/>
      <c r="B3" s="245" t="s">
        <v>44</v>
      </c>
      <c r="C3" s="247" t="s">
        <v>37</v>
      </c>
      <c r="D3" s="248"/>
      <c r="E3" s="249" t="s">
        <v>38</v>
      </c>
      <c r="F3" s="251" t="s">
        <v>42</v>
      </c>
      <c r="G3" s="252"/>
      <c r="H3" s="252"/>
      <c r="I3" s="253" t="s">
        <v>45</v>
      </c>
      <c r="J3" s="254" t="s">
        <v>39</v>
      </c>
      <c r="K3" s="254"/>
      <c r="L3" s="254" t="s">
        <v>52</v>
      </c>
      <c r="M3" s="272" t="s">
        <v>43</v>
      </c>
      <c r="N3" s="272"/>
      <c r="O3" s="273"/>
      <c r="P3" s="268"/>
      <c r="Q3" s="270"/>
      <c r="R3" s="257"/>
      <c r="S3" s="258"/>
      <c r="T3" s="234"/>
      <c r="U3" s="237"/>
      <c r="V3" s="242"/>
      <c r="W3" s="243"/>
      <c r="X3" s="243"/>
      <c r="Y3" s="244"/>
    </row>
    <row r="4" spans="1:25" ht="34.5" customHeight="1" x14ac:dyDescent="0.2">
      <c r="A4" s="261"/>
      <c r="B4" s="246"/>
      <c r="C4" s="5" t="s">
        <v>41</v>
      </c>
      <c r="D4" s="115" t="s">
        <v>81</v>
      </c>
      <c r="E4" s="250"/>
      <c r="F4" s="5" t="s">
        <v>40</v>
      </c>
      <c r="G4" s="6" t="s">
        <v>9</v>
      </c>
      <c r="H4" s="111" t="s">
        <v>10</v>
      </c>
      <c r="I4" s="253"/>
      <c r="J4" s="7" t="s">
        <v>40</v>
      </c>
      <c r="K4" s="118" t="s">
        <v>82</v>
      </c>
      <c r="L4" s="254"/>
      <c r="M4" s="165" t="s">
        <v>53</v>
      </c>
      <c r="N4" s="165" t="s">
        <v>54</v>
      </c>
      <c r="O4" s="166" t="s">
        <v>10</v>
      </c>
      <c r="P4" s="268"/>
      <c r="Q4" s="271"/>
      <c r="R4" s="8" t="s">
        <v>29</v>
      </c>
      <c r="S4" s="8" t="s">
        <v>29</v>
      </c>
      <c r="T4" s="234"/>
      <c r="U4" s="237"/>
      <c r="V4" s="9" t="s">
        <v>55</v>
      </c>
      <c r="W4" s="10" t="s">
        <v>11</v>
      </c>
      <c r="X4" s="10" t="s">
        <v>35</v>
      </c>
      <c r="Y4" s="11" t="s">
        <v>11</v>
      </c>
    </row>
    <row r="5" spans="1:25" x14ac:dyDescent="0.2">
      <c r="A5" s="12" t="s">
        <v>12</v>
      </c>
      <c r="B5" s="146">
        <f>SUM(B6:B13)</f>
        <v>4765</v>
      </c>
      <c r="C5" s="147">
        <f>SUM(C6:C13)</f>
        <v>6102</v>
      </c>
      <c r="D5" s="116">
        <f>SUM(D6:D13)</f>
        <v>3857</v>
      </c>
      <c r="E5" s="147">
        <f t="shared" ref="E5:G5" si="0">SUM(E6:E13)</f>
        <v>4982</v>
      </c>
      <c r="F5" s="93">
        <f t="shared" si="0"/>
        <v>3360</v>
      </c>
      <c r="G5" s="93">
        <f t="shared" si="0"/>
        <v>250</v>
      </c>
      <c r="H5" s="105">
        <f>SUM(H6:H13)</f>
        <v>2745</v>
      </c>
      <c r="I5" s="112">
        <f>SUM(I6:I13)</f>
        <v>4185</v>
      </c>
      <c r="J5" s="113">
        <f>SUM(J6:J13)</f>
        <v>0</v>
      </c>
      <c r="K5" s="119">
        <f>SUM(K6:K13)</f>
        <v>3493</v>
      </c>
      <c r="L5" s="119"/>
      <c r="M5" s="119">
        <f t="shared" ref="M5:O5" si="1">SUM(M6:M13)</f>
        <v>0</v>
      </c>
      <c r="N5" s="119">
        <f t="shared" si="1"/>
        <v>0</v>
      </c>
      <c r="O5" s="106">
        <f t="shared" si="1"/>
        <v>0</v>
      </c>
      <c r="P5" s="13">
        <f t="shared" ref="P5:Q13" si="2">L5/E5</f>
        <v>0</v>
      </c>
      <c r="Q5" s="14" t="e">
        <f>G20:G26M5/F5</f>
        <v>#NAME?</v>
      </c>
      <c r="R5" s="15">
        <f t="shared" ref="R5:R13" si="3">F5/E5</f>
        <v>0.67442794058611</v>
      </c>
      <c r="S5" s="16" t="e">
        <f t="shared" ref="S5:S13" si="4">M5/L5</f>
        <v>#DIV/0!</v>
      </c>
      <c r="T5" s="235"/>
      <c r="U5" s="238"/>
      <c r="V5" s="17">
        <f>SUM(V6:V13)</f>
        <v>628</v>
      </c>
      <c r="W5" s="18">
        <f t="shared" ref="W5:W13" si="5">V5/F5</f>
        <v>0.18690476190476191</v>
      </c>
      <c r="X5" s="19">
        <f>SUM(X6:X13)</f>
        <v>0</v>
      </c>
      <c r="Y5" s="20" t="e">
        <f t="shared" ref="Y5:Y13" si="6">X5/M5</f>
        <v>#DIV/0!</v>
      </c>
    </row>
    <row r="6" spans="1:25" x14ac:dyDescent="0.2">
      <c r="A6" s="21" t="s">
        <v>13</v>
      </c>
      <c r="B6" s="148">
        <v>860</v>
      </c>
      <c r="C6" s="22">
        <v>1072</v>
      </c>
      <c r="D6" s="117">
        <v>403</v>
      </c>
      <c r="E6" s="22">
        <v>957</v>
      </c>
      <c r="F6" s="23">
        <v>717</v>
      </c>
      <c r="G6" s="24">
        <v>61</v>
      </c>
      <c r="H6" s="25">
        <v>494</v>
      </c>
      <c r="I6" s="114">
        <v>390</v>
      </c>
      <c r="J6" s="26"/>
      <c r="K6" s="120">
        <v>462</v>
      </c>
      <c r="L6" s="120"/>
      <c r="M6" s="131"/>
      <c r="N6" s="131"/>
      <c r="O6" s="27"/>
      <c r="P6" s="28">
        <f t="shared" si="2"/>
        <v>0</v>
      </c>
      <c r="Q6" s="29">
        <f t="shared" si="2"/>
        <v>0</v>
      </c>
      <c r="R6" s="30">
        <f t="shared" si="3"/>
        <v>0.7492163009404389</v>
      </c>
      <c r="S6" s="53" t="e">
        <f t="shared" si="4"/>
        <v>#DIV/0!</v>
      </c>
      <c r="T6" s="31">
        <v>43951</v>
      </c>
      <c r="U6" s="31">
        <v>44053</v>
      </c>
      <c r="V6" s="32">
        <v>222</v>
      </c>
      <c r="W6" s="18">
        <f t="shared" si="5"/>
        <v>0.30962343096234307</v>
      </c>
      <c r="X6" s="33"/>
      <c r="Y6" s="20" t="e">
        <f t="shared" si="6"/>
        <v>#DIV/0!</v>
      </c>
    </row>
    <row r="7" spans="1:25" x14ac:dyDescent="0.2">
      <c r="A7" s="21" t="s">
        <v>14</v>
      </c>
      <c r="B7" s="148">
        <v>595</v>
      </c>
      <c r="C7" s="22">
        <v>460</v>
      </c>
      <c r="D7" s="117">
        <v>349</v>
      </c>
      <c r="E7" s="22">
        <v>404</v>
      </c>
      <c r="F7" s="23">
        <v>276</v>
      </c>
      <c r="G7" s="24">
        <v>16</v>
      </c>
      <c r="H7" s="25">
        <v>205</v>
      </c>
      <c r="I7" s="114">
        <v>595</v>
      </c>
      <c r="J7" s="26"/>
      <c r="K7" s="120">
        <v>273</v>
      </c>
      <c r="L7" s="120"/>
      <c r="M7" s="131"/>
      <c r="N7" s="131"/>
      <c r="O7" s="27"/>
      <c r="P7" s="28">
        <f t="shared" si="2"/>
        <v>0</v>
      </c>
      <c r="Q7" s="29">
        <f t="shared" si="2"/>
        <v>0</v>
      </c>
      <c r="R7" s="30">
        <f t="shared" si="3"/>
        <v>0.68316831683168322</v>
      </c>
      <c r="S7" s="53" t="e">
        <f t="shared" si="4"/>
        <v>#DIV/0!</v>
      </c>
      <c r="T7" s="31">
        <v>43982</v>
      </c>
      <c r="U7" s="31">
        <v>44064</v>
      </c>
      <c r="V7" s="32">
        <v>75</v>
      </c>
      <c r="W7" s="18">
        <f t="shared" si="5"/>
        <v>0.27173913043478259</v>
      </c>
      <c r="X7" s="33"/>
      <c r="Y7" s="20" t="e">
        <f t="shared" si="6"/>
        <v>#DIV/0!</v>
      </c>
    </row>
    <row r="8" spans="1:25" x14ac:dyDescent="0.2">
      <c r="A8" s="21" t="s">
        <v>15</v>
      </c>
      <c r="B8" s="148">
        <v>850</v>
      </c>
      <c r="C8" s="22">
        <v>1323</v>
      </c>
      <c r="D8" s="117">
        <v>660</v>
      </c>
      <c r="E8" s="22">
        <v>1133</v>
      </c>
      <c r="F8" s="23">
        <v>726</v>
      </c>
      <c r="G8" s="24">
        <v>86</v>
      </c>
      <c r="H8" s="25">
        <v>627</v>
      </c>
      <c r="I8" s="114">
        <v>830</v>
      </c>
      <c r="J8" s="26"/>
      <c r="K8" s="120">
        <v>682</v>
      </c>
      <c r="L8" s="120"/>
      <c r="M8" s="131"/>
      <c r="N8" s="131"/>
      <c r="O8" s="27"/>
      <c r="P8" s="28">
        <f t="shared" si="2"/>
        <v>0</v>
      </c>
      <c r="Q8" s="29">
        <f t="shared" si="2"/>
        <v>0</v>
      </c>
      <c r="R8" s="30">
        <f t="shared" si="3"/>
        <v>0.64077669902912626</v>
      </c>
      <c r="S8" s="53" t="e">
        <f t="shared" si="4"/>
        <v>#DIV/0!</v>
      </c>
      <c r="T8" s="31">
        <v>43951</v>
      </c>
      <c r="U8" s="31">
        <v>44029</v>
      </c>
      <c r="V8" s="32">
        <v>84</v>
      </c>
      <c r="W8" s="18">
        <f t="shared" si="5"/>
        <v>0.11570247933884298</v>
      </c>
      <c r="X8" s="33"/>
      <c r="Y8" s="20" t="e">
        <f t="shared" si="6"/>
        <v>#DIV/0!</v>
      </c>
    </row>
    <row r="9" spans="1:25" x14ac:dyDescent="0.2">
      <c r="A9" s="34" t="s">
        <v>16</v>
      </c>
      <c r="B9" s="148">
        <v>700</v>
      </c>
      <c r="C9" s="22">
        <v>897</v>
      </c>
      <c r="D9" s="117">
        <v>378</v>
      </c>
      <c r="E9" s="22">
        <v>885</v>
      </c>
      <c r="F9" s="23">
        <v>450</v>
      </c>
      <c r="G9" s="24">
        <v>43</v>
      </c>
      <c r="H9" s="25">
        <v>390</v>
      </c>
      <c r="I9" s="114">
        <v>720</v>
      </c>
      <c r="J9" s="26"/>
      <c r="K9" s="120">
        <v>347</v>
      </c>
      <c r="L9" s="120"/>
      <c r="M9" s="131"/>
      <c r="N9" s="131"/>
      <c r="O9" s="27"/>
      <c r="P9" s="28">
        <f t="shared" si="2"/>
        <v>0</v>
      </c>
      <c r="Q9" s="29">
        <f t="shared" si="2"/>
        <v>0</v>
      </c>
      <c r="R9" s="30">
        <f t="shared" si="3"/>
        <v>0.50847457627118642</v>
      </c>
      <c r="S9" s="53" t="e">
        <f t="shared" si="4"/>
        <v>#DIV/0!</v>
      </c>
      <c r="T9" s="31">
        <v>43951</v>
      </c>
      <c r="U9" s="31">
        <v>44053</v>
      </c>
      <c r="V9" s="32">
        <v>70</v>
      </c>
      <c r="W9" s="18">
        <f t="shared" si="5"/>
        <v>0.15555555555555556</v>
      </c>
      <c r="X9" s="33"/>
      <c r="Y9" s="20" t="e">
        <f t="shared" si="6"/>
        <v>#DIV/0!</v>
      </c>
    </row>
    <row r="10" spans="1:25" x14ac:dyDescent="0.2">
      <c r="A10" s="21" t="s">
        <v>17</v>
      </c>
      <c r="B10" s="148">
        <v>280</v>
      </c>
      <c r="C10" s="22">
        <v>449</v>
      </c>
      <c r="D10" s="117">
        <v>449</v>
      </c>
      <c r="E10" s="22">
        <v>280</v>
      </c>
      <c r="F10" s="23">
        <v>194</v>
      </c>
      <c r="G10" s="24">
        <v>9</v>
      </c>
      <c r="H10" s="25">
        <v>191</v>
      </c>
      <c r="I10" s="114">
        <v>280</v>
      </c>
      <c r="J10" s="26"/>
      <c r="K10" s="120">
        <v>467</v>
      </c>
      <c r="L10" s="120"/>
      <c r="M10" s="131"/>
      <c r="N10" s="131"/>
      <c r="O10" s="27"/>
      <c r="P10" s="28">
        <f t="shared" si="2"/>
        <v>0</v>
      </c>
      <c r="Q10" s="29">
        <f t="shared" si="2"/>
        <v>0</v>
      </c>
      <c r="R10" s="30">
        <f t="shared" si="3"/>
        <v>0.69285714285714284</v>
      </c>
      <c r="S10" s="53" t="e">
        <f t="shared" si="4"/>
        <v>#DIV/0!</v>
      </c>
      <c r="T10" s="31">
        <v>43799</v>
      </c>
      <c r="U10" s="35" t="s">
        <v>20</v>
      </c>
      <c r="V10" s="32">
        <v>5</v>
      </c>
      <c r="W10" s="18">
        <f t="shared" si="5"/>
        <v>2.5773195876288658E-2</v>
      </c>
      <c r="X10" s="33"/>
      <c r="Y10" s="20" t="e">
        <f t="shared" si="6"/>
        <v>#DIV/0!</v>
      </c>
    </row>
    <row r="11" spans="1:25" x14ac:dyDescent="0.2">
      <c r="A11" s="34" t="s">
        <v>18</v>
      </c>
      <c r="B11" s="148">
        <v>660</v>
      </c>
      <c r="C11" s="22">
        <v>800</v>
      </c>
      <c r="D11" s="117">
        <v>591</v>
      </c>
      <c r="E11" s="22">
        <v>724</v>
      </c>
      <c r="F11" s="23">
        <v>562</v>
      </c>
      <c r="G11" s="24">
        <v>9</v>
      </c>
      <c r="H11" s="25">
        <v>419</v>
      </c>
      <c r="I11" s="114">
        <v>660</v>
      </c>
      <c r="J11" s="26"/>
      <c r="K11" s="120">
        <v>327</v>
      </c>
      <c r="L11" s="120"/>
      <c r="M11" s="131"/>
      <c r="N11" s="131"/>
      <c r="O11" s="27"/>
      <c r="P11" s="28">
        <f t="shared" si="2"/>
        <v>0</v>
      </c>
      <c r="Q11" s="29">
        <f t="shared" si="2"/>
        <v>0</v>
      </c>
      <c r="R11" s="30">
        <f t="shared" si="3"/>
        <v>0.77624309392265189</v>
      </c>
      <c r="S11" s="53" t="e">
        <f t="shared" si="4"/>
        <v>#DIV/0!</v>
      </c>
      <c r="T11" s="31">
        <v>43951</v>
      </c>
      <c r="U11" s="92">
        <v>44043</v>
      </c>
      <c r="V11" s="32">
        <v>164</v>
      </c>
      <c r="W11" s="18">
        <f t="shared" si="5"/>
        <v>0.29181494661921709</v>
      </c>
      <c r="X11" s="33"/>
      <c r="Y11" s="20" t="e">
        <f t="shared" si="6"/>
        <v>#DIV/0!</v>
      </c>
    </row>
    <row r="12" spans="1:25" x14ac:dyDescent="0.2">
      <c r="A12" s="34" t="s">
        <v>19</v>
      </c>
      <c r="B12" s="148">
        <v>710</v>
      </c>
      <c r="C12" s="22">
        <v>1025</v>
      </c>
      <c r="D12" s="117">
        <v>1007</v>
      </c>
      <c r="E12" s="22">
        <v>536</v>
      </c>
      <c r="F12" s="23">
        <v>397</v>
      </c>
      <c r="G12" s="24">
        <v>25</v>
      </c>
      <c r="H12" s="25">
        <v>383</v>
      </c>
      <c r="I12" s="114">
        <v>600</v>
      </c>
      <c r="J12" s="26"/>
      <c r="K12" s="120">
        <v>921</v>
      </c>
      <c r="L12" s="120"/>
      <c r="M12" s="131"/>
      <c r="N12" s="131"/>
      <c r="O12" s="27"/>
      <c r="P12" s="28">
        <f t="shared" si="2"/>
        <v>0</v>
      </c>
      <c r="Q12" s="29">
        <f t="shared" si="2"/>
        <v>0</v>
      </c>
      <c r="R12" s="30">
        <f t="shared" si="3"/>
        <v>0.74067164179104472</v>
      </c>
      <c r="S12" s="53" t="e">
        <f t="shared" si="4"/>
        <v>#DIV/0!</v>
      </c>
      <c r="T12" s="31">
        <v>43935</v>
      </c>
      <c r="U12" s="35" t="s">
        <v>20</v>
      </c>
      <c r="V12" s="32">
        <v>8</v>
      </c>
      <c r="W12" s="18">
        <f t="shared" si="5"/>
        <v>2.0151133501259445E-2</v>
      </c>
      <c r="X12" s="33"/>
      <c r="Y12" s="20" t="e">
        <f t="shared" si="6"/>
        <v>#DIV/0!</v>
      </c>
    </row>
    <row r="13" spans="1:25" x14ac:dyDescent="0.2">
      <c r="A13" s="34" t="s">
        <v>21</v>
      </c>
      <c r="B13" s="148">
        <v>110</v>
      </c>
      <c r="C13" s="22">
        <v>76</v>
      </c>
      <c r="D13" s="117">
        <v>20</v>
      </c>
      <c r="E13" s="22">
        <v>63</v>
      </c>
      <c r="F13" s="23">
        <v>38</v>
      </c>
      <c r="G13" s="24">
        <v>1</v>
      </c>
      <c r="H13" s="25">
        <v>36</v>
      </c>
      <c r="I13" s="114">
        <v>110</v>
      </c>
      <c r="J13" s="26"/>
      <c r="K13" s="120">
        <v>14</v>
      </c>
      <c r="L13" s="120"/>
      <c r="M13" s="131"/>
      <c r="N13" s="131"/>
      <c r="O13" s="27"/>
      <c r="P13" s="28">
        <f t="shared" si="2"/>
        <v>0</v>
      </c>
      <c r="Q13" s="29">
        <f t="shared" si="2"/>
        <v>0</v>
      </c>
      <c r="R13" s="30">
        <f t="shared" si="3"/>
        <v>0.60317460317460314</v>
      </c>
      <c r="S13" s="53" t="e">
        <f t="shared" si="4"/>
        <v>#DIV/0!</v>
      </c>
      <c r="T13" s="31">
        <v>43951</v>
      </c>
      <c r="U13" s="31">
        <v>44059</v>
      </c>
      <c r="V13" s="32">
        <v>0</v>
      </c>
      <c r="W13" s="18">
        <f t="shared" si="5"/>
        <v>0</v>
      </c>
      <c r="X13" s="33"/>
      <c r="Y13" s="20" t="e">
        <f t="shared" si="6"/>
        <v>#DIV/0!</v>
      </c>
    </row>
    <row r="14" spans="1:25" x14ac:dyDescent="0.2">
      <c r="B14" s="36"/>
      <c r="C14" s="37"/>
      <c r="D14" s="37"/>
      <c r="E14" s="37"/>
      <c r="F14" s="36"/>
      <c r="G14" s="37"/>
      <c r="H14" s="36"/>
      <c r="I14" s="36"/>
      <c r="J14" s="36"/>
      <c r="K14" s="37"/>
      <c r="L14" s="36"/>
      <c r="M14" s="37"/>
      <c r="N14" s="38"/>
    </row>
    <row r="15" spans="1:25" x14ac:dyDescent="0.2">
      <c r="B15" s="36"/>
      <c r="C15" s="37"/>
      <c r="D15" s="37"/>
      <c r="E15" s="37"/>
      <c r="F15" s="36"/>
      <c r="G15" s="37"/>
      <c r="H15" s="36"/>
      <c r="I15" s="36"/>
      <c r="J15" s="36"/>
      <c r="K15" s="37"/>
      <c r="L15" s="36"/>
      <c r="M15" s="37"/>
      <c r="N15" s="38"/>
    </row>
    <row r="16" spans="1:25" s="4" customFormat="1" ht="13.5" customHeight="1" x14ac:dyDescent="0.25">
      <c r="A16" s="221" t="s">
        <v>22</v>
      </c>
      <c r="B16" s="222" t="s">
        <v>28</v>
      </c>
      <c r="C16" s="223"/>
      <c r="D16" s="223"/>
      <c r="E16" s="223"/>
      <c r="F16" s="223"/>
      <c r="G16" s="223"/>
      <c r="H16" s="224" t="s">
        <v>49</v>
      </c>
      <c r="I16" s="225"/>
      <c r="J16" s="225"/>
      <c r="K16" s="225"/>
      <c r="L16" s="225"/>
      <c r="M16" s="226"/>
      <c r="N16" s="227" t="s">
        <v>30</v>
      </c>
      <c r="O16" s="230" t="s">
        <v>31</v>
      </c>
      <c r="P16" s="217" t="s">
        <v>1</v>
      </c>
      <c r="Q16" s="218"/>
      <c r="R16" s="201" t="s">
        <v>32</v>
      </c>
      <c r="S16" s="201" t="s">
        <v>23</v>
      </c>
    </row>
    <row r="17" spans="1:29" ht="28.5" customHeight="1" x14ac:dyDescent="0.2">
      <c r="A17" s="221"/>
      <c r="B17" s="204" t="s">
        <v>44</v>
      </c>
      <c r="C17" s="206" t="s">
        <v>37</v>
      </c>
      <c r="D17" s="207"/>
      <c r="E17" s="204" t="s">
        <v>38</v>
      </c>
      <c r="F17" s="206" t="s">
        <v>42</v>
      </c>
      <c r="G17" s="208"/>
      <c r="H17" s="209" t="s">
        <v>44</v>
      </c>
      <c r="I17" s="211" t="s">
        <v>39</v>
      </c>
      <c r="J17" s="212"/>
      <c r="K17" s="213" t="s">
        <v>57</v>
      </c>
      <c r="L17" s="215" t="s">
        <v>43</v>
      </c>
      <c r="M17" s="216"/>
      <c r="N17" s="228"/>
      <c r="O17" s="231"/>
      <c r="P17" s="219"/>
      <c r="Q17" s="220"/>
      <c r="R17" s="202"/>
      <c r="S17" s="202"/>
    </row>
    <row r="18" spans="1:29" ht="38.25" customHeight="1" x14ac:dyDescent="0.2">
      <c r="A18" s="221"/>
      <c r="B18" s="205"/>
      <c r="C18" s="39" t="s">
        <v>41</v>
      </c>
      <c r="D18" s="115" t="s">
        <v>81</v>
      </c>
      <c r="E18" s="205"/>
      <c r="F18" s="39" t="s">
        <v>40</v>
      </c>
      <c r="G18" s="110" t="s">
        <v>9</v>
      </c>
      <c r="H18" s="210"/>
      <c r="I18" s="40" t="s">
        <v>40</v>
      </c>
      <c r="J18" s="145" t="s">
        <v>82</v>
      </c>
      <c r="K18" s="214"/>
      <c r="L18" s="130" t="s">
        <v>53</v>
      </c>
      <c r="M18" s="41" t="s">
        <v>54</v>
      </c>
      <c r="N18" s="229"/>
      <c r="O18" s="232"/>
      <c r="P18" s="42" t="s">
        <v>29</v>
      </c>
      <c r="Q18" s="164" t="s">
        <v>62</v>
      </c>
      <c r="R18" s="202"/>
      <c r="S18" s="202"/>
      <c r="T18" s="43"/>
    </row>
    <row r="19" spans="1:29" x14ac:dyDescent="0.2">
      <c r="A19" s="44" t="s">
        <v>12</v>
      </c>
      <c r="B19" s="107">
        <f>SUM(B20:B27)</f>
        <v>2559</v>
      </c>
      <c r="C19" s="45">
        <f>SUM(C20:C27)</f>
        <v>2076</v>
      </c>
      <c r="D19" s="121">
        <f>SUM(D20:D27)</f>
        <v>453</v>
      </c>
      <c r="E19" s="45">
        <f t="shared" ref="E19:G19" si="7">SUM(E20:E27)</f>
        <v>1811</v>
      </c>
      <c r="F19" s="45">
        <f t="shared" si="7"/>
        <v>1609</v>
      </c>
      <c r="G19" s="149">
        <f t="shared" si="7"/>
        <v>76</v>
      </c>
      <c r="H19" s="90">
        <f>SUM(H20:H27)</f>
        <v>2459</v>
      </c>
      <c r="I19" s="91">
        <f t="shared" ref="I19:M19" si="8">SUM(I20:I27)</f>
        <v>0</v>
      </c>
      <c r="J19" s="123">
        <f>SUM(J20:J27)</f>
        <v>557</v>
      </c>
      <c r="K19" s="123">
        <f t="shared" si="8"/>
        <v>0</v>
      </c>
      <c r="L19" s="123">
        <f t="shared" si="8"/>
        <v>0</v>
      </c>
      <c r="M19" s="137">
        <f t="shared" si="8"/>
        <v>0</v>
      </c>
      <c r="N19" s="46">
        <f t="shared" ref="N19:O27" si="9">K19/E19</f>
        <v>0</v>
      </c>
      <c r="O19" s="47">
        <f t="shared" si="9"/>
        <v>0</v>
      </c>
      <c r="P19" s="15">
        <f>F19/E19</f>
        <v>0.8884594146880177</v>
      </c>
      <c r="Q19" s="16" t="e">
        <f t="shared" ref="Q19:Q27" si="10">L19/K19</f>
        <v>#DIV/0!</v>
      </c>
      <c r="R19" s="203"/>
      <c r="S19" s="203"/>
    </row>
    <row r="20" spans="1:29" x14ac:dyDescent="0.2">
      <c r="A20" s="48" t="s">
        <v>13</v>
      </c>
      <c r="B20" s="49">
        <v>480</v>
      </c>
      <c r="C20" s="49">
        <v>348</v>
      </c>
      <c r="D20" s="122">
        <v>18</v>
      </c>
      <c r="E20" s="49">
        <v>322</v>
      </c>
      <c r="F20" s="49">
        <v>286</v>
      </c>
      <c r="G20" s="49">
        <v>14</v>
      </c>
      <c r="H20" s="50">
        <v>365</v>
      </c>
      <c r="I20" s="50"/>
      <c r="J20" s="124">
        <v>31</v>
      </c>
      <c r="K20" s="124"/>
      <c r="L20" s="124"/>
      <c r="M20" s="124"/>
      <c r="N20" s="51">
        <f t="shared" si="9"/>
        <v>0</v>
      </c>
      <c r="O20" s="52">
        <f t="shared" si="9"/>
        <v>0</v>
      </c>
      <c r="P20" s="30">
        <f>F20/E20</f>
        <v>0.88819875776397517</v>
      </c>
      <c r="Q20" s="53" t="e">
        <f t="shared" si="10"/>
        <v>#DIV/0!</v>
      </c>
      <c r="R20" s="54">
        <v>43982</v>
      </c>
      <c r="S20" s="54">
        <v>44053</v>
      </c>
    </row>
    <row r="21" spans="1:29" x14ac:dyDescent="0.2">
      <c r="A21" s="48" t="s">
        <v>14</v>
      </c>
      <c r="B21" s="49">
        <v>290</v>
      </c>
      <c r="C21" s="49">
        <v>152</v>
      </c>
      <c r="D21" s="122">
        <v>1</v>
      </c>
      <c r="E21" s="49">
        <v>143</v>
      </c>
      <c r="F21" s="49">
        <v>137</v>
      </c>
      <c r="G21" s="49">
        <v>17</v>
      </c>
      <c r="H21" s="50">
        <v>310</v>
      </c>
      <c r="I21" s="50"/>
      <c r="J21" s="124">
        <v>3</v>
      </c>
      <c r="K21" s="124"/>
      <c r="L21" s="124"/>
      <c r="M21" s="124"/>
      <c r="N21" s="51">
        <f t="shared" si="9"/>
        <v>0</v>
      </c>
      <c r="O21" s="52">
        <f t="shared" si="9"/>
        <v>0</v>
      </c>
      <c r="P21" s="30">
        <f t="shared" ref="P21:P27" si="11">F21/E21</f>
        <v>0.95804195804195802</v>
      </c>
      <c r="Q21" s="53" t="e">
        <f t="shared" si="10"/>
        <v>#DIV/0!</v>
      </c>
      <c r="R21" s="54">
        <v>43982</v>
      </c>
      <c r="S21" s="54">
        <v>44057</v>
      </c>
    </row>
    <row r="22" spans="1:29" x14ac:dyDescent="0.2">
      <c r="A22" s="48" t="s">
        <v>15</v>
      </c>
      <c r="B22" s="49">
        <v>395</v>
      </c>
      <c r="C22" s="49">
        <v>406</v>
      </c>
      <c r="D22" s="122">
        <v>305</v>
      </c>
      <c r="E22" s="49">
        <v>289</v>
      </c>
      <c r="F22" s="49">
        <v>273</v>
      </c>
      <c r="G22" s="49">
        <v>17</v>
      </c>
      <c r="H22" s="50">
        <v>395</v>
      </c>
      <c r="I22" s="50"/>
      <c r="J22" s="124">
        <v>356</v>
      </c>
      <c r="K22" s="124"/>
      <c r="L22" s="124"/>
      <c r="M22" s="124"/>
      <c r="N22" s="51">
        <f t="shared" si="9"/>
        <v>0</v>
      </c>
      <c r="O22" s="52">
        <f t="shared" si="9"/>
        <v>0</v>
      </c>
      <c r="P22" s="30">
        <f t="shared" si="11"/>
        <v>0.94463667820069208</v>
      </c>
      <c r="Q22" s="53" t="e">
        <f t="shared" si="10"/>
        <v>#DIV/0!</v>
      </c>
      <c r="R22" s="54">
        <v>43982</v>
      </c>
      <c r="S22" s="54">
        <v>44029</v>
      </c>
    </row>
    <row r="23" spans="1:29" x14ac:dyDescent="0.2">
      <c r="A23" s="48" t="s">
        <v>16</v>
      </c>
      <c r="B23" s="49">
        <v>479</v>
      </c>
      <c r="C23" s="49">
        <v>357</v>
      </c>
      <c r="D23" s="122">
        <v>71</v>
      </c>
      <c r="E23" s="49">
        <v>340</v>
      </c>
      <c r="F23" s="49">
        <v>241</v>
      </c>
      <c r="G23" s="49">
        <v>14</v>
      </c>
      <c r="H23" s="50">
        <v>479</v>
      </c>
      <c r="I23" s="50"/>
      <c r="J23" s="124">
        <v>58</v>
      </c>
      <c r="K23" s="124"/>
      <c r="L23" s="124"/>
      <c r="M23" s="124"/>
      <c r="N23" s="51">
        <f t="shared" si="9"/>
        <v>0</v>
      </c>
      <c r="O23" s="52">
        <f t="shared" si="9"/>
        <v>0</v>
      </c>
      <c r="P23" s="30">
        <f t="shared" si="11"/>
        <v>0.70882352941176474</v>
      </c>
      <c r="Q23" s="53" t="e">
        <f t="shared" si="10"/>
        <v>#DIV/0!</v>
      </c>
      <c r="R23" s="54">
        <v>43982</v>
      </c>
      <c r="S23" s="55">
        <v>44053</v>
      </c>
    </row>
    <row r="24" spans="1:29" x14ac:dyDescent="0.2">
      <c r="A24" s="48" t="s">
        <v>17</v>
      </c>
      <c r="B24" s="49">
        <v>170</v>
      </c>
      <c r="C24" s="49">
        <v>178</v>
      </c>
      <c r="D24" s="122">
        <v>8</v>
      </c>
      <c r="E24" s="49">
        <v>144</v>
      </c>
      <c r="F24" s="49">
        <v>132</v>
      </c>
      <c r="G24" s="49">
        <v>4</v>
      </c>
      <c r="H24" s="50">
        <v>165</v>
      </c>
      <c r="I24" s="50"/>
      <c r="J24" s="124">
        <v>19</v>
      </c>
      <c r="K24" s="124"/>
      <c r="L24" s="124"/>
      <c r="M24" s="124"/>
      <c r="N24" s="51">
        <f t="shared" si="9"/>
        <v>0</v>
      </c>
      <c r="O24" s="52">
        <f t="shared" si="9"/>
        <v>0</v>
      </c>
      <c r="P24" s="30">
        <f t="shared" si="11"/>
        <v>0.91666666666666663</v>
      </c>
      <c r="Q24" s="53" t="e">
        <f t="shared" si="10"/>
        <v>#DIV/0!</v>
      </c>
      <c r="R24" s="54">
        <v>43982</v>
      </c>
      <c r="S24" s="55" t="s">
        <v>20</v>
      </c>
    </row>
    <row r="25" spans="1:29" x14ac:dyDescent="0.2">
      <c r="A25" s="48" t="s">
        <v>18</v>
      </c>
      <c r="B25" s="49">
        <v>515</v>
      </c>
      <c r="C25" s="49">
        <v>417</v>
      </c>
      <c r="D25" s="122">
        <v>45</v>
      </c>
      <c r="E25" s="49">
        <v>383</v>
      </c>
      <c r="F25" s="49">
        <v>356</v>
      </c>
      <c r="G25" s="49">
        <v>4</v>
      </c>
      <c r="H25" s="50">
        <v>515</v>
      </c>
      <c r="I25" s="50"/>
      <c r="J25" s="124">
        <v>63</v>
      </c>
      <c r="K25" s="124"/>
      <c r="L25" s="124"/>
      <c r="M25" s="124"/>
      <c r="N25" s="51">
        <f t="shared" si="9"/>
        <v>0</v>
      </c>
      <c r="O25" s="52">
        <f t="shared" si="9"/>
        <v>0</v>
      </c>
      <c r="P25" s="30">
        <f t="shared" si="11"/>
        <v>0.92950391644908614</v>
      </c>
      <c r="Q25" s="53" t="e">
        <f t="shared" si="10"/>
        <v>#DIV/0!</v>
      </c>
      <c r="R25" s="54">
        <v>43982</v>
      </c>
      <c r="S25" s="55">
        <v>44043</v>
      </c>
    </row>
    <row r="26" spans="1:29" x14ac:dyDescent="0.2">
      <c r="A26" s="48" t="s">
        <v>19</v>
      </c>
      <c r="B26" s="49">
        <v>175</v>
      </c>
      <c r="C26" s="49">
        <v>199</v>
      </c>
      <c r="D26" s="122">
        <v>4</v>
      </c>
      <c r="E26" s="49">
        <v>171</v>
      </c>
      <c r="F26" s="49">
        <v>165</v>
      </c>
      <c r="G26" s="49">
        <v>6</v>
      </c>
      <c r="H26" s="50">
        <v>175</v>
      </c>
      <c r="I26" s="50"/>
      <c r="J26" s="124">
        <v>24</v>
      </c>
      <c r="K26" s="124"/>
      <c r="L26" s="124"/>
      <c r="M26" s="124"/>
      <c r="N26" s="51">
        <f t="shared" si="9"/>
        <v>0</v>
      </c>
      <c r="O26" s="52">
        <f t="shared" si="9"/>
        <v>0</v>
      </c>
      <c r="P26" s="30">
        <f t="shared" si="11"/>
        <v>0.96491228070175439</v>
      </c>
      <c r="Q26" s="53" t="e">
        <f t="shared" si="10"/>
        <v>#DIV/0!</v>
      </c>
      <c r="R26" s="54">
        <v>43982</v>
      </c>
      <c r="S26" s="55" t="s">
        <v>20</v>
      </c>
    </row>
    <row r="27" spans="1:29" x14ac:dyDescent="0.2">
      <c r="A27" s="48" t="s">
        <v>21</v>
      </c>
      <c r="B27" s="49">
        <v>55</v>
      </c>
      <c r="C27" s="49">
        <v>19</v>
      </c>
      <c r="D27" s="122">
        <v>1</v>
      </c>
      <c r="E27" s="49">
        <v>19</v>
      </c>
      <c r="F27" s="49">
        <v>19</v>
      </c>
      <c r="G27" s="49">
        <v>0</v>
      </c>
      <c r="H27" s="50">
        <v>55</v>
      </c>
      <c r="I27" s="50"/>
      <c r="J27" s="124">
        <v>3</v>
      </c>
      <c r="K27" s="124"/>
      <c r="L27" s="124"/>
      <c r="M27" s="124"/>
      <c r="N27" s="51">
        <f t="shared" si="9"/>
        <v>0</v>
      </c>
      <c r="O27" s="52">
        <f t="shared" si="9"/>
        <v>0</v>
      </c>
      <c r="P27" s="30">
        <f t="shared" si="11"/>
        <v>1</v>
      </c>
      <c r="Q27" s="53" t="e">
        <f t="shared" si="10"/>
        <v>#DIV/0!</v>
      </c>
      <c r="R27" s="54">
        <v>43982</v>
      </c>
      <c r="S27" s="54">
        <v>44043</v>
      </c>
    </row>
    <row r="28" spans="1:29" x14ac:dyDescent="0.2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</row>
    <row r="29" spans="1:29" s="56" customFormat="1" ht="12.75" customHeight="1" x14ac:dyDescent="0.25">
      <c r="A29" s="186" t="s">
        <v>24</v>
      </c>
      <c r="B29" s="189" t="s">
        <v>28</v>
      </c>
      <c r="C29" s="190"/>
      <c r="D29" s="190"/>
      <c r="E29" s="190"/>
      <c r="F29" s="190"/>
      <c r="G29" s="190"/>
      <c r="H29" s="190"/>
      <c r="I29" s="190"/>
      <c r="J29" s="190"/>
      <c r="K29" s="191"/>
      <c r="L29" s="192" t="s">
        <v>49</v>
      </c>
      <c r="M29" s="193"/>
      <c r="N29" s="193"/>
      <c r="O29" s="193"/>
      <c r="P29" s="193"/>
      <c r="Q29" s="193"/>
      <c r="R29" s="193"/>
      <c r="S29" s="193"/>
      <c r="T29" s="193"/>
      <c r="U29" s="194"/>
      <c r="V29" s="195" t="s">
        <v>64</v>
      </c>
      <c r="W29" s="196"/>
      <c r="X29" s="199" t="s">
        <v>63</v>
      </c>
      <c r="Y29" s="196"/>
      <c r="Z29" s="182" t="s">
        <v>1</v>
      </c>
      <c r="AA29" s="183"/>
      <c r="AB29" s="163"/>
      <c r="AC29" s="172" t="s">
        <v>33</v>
      </c>
    </row>
    <row r="30" spans="1:29" s="57" customFormat="1" ht="23.25" customHeight="1" x14ac:dyDescent="0.2">
      <c r="A30" s="187"/>
      <c r="B30" s="175" t="s">
        <v>3</v>
      </c>
      <c r="C30" s="176"/>
      <c r="D30" s="175" t="s">
        <v>4</v>
      </c>
      <c r="E30" s="176"/>
      <c r="F30" s="175" t="s">
        <v>5</v>
      </c>
      <c r="G30" s="176"/>
      <c r="H30" s="175" t="s">
        <v>25</v>
      </c>
      <c r="I30" s="177"/>
      <c r="J30" s="177"/>
      <c r="K30" s="178"/>
      <c r="L30" s="179" t="s">
        <v>3</v>
      </c>
      <c r="M30" s="180"/>
      <c r="N30" s="180" t="s">
        <v>4</v>
      </c>
      <c r="O30" s="180"/>
      <c r="P30" s="180" t="s">
        <v>5</v>
      </c>
      <c r="Q30" s="180"/>
      <c r="R30" s="180" t="s">
        <v>6</v>
      </c>
      <c r="S30" s="180"/>
      <c r="T30" s="180"/>
      <c r="U30" s="181"/>
      <c r="V30" s="197"/>
      <c r="W30" s="198"/>
      <c r="X30" s="200"/>
      <c r="Y30" s="198"/>
      <c r="Z30" s="184"/>
      <c r="AA30" s="185"/>
      <c r="AB30" s="108"/>
      <c r="AC30" s="173"/>
    </row>
    <row r="31" spans="1:29" s="57" customFormat="1" ht="31.5" customHeight="1" x14ac:dyDescent="0.2">
      <c r="A31" s="188"/>
      <c r="B31" s="58" t="s">
        <v>7</v>
      </c>
      <c r="C31" s="59" t="s">
        <v>8</v>
      </c>
      <c r="D31" s="125" t="s">
        <v>83</v>
      </c>
      <c r="E31" s="125" t="s">
        <v>84</v>
      </c>
      <c r="F31" s="59" t="s">
        <v>7</v>
      </c>
      <c r="G31" s="59" t="s">
        <v>8</v>
      </c>
      <c r="H31" s="59" t="s">
        <v>7</v>
      </c>
      <c r="I31" s="60" t="s">
        <v>9</v>
      </c>
      <c r="J31" s="59" t="s">
        <v>8</v>
      </c>
      <c r="K31" s="61" t="s">
        <v>9</v>
      </c>
      <c r="L31" s="62" t="s">
        <v>7</v>
      </c>
      <c r="M31" s="63" t="s">
        <v>8</v>
      </c>
      <c r="N31" s="162" t="s">
        <v>85</v>
      </c>
      <c r="O31" s="162" t="s">
        <v>86</v>
      </c>
      <c r="P31" s="162" t="s">
        <v>60</v>
      </c>
      <c r="Q31" s="162" t="s">
        <v>61</v>
      </c>
      <c r="R31" s="162" t="s">
        <v>60</v>
      </c>
      <c r="S31" s="162" t="s">
        <v>47</v>
      </c>
      <c r="T31" s="162" t="s">
        <v>61</v>
      </c>
      <c r="U31" s="64" t="s">
        <v>48</v>
      </c>
      <c r="V31" s="65" t="s">
        <v>7</v>
      </c>
      <c r="W31" s="65" t="s">
        <v>8</v>
      </c>
      <c r="X31" s="65" t="s">
        <v>7</v>
      </c>
      <c r="Y31" s="65" t="s">
        <v>8</v>
      </c>
      <c r="Z31" s="66" t="s">
        <v>29</v>
      </c>
      <c r="AA31" s="67" t="s">
        <v>29</v>
      </c>
      <c r="AB31" s="109"/>
      <c r="AC31" s="173"/>
    </row>
    <row r="32" spans="1:29" s="57" customFormat="1" x14ac:dyDescent="0.2">
      <c r="A32" s="68" t="s">
        <v>12</v>
      </c>
      <c r="B32" s="94">
        <f t="shared" ref="B32" si="12">SUM(B33:B40)</f>
        <v>230</v>
      </c>
      <c r="C32" s="69">
        <f>SUM(C33:C40)</f>
        <v>107</v>
      </c>
      <c r="D32" s="126">
        <f t="shared" ref="D32:U32" si="13">SUM(D33:D40)</f>
        <v>19</v>
      </c>
      <c r="E32" s="126">
        <f t="shared" si="13"/>
        <v>5</v>
      </c>
      <c r="F32" s="69">
        <f t="shared" si="13"/>
        <v>162</v>
      </c>
      <c r="G32" s="69">
        <f t="shared" si="13"/>
        <v>47</v>
      </c>
      <c r="H32" s="69">
        <f t="shared" si="13"/>
        <v>146</v>
      </c>
      <c r="I32" s="69">
        <f t="shared" si="13"/>
        <v>16</v>
      </c>
      <c r="J32" s="95">
        <f t="shared" si="13"/>
        <v>43</v>
      </c>
      <c r="K32" s="95">
        <f t="shared" si="13"/>
        <v>9</v>
      </c>
      <c r="L32" s="70">
        <f t="shared" si="13"/>
        <v>192</v>
      </c>
      <c r="M32" s="71">
        <f>SUM(M33:M40)</f>
        <v>183</v>
      </c>
      <c r="N32" s="128">
        <f t="shared" si="13"/>
        <v>43</v>
      </c>
      <c r="O32" s="128">
        <f t="shared" si="13"/>
        <v>6</v>
      </c>
      <c r="P32" s="128">
        <f t="shared" si="13"/>
        <v>0</v>
      </c>
      <c r="Q32" s="128">
        <f t="shared" si="13"/>
        <v>0</v>
      </c>
      <c r="R32" s="128">
        <f t="shared" si="13"/>
        <v>0</v>
      </c>
      <c r="S32" s="128">
        <f t="shared" si="13"/>
        <v>0</v>
      </c>
      <c r="T32" s="135">
        <f t="shared" si="13"/>
        <v>0</v>
      </c>
      <c r="U32" s="135">
        <f t="shared" si="13"/>
        <v>0</v>
      </c>
      <c r="V32" s="72">
        <f>P32/F32</f>
        <v>0</v>
      </c>
      <c r="W32" s="73">
        <f>Q32/G32</f>
        <v>0</v>
      </c>
      <c r="X32" s="73">
        <f>R32/H32</f>
        <v>0</v>
      </c>
      <c r="Y32" s="73">
        <f>T32/J32</f>
        <v>0</v>
      </c>
      <c r="Z32" s="74">
        <f>(H32+J32)/(F32+G32)</f>
        <v>0.90430622009569372</v>
      </c>
      <c r="AA32" s="75" t="e">
        <f>(R32+T32)/(P32+Q32)</f>
        <v>#DIV/0!</v>
      </c>
      <c r="AB32" s="75"/>
      <c r="AC32" s="174"/>
    </row>
    <row r="33" spans="1:29" s="57" customFormat="1" x14ac:dyDescent="0.2">
      <c r="A33" s="76" t="s">
        <v>13</v>
      </c>
      <c r="B33" s="96">
        <v>45</v>
      </c>
      <c r="C33" s="97">
        <v>28</v>
      </c>
      <c r="D33" s="127">
        <v>0</v>
      </c>
      <c r="E33" s="127">
        <v>1</v>
      </c>
      <c r="F33" s="98">
        <v>42</v>
      </c>
      <c r="G33" s="99">
        <v>5</v>
      </c>
      <c r="H33" s="99">
        <v>37</v>
      </c>
      <c r="I33" s="78">
        <v>2</v>
      </c>
      <c r="J33" s="100">
        <v>4</v>
      </c>
      <c r="K33" s="104">
        <v>0</v>
      </c>
      <c r="L33" s="79">
        <v>81</v>
      </c>
      <c r="M33" s="80">
        <v>81</v>
      </c>
      <c r="N33" s="129">
        <v>4</v>
      </c>
      <c r="O33" s="129">
        <v>0</v>
      </c>
      <c r="P33" s="132"/>
      <c r="Q33" s="133"/>
      <c r="R33" s="133"/>
      <c r="S33" s="138"/>
      <c r="T33" s="136"/>
      <c r="U33" s="139"/>
      <c r="V33" s="82">
        <f t="shared" ref="V33:X40" si="14">P33/F33</f>
        <v>0</v>
      </c>
      <c r="W33" s="83">
        <f t="shared" si="14"/>
        <v>0</v>
      </c>
      <c r="X33" s="83">
        <f t="shared" si="14"/>
        <v>0</v>
      </c>
      <c r="Y33" s="83">
        <f t="shared" ref="Y33:Y39" si="15">T33/J33</f>
        <v>0</v>
      </c>
      <c r="Z33" s="84">
        <f t="shared" ref="Z33:Z40" si="16">(H33+J33)/(F33+G33)</f>
        <v>0.87234042553191493</v>
      </c>
      <c r="AA33" s="85" t="e">
        <f t="shared" ref="AA33:AA40" si="17">(R33+T33)/(P33+Q33)</f>
        <v>#DIV/0!</v>
      </c>
      <c r="AB33" s="85"/>
      <c r="AC33" s="86">
        <v>43982</v>
      </c>
    </row>
    <row r="34" spans="1:29" s="57" customFormat="1" x14ac:dyDescent="0.2">
      <c r="A34" s="76" t="s">
        <v>14</v>
      </c>
      <c r="B34" s="101">
        <v>19</v>
      </c>
      <c r="C34" s="102">
        <v>10</v>
      </c>
      <c r="D34" s="127">
        <v>2</v>
      </c>
      <c r="E34" s="127">
        <v>0</v>
      </c>
      <c r="F34" s="150">
        <v>7</v>
      </c>
      <c r="G34" s="99">
        <v>10</v>
      </c>
      <c r="H34" s="99">
        <v>7</v>
      </c>
      <c r="I34" s="78">
        <v>1</v>
      </c>
      <c r="J34" s="100">
        <v>8</v>
      </c>
      <c r="K34" s="104">
        <v>2</v>
      </c>
      <c r="L34" s="87">
        <v>20</v>
      </c>
      <c r="M34" s="88">
        <v>10</v>
      </c>
      <c r="N34" s="129">
        <v>0</v>
      </c>
      <c r="O34" s="129">
        <v>0</v>
      </c>
      <c r="P34" s="134"/>
      <c r="Q34" s="133"/>
      <c r="R34" s="133"/>
      <c r="S34" s="138"/>
      <c r="T34" s="136"/>
      <c r="U34" s="139"/>
      <c r="V34" s="82">
        <f t="shared" si="14"/>
        <v>0</v>
      </c>
      <c r="W34" s="83">
        <f t="shared" si="14"/>
        <v>0</v>
      </c>
      <c r="X34" s="83">
        <f t="shared" si="14"/>
        <v>0</v>
      </c>
      <c r="Y34" s="83">
        <f t="shared" si="15"/>
        <v>0</v>
      </c>
      <c r="Z34" s="84">
        <f t="shared" si="16"/>
        <v>0.88235294117647056</v>
      </c>
      <c r="AA34" s="85" t="e">
        <f t="shared" si="17"/>
        <v>#DIV/0!</v>
      </c>
      <c r="AB34" s="85"/>
      <c r="AC34" s="86">
        <v>43982</v>
      </c>
    </row>
    <row r="35" spans="1:29" s="57" customFormat="1" x14ac:dyDescent="0.2">
      <c r="A35" s="76" t="s">
        <v>15</v>
      </c>
      <c r="B35" s="101">
        <v>37</v>
      </c>
      <c r="C35" s="102">
        <v>18</v>
      </c>
      <c r="D35" s="127">
        <v>1</v>
      </c>
      <c r="E35" s="127">
        <v>1</v>
      </c>
      <c r="F35" s="98">
        <v>24</v>
      </c>
      <c r="G35" s="99">
        <v>10</v>
      </c>
      <c r="H35" s="99">
        <v>19</v>
      </c>
      <c r="I35" s="78">
        <v>1</v>
      </c>
      <c r="J35" s="100">
        <v>9</v>
      </c>
      <c r="K35" s="104">
        <v>0</v>
      </c>
      <c r="L35" s="87"/>
      <c r="M35" s="88"/>
      <c r="N35" s="129">
        <v>4</v>
      </c>
      <c r="O35" s="129">
        <v>0</v>
      </c>
      <c r="P35" s="132"/>
      <c r="Q35" s="133"/>
      <c r="R35" s="133"/>
      <c r="S35" s="138"/>
      <c r="T35" s="136"/>
      <c r="U35" s="139"/>
      <c r="V35" s="82">
        <f t="shared" si="14"/>
        <v>0</v>
      </c>
      <c r="W35" s="83">
        <f t="shared" si="14"/>
        <v>0</v>
      </c>
      <c r="X35" s="83">
        <f t="shared" si="14"/>
        <v>0</v>
      </c>
      <c r="Y35" s="83">
        <f t="shared" si="15"/>
        <v>0</v>
      </c>
      <c r="Z35" s="84">
        <f t="shared" si="16"/>
        <v>0.82352941176470584</v>
      </c>
      <c r="AA35" s="85" t="e">
        <f t="shared" si="17"/>
        <v>#DIV/0!</v>
      </c>
      <c r="AB35" s="85"/>
      <c r="AC35" s="86">
        <v>43982</v>
      </c>
    </row>
    <row r="36" spans="1:29" s="57" customFormat="1" x14ac:dyDescent="0.2">
      <c r="A36" s="76" t="s">
        <v>16</v>
      </c>
      <c r="B36" s="103">
        <v>53</v>
      </c>
      <c r="C36" s="77">
        <v>17</v>
      </c>
      <c r="D36" s="127">
        <v>9</v>
      </c>
      <c r="E36" s="127">
        <v>2</v>
      </c>
      <c r="F36" s="98">
        <v>44</v>
      </c>
      <c r="G36" s="99">
        <v>8</v>
      </c>
      <c r="H36" s="99">
        <v>39</v>
      </c>
      <c r="I36" s="78">
        <v>9</v>
      </c>
      <c r="J36" s="100">
        <v>8</v>
      </c>
      <c r="K36" s="104">
        <v>1</v>
      </c>
      <c r="L36" s="89">
        <v>55</v>
      </c>
      <c r="M36" s="81">
        <v>40</v>
      </c>
      <c r="N36" s="129">
        <v>18</v>
      </c>
      <c r="O36" s="129">
        <v>3</v>
      </c>
      <c r="P36" s="132"/>
      <c r="Q36" s="133"/>
      <c r="R36" s="133"/>
      <c r="S36" s="138"/>
      <c r="T36" s="136"/>
      <c r="U36" s="139"/>
      <c r="V36" s="82">
        <f t="shared" si="14"/>
        <v>0</v>
      </c>
      <c r="W36" s="83">
        <f t="shared" si="14"/>
        <v>0</v>
      </c>
      <c r="X36" s="83">
        <f t="shared" si="14"/>
        <v>0</v>
      </c>
      <c r="Y36" s="83">
        <f t="shared" si="15"/>
        <v>0</v>
      </c>
      <c r="Z36" s="84">
        <f t="shared" si="16"/>
        <v>0.90384615384615385</v>
      </c>
      <c r="AA36" s="85" t="e">
        <f t="shared" si="17"/>
        <v>#DIV/0!</v>
      </c>
      <c r="AB36" s="85"/>
      <c r="AC36" s="86">
        <v>43982</v>
      </c>
    </row>
    <row r="37" spans="1:29" s="57" customFormat="1" x14ac:dyDescent="0.2">
      <c r="A37" s="76" t="s">
        <v>17</v>
      </c>
      <c r="B37" s="103">
        <v>21</v>
      </c>
      <c r="C37" s="77">
        <v>15</v>
      </c>
      <c r="D37" s="127">
        <v>0</v>
      </c>
      <c r="E37" s="127">
        <v>1</v>
      </c>
      <c r="F37" s="98">
        <v>12</v>
      </c>
      <c r="G37" s="99">
        <v>4</v>
      </c>
      <c r="H37" s="99">
        <v>11</v>
      </c>
      <c r="I37" s="78">
        <v>1</v>
      </c>
      <c r="J37" s="100">
        <v>4</v>
      </c>
      <c r="K37" s="104">
        <v>2</v>
      </c>
      <c r="L37" s="89"/>
      <c r="M37" s="81"/>
      <c r="N37" s="129">
        <v>2</v>
      </c>
      <c r="O37" s="129">
        <v>0</v>
      </c>
      <c r="P37" s="132"/>
      <c r="Q37" s="133"/>
      <c r="R37" s="133"/>
      <c r="S37" s="138"/>
      <c r="T37" s="136"/>
      <c r="U37" s="139"/>
      <c r="V37" s="82">
        <f t="shared" si="14"/>
        <v>0</v>
      </c>
      <c r="W37" s="83">
        <f>Q37/G37</f>
        <v>0</v>
      </c>
      <c r="X37" s="83">
        <f t="shared" si="14"/>
        <v>0</v>
      </c>
      <c r="Y37" s="83">
        <f t="shared" si="15"/>
        <v>0</v>
      </c>
      <c r="Z37" s="84">
        <f t="shared" si="16"/>
        <v>0.9375</v>
      </c>
      <c r="AA37" s="85" t="e">
        <f t="shared" si="17"/>
        <v>#DIV/0!</v>
      </c>
      <c r="AB37" s="85"/>
      <c r="AC37" s="86">
        <v>43982</v>
      </c>
    </row>
    <row r="38" spans="1:29" s="57" customFormat="1" x14ac:dyDescent="0.2">
      <c r="A38" s="76" t="s">
        <v>18</v>
      </c>
      <c r="B38" s="103">
        <v>28</v>
      </c>
      <c r="C38" s="77">
        <v>14</v>
      </c>
      <c r="D38" s="127">
        <v>7</v>
      </c>
      <c r="E38" s="127">
        <v>0</v>
      </c>
      <c r="F38" s="98">
        <v>20</v>
      </c>
      <c r="G38" s="99">
        <v>7</v>
      </c>
      <c r="H38" s="99">
        <v>20</v>
      </c>
      <c r="I38" s="78">
        <v>1</v>
      </c>
      <c r="J38" s="100">
        <v>7</v>
      </c>
      <c r="K38" s="104">
        <v>3</v>
      </c>
      <c r="L38" s="89">
        <v>28</v>
      </c>
      <c r="M38" s="81">
        <v>32</v>
      </c>
      <c r="N38" s="129">
        <v>7</v>
      </c>
      <c r="O38" s="129">
        <v>3</v>
      </c>
      <c r="P38" s="132"/>
      <c r="Q38" s="133"/>
      <c r="R38" s="133"/>
      <c r="S38" s="138"/>
      <c r="T38" s="136"/>
      <c r="U38" s="139"/>
      <c r="V38" s="82">
        <f t="shared" si="14"/>
        <v>0</v>
      </c>
      <c r="W38" s="83">
        <f>Q38/G38</f>
        <v>0</v>
      </c>
      <c r="X38" s="83">
        <f t="shared" si="14"/>
        <v>0</v>
      </c>
      <c r="Y38" s="83">
        <f t="shared" si="15"/>
        <v>0</v>
      </c>
      <c r="Z38" s="84">
        <f t="shared" si="16"/>
        <v>1</v>
      </c>
      <c r="AA38" s="85" t="e">
        <f t="shared" si="17"/>
        <v>#DIV/0!</v>
      </c>
      <c r="AB38" s="85"/>
      <c r="AC38" s="86">
        <v>43982</v>
      </c>
    </row>
    <row r="39" spans="1:29" s="57" customFormat="1" x14ac:dyDescent="0.2">
      <c r="A39" s="76" t="s">
        <v>19</v>
      </c>
      <c r="B39" s="103">
        <v>17</v>
      </c>
      <c r="C39" s="77">
        <v>5</v>
      </c>
      <c r="D39" s="127">
        <v>0</v>
      </c>
      <c r="E39" s="127">
        <v>0</v>
      </c>
      <c r="F39" s="98">
        <v>12</v>
      </c>
      <c r="G39" s="99">
        <v>3</v>
      </c>
      <c r="H39" s="99">
        <v>12</v>
      </c>
      <c r="I39" s="78">
        <v>1</v>
      </c>
      <c r="J39" s="100">
        <v>3</v>
      </c>
      <c r="K39" s="104">
        <v>1</v>
      </c>
      <c r="L39" s="89"/>
      <c r="M39" s="81"/>
      <c r="N39" s="129">
        <v>4</v>
      </c>
      <c r="O39" s="129">
        <v>0</v>
      </c>
      <c r="P39" s="132"/>
      <c r="Q39" s="133"/>
      <c r="R39" s="133"/>
      <c r="S39" s="138"/>
      <c r="T39" s="136"/>
      <c r="U39" s="139"/>
      <c r="V39" s="82">
        <f t="shared" si="14"/>
        <v>0</v>
      </c>
      <c r="W39" s="83">
        <f t="shared" si="14"/>
        <v>0</v>
      </c>
      <c r="X39" s="83">
        <f t="shared" si="14"/>
        <v>0</v>
      </c>
      <c r="Y39" s="83">
        <f t="shared" si="15"/>
        <v>0</v>
      </c>
      <c r="Z39" s="84">
        <f t="shared" si="16"/>
        <v>1</v>
      </c>
      <c r="AA39" s="85" t="e">
        <f t="shared" si="17"/>
        <v>#DIV/0!</v>
      </c>
      <c r="AB39" s="85"/>
      <c r="AC39" s="86">
        <v>43982</v>
      </c>
    </row>
    <row r="40" spans="1:29" s="57" customFormat="1" x14ac:dyDescent="0.2">
      <c r="A40" s="76" t="s">
        <v>21</v>
      </c>
      <c r="B40" s="103">
        <v>10</v>
      </c>
      <c r="C40" s="77">
        <v>0</v>
      </c>
      <c r="D40" s="127">
        <v>0</v>
      </c>
      <c r="E40" s="127">
        <v>0</v>
      </c>
      <c r="F40" s="98">
        <v>1</v>
      </c>
      <c r="G40" s="99">
        <v>0</v>
      </c>
      <c r="H40" s="99">
        <v>1</v>
      </c>
      <c r="I40" s="78">
        <v>0</v>
      </c>
      <c r="J40" s="100">
        <v>0</v>
      </c>
      <c r="K40" s="104">
        <v>0</v>
      </c>
      <c r="L40" s="89">
        <v>8</v>
      </c>
      <c r="M40" s="81">
        <v>20</v>
      </c>
      <c r="N40" s="129">
        <v>4</v>
      </c>
      <c r="O40" s="129">
        <v>0</v>
      </c>
      <c r="P40" s="132"/>
      <c r="Q40" s="133"/>
      <c r="R40" s="133"/>
      <c r="S40" s="138"/>
      <c r="T40" s="136"/>
      <c r="U40" s="139"/>
      <c r="V40" s="82">
        <f t="shared" si="14"/>
        <v>0</v>
      </c>
      <c r="W40" s="83" t="e">
        <f t="shared" si="14"/>
        <v>#DIV/0!</v>
      </c>
      <c r="X40" s="83">
        <f t="shared" si="14"/>
        <v>0</v>
      </c>
      <c r="Y40" s="83" t="e">
        <f>T40/J40</f>
        <v>#DIV/0!</v>
      </c>
      <c r="Z40" s="84">
        <f t="shared" si="16"/>
        <v>1</v>
      </c>
      <c r="AA40" s="85" t="e">
        <f t="shared" si="17"/>
        <v>#DIV/0!</v>
      </c>
      <c r="AB40" s="85"/>
      <c r="AC40" s="86">
        <v>43982</v>
      </c>
    </row>
    <row r="41" spans="1:29" x14ac:dyDescent="0.2">
      <c r="F41" s="38"/>
      <c r="N41" s="38"/>
      <c r="O41" s="38"/>
    </row>
    <row r="42" spans="1:29" x14ac:dyDescent="0.2">
      <c r="A42" s="2" t="s">
        <v>26</v>
      </c>
      <c r="R42" s="2" t="s">
        <v>27</v>
      </c>
    </row>
    <row r="43" spans="1:29" x14ac:dyDescent="0.2">
      <c r="W43" s="2" t="s">
        <v>46</v>
      </c>
    </row>
    <row r="44" spans="1:29" x14ac:dyDescent="0.2">
      <c r="R44" s="2" t="s">
        <v>27</v>
      </c>
    </row>
    <row r="46" spans="1:29" x14ac:dyDescent="0.2">
      <c r="O46" s="2" t="s">
        <v>27</v>
      </c>
    </row>
    <row r="48" spans="1:29" x14ac:dyDescent="0.2">
      <c r="M48" s="2" t="s">
        <v>27</v>
      </c>
    </row>
  </sheetData>
  <mergeCells count="48">
    <mergeCell ref="A2:A4"/>
    <mergeCell ref="B2:H2"/>
    <mergeCell ref="I2:O2"/>
    <mergeCell ref="P2:P4"/>
    <mergeCell ref="Q2:Q4"/>
    <mergeCell ref="M3:O3"/>
    <mergeCell ref="T2:T5"/>
    <mergeCell ref="U2:U5"/>
    <mergeCell ref="V2:Y3"/>
    <mergeCell ref="B3:B4"/>
    <mergeCell ref="C3:D3"/>
    <mergeCell ref="E3:E4"/>
    <mergeCell ref="F3:H3"/>
    <mergeCell ref="I3:I4"/>
    <mergeCell ref="J3:K3"/>
    <mergeCell ref="L3:L4"/>
    <mergeCell ref="R2:S3"/>
    <mergeCell ref="A16:A18"/>
    <mergeCell ref="B16:G16"/>
    <mergeCell ref="H16:M16"/>
    <mergeCell ref="N16:N18"/>
    <mergeCell ref="O16:O18"/>
    <mergeCell ref="R16:R19"/>
    <mergeCell ref="S16:S19"/>
    <mergeCell ref="B17:B18"/>
    <mergeCell ref="C17:D17"/>
    <mergeCell ref="E17:E18"/>
    <mergeCell ref="F17:G17"/>
    <mergeCell ref="H17:H18"/>
    <mergeCell ref="I17:J17"/>
    <mergeCell ref="K17:K18"/>
    <mergeCell ref="L17:M17"/>
    <mergeCell ref="P16:Q17"/>
    <mergeCell ref="A29:A31"/>
    <mergeCell ref="B29:K29"/>
    <mergeCell ref="L29:U29"/>
    <mergeCell ref="V29:W30"/>
    <mergeCell ref="X29:Y30"/>
    <mergeCell ref="AC29:AC32"/>
    <mergeCell ref="B30:C30"/>
    <mergeCell ref="D30:E30"/>
    <mergeCell ref="F30:G30"/>
    <mergeCell ref="H30:K30"/>
    <mergeCell ref="L30:M30"/>
    <mergeCell ref="N30:O30"/>
    <mergeCell ref="P30:Q30"/>
    <mergeCell ref="R30:U30"/>
    <mergeCell ref="Z29:AA30"/>
  </mergeCells>
  <pageMargins left="0.19685039370078741" right="0.19685039370078741" top="0.19685039370078741" bottom="0.19685039370078741" header="0" footer="0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48"/>
  <sheetViews>
    <sheetView tabSelected="1" topLeftCell="A10" zoomScale="110" zoomScaleNormal="110" workbookViewId="0">
      <selection activeCell="N10" sqref="N10"/>
    </sheetView>
  </sheetViews>
  <sheetFormatPr defaultColWidth="8.85546875" defaultRowHeight="12.75" x14ac:dyDescent="0.2"/>
  <cols>
    <col min="1" max="1" width="6.5703125" style="2" customWidth="1"/>
    <col min="2" max="2" width="8.5703125" style="2" customWidth="1"/>
    <col min="3" max="3" width="8" style="2" customWidth="1"/>
    <col min="4" max="4" width="9.7109375" style="2" customWidth="1"/>
    <col min="5" max="5" width="9.140625" style="2" customWidth="1"/>
    <col min="6" max="7" width="8" style="2" customWidth="1"/>
    <col min="8" max="8" width="8.85546875" style="2" customWidth="1"/>
    <col min="9" max="13" width="9.140625" style="2" customWidth="1"/>
    <col min="14" max="14" width="9.5703125" style="2" customWidth="1"/>
    <col min="15" max="15" width="9.28515625" style="2" customWidth="1"/>
    <col min="16" max="16" width="10.42578125" style="2" customWidth="1"/>
    <col min="17" max="17" width="11.85546875" style="2" customWidth="1"/>
    <col min="18" max="19" width="8.28515625" style="2" customWidth="1"/>
    <col min="20" max="20" width="9.5703125" style="2" customWidth="1"/>
    <col min="21" max="21" width="9.140625" style="2" customWidth="1"/>
    <col min="22" max="22" width="6.7109375" style="2" customWidth="1"/>
    <col min="23" max="23" width="9.140625" style="2" customWidth="1"/>
    <col min="24" max="24" width="6.85546875" style="2" customWidth="1"/>
    <col min="25" max="25" width="6.7109375" style="2" customWidth="1"/>
    <col min="26" max="26" width="10.28515625" style="2" customWidth="1"/>
    <col min="27" max="27" width="9.85546875" style="2" customWidth="1"/>
    <col min="28" max="28" width="9.85546875" style="2" hidden="1" customWidth="1"/>
    <col min="29" max="29" width="8.28515625" style="2" customWidth="1"/>
    <col min="30" max="30" width="7.140625" style="2" customWidth="1"/>
    <col min="31" max="31" width="9.140625" style="2" customWidth="1"/>
    <col min="32" max="32" width="7" style="2" customWidth="1"/>
    <col min="33" max="33" width="7.5703125" style="2" customWidth="1"/>
    <col min="34" max="16384" width="8.85546875" style="2"/>
  </cols>
  <sheetData>
    <row r="1" spans="1:25" ht="15" x14ac:dyDescent="0.25">
      <c r="A1" s="1" t="s">
        <v>94</v>
      </c>
      <c r="C1" s="3"/>
      <c r="D1" s="3"/>
      <c r="E1" s="3"/>
      <c r="F1" s="3"/>
    </row>
    <row r="2" spans="1:25" s="4" customFormat="1" ht="13.5" customHeight="1" x14ac:dyDescent="0.25">
      <c r="A2" s="259" t="s">
        <v>0</v>
      </c>
      <c r="B2" s="262" t="s">
        <v>28</v>
      </c>
      <c r="C2" s="263"/>
      <c r="D2" s="263"/>
      <c r="E2" s="263"/>
      <c r="F2" s="263"/>
      <c r="G2" s="263"/>
      <c r="H2" s="264"/>
      <c r="I2" s="265" t="s">
        <v>49</v>
      </c>
      <c r="J2" s="266"/>
      <c r="K2" s="266"/>
      <c r="L2" s="266"/>
      <c r="M2" s="266"/>
      <c r="N2" s="266"/>
      <c r="O2" s="267"/>
      <c r="P2" s="268" t="s">
        <v>30</v>
      </c>
      <c r="Q2" s="269" t="s">
        <v>31</v>
      </c>
      <c r="R2" s="255" t="s">
        <v>1</v>
      </c>
      <c r="S2" s="256"/>
      <c r="T2" s="233" t="s">
        <v>34</v>
      </c>
      <c r="U2" s="236" t="s">
        <v>2</v>
      </c>
      <c r="V2" s="239" t="s">
        <v>36</v>
      </c>
      <c r="W2" s="240"/>
      <c r="X2" s="240"/>
      <c r="Y2" s="241"/>
    </row>
    <row r="3" spans="1:25" ht="28.5" customHeight="1" x14ac:dyDescent="0.2">
      <c r="A3" s="260"/>
      <c r="B3" s="245" t="s">
        <v>44</v>
      </c>
      <c r="C3" s="247" t="s">
        <v>37</v>
      </c>
      <c r="D3" s="248"/>
      <c r="E3" s="249" t="s">
        <v>38</v>
      </c>
      <c r="F3" s="251" t="s">
        <v>42</v>
      </c>
      <c r="G3" s="252"/>
      <c r="H3" s="252"/>
      <c r="I3" s="253" t="s">
        <v>45</v>
      </c>
      <c r="J3" s="254" t="s">
        <v>39</v>
      </c>
      <c r="K3" s="254"/>
      <c r="L3" s="254" t="s">
        <v>52</v>
      </c>
      <c r="M3" s="272" t="s">
        <v>43</v>
      </c>
      <c r="N3" s="272"/>
      <c r="O3" s="273"/>
      <c r="P3" s="268"/>
      <c r="Q3" s="270"/>
      <c r="R3" s="257"/>
      <c r="S3" s="258"/>
      <c r="T3" s="234"/>
      <c r="U3" s="237"/>
      <c r="V3" s="242"/>
      <c r="W3" s="243"/>
      <c r="X3" s="243"/>
      <c r="Y3" s="244"/>
    </row>
    <row r="4" spans="1:25" ht="34.5" customHeight="1" x14ac:dyDescent="0.2">
      <c r="A4" s="261"/>
      <c r="B4" s="246"/>
      <c r="C4" s="5" t="s">
        <v>41</v>
      </c>
      <c r="D4" s="115" t="s">
        <v>88</v>
      </c>
      <c r="E4" s="250"/>
      <c r="F4" s="5" t="s">
        <v>40</v>
      </c>
      <c r="G4" s="6" t="s">
        <v>9</v>
      </c>
      <c r="H4" s="111" t="s">
        <v>10</v>
      </c>
      <c r="I4" s="253"/>
      <c r="J4" s="7" t="s">
        <v>40</v>
      </c>
      <c r="K4" s="118" t="s">
        <v>89</v>
      </c>
      <c r="L4" s="254"/>
      <c r="M4" s="167" t="s">
        <v>53</v>
      </c>
      <c r="N4" s="167" t="s">
        <v>54</v>
      </c>
      <c r="O4" s="168" t="s">
        <v>10</v>
      </c>
      <c r="P4" s="268"/>
      <c r="Q4" s="271"/>
      <c r="R4" s="8" t="s">
        <v>29</v>
      </c>
      <c r="S4" s="8" t="s">
        <v>29</v>
      </c>
      <c r="T4" s="234"/>
      <c r="U4" s="237"/>
      <c r="V4" s="9" t="s">
        <v>55</v>
      </c>
      <c r="W4" s="10" t="s">
        <v>11</v>
      </c>
      <c r="X4" s="10" t="s">
        <v>35</v>
      </c>
      <c r="Y4" s="11" t="s">
        <v>11</v>
      </c>
    </row>
    <row r="5" spans="1:25" x14ac:dyDescent="0.2">
      <c r="A5" s="12" t="s">
        <v>12</v>
      </c>
      <c r="B5" s="146">
        <f>SUM(B6:B13)</f>
        <v>4765</v>
      </c>
      <c r="C5" s="147">
        <f>SUM(C6:C13)</f>
        <v>6102</v>
      </c>
      <c r="D5" s="116">
        <f>SUM(D6:D13)</f>
        <v>4088</v>
      </c>
      <c r="E5" s="147">
        <f t="shared" ref="E5:G5" si="0">SUM(E6:E13)</f>
        <v>4982</v>
      </c>
      <c r="F5" s="93">
        <f t="shared" si="0"/>
        <v>3360</v>
      </c>
      <c r="G5" s="93">
        <f t="shared" si="0"/>
        <v>250</v>
      </c>
      <c r="H5" s="105">
        <f>SUM(H6:H13)</f>
        <v>2745</v>
      </c>
      <c r="I5" s="112">
        <f>SUM(I6:I13)</f>
        <v>4185</v>
      </c>
      <c r="J5" s="113">
        <f>SUM(J6:J13)</f>
        <v>0</v>
      </c>
      <c r="K5" s="119">
        <f>SUM(K6:K13)</f>
        <v>3839</v>
      </c>
      <c r="L5" s="119"/>
      <c r="M5" s="119">
        <f t="shared" ref="M5:O5" si="1">SUM(M6:M13)</f>
        <v>0</v>
      </c>
      <c r="N5" s="119">
        <f t="shared" si="1"/>
        <v>0</v>
      </c>
      <c r="O5" s="106">
        <f t="shared" si="1"/>
        <v>0</v>
      </c>
      <c r="P5" s="13">
        <f t="shared" ref="P5:Q13" si="2">L5/E5</f>
        <v>0</v>
      </c>
      <c r="Q5" s="14" t="e">
        <f>G20:G26M5/F5</f>
        <v>#NAME?</v>
      </c>
      <c r="R5" s="15">
        <f t="shared" ref="R5:R13" si="3">F5/E5</f>
        <v>0.67442794058611</v>
      </c>
      <c r="S5" s="16" t="e">
        <f t="shared" ref="S5:S13" si="4">M5/L5</f>
        <v>#DIV/0!</v>
      </c>
      <c r="T5" s="235"/>
      <c r="U5" s="238"/>
      <c r="V5" s="17">
        <f>SUM(V6:V13)</f>
        <v>628</v>
      </c>
      <c r="W5" s="18">
        <f t="shared" ref="W5:W13" si="5">V5/F5</f>
        <v>0.18690476190476191</v>
      </c>
      <c r="X5" s="19">
        <f>SUM(X6:X13)</f>
        <v>0</v>
      </c>
      <c r="Y5" s="20" t="e">
        <f t="shared" ref="Y5:Y13" si="6">X5/M5</f>
        <v>#DIV/0!</v>
      </c>
    </row>
    <row r="6" spans="1:25" x14ac:dyDescent="0.2">
      <c r="A6" s="21" t="s">
        <v>13</v>
      </c>
      <c r="B6" s="148">
        <v>860</v>
      </c>
      <c r="C6" s="22">
        <v>1072</v>
      </c>
      <c r="D6" s="117">
        <v>462</v>
      </c>
      <c r="E6" s="22">
        <v>957</v>
      </c>
      <c r="F6" s="23">
        <v>717</v>
      </c>
      <c r="G6" s="24">
        <v>61</v>
      </c>
      <c r="H6" s="25">
        <v>494</v>
      </c>
      <c r="I6" s="114">
        <v>390</v>
      </c>
      <c r="J6" s="26"/>
      <c r="K6" s="120">
        <v>551</v>
      </c>
      <c r="L6" s="120"/>
      <c r="M6" s="131"/>
      <c r="N6" s="131"/>
      <c r="O6" s="27"/>
      <c r="P6" s="28">
        <f t="shared" si="2"/>
        <v>0</v>
      </c>
      <c r="Q6" s="29">
        <f t="shared" si="2"/>
        <v>0</v>
      </c>
      <c r="R6" s="30">
        <f t="shared" si="3"/>
        <v>0.7492163009404389</v>
      </c>
      <c r="S6" s="53" t="e">
        <f t="shared" si="4"/>
        <v>#DIV/0!</v>
      </c>
      <c r="T6" s="31">
        <v>43951</v>
      </c>
      <c r="U6" s="31">
        <v>44053</v>
      </c>
      <c r="V6" s="32">
        <v>222</v>
      </c>
      <c r="W6" s="18">
        <f t="shared" si="5"/>
        <v>0.30962343096234307</v>
      </c>
      <c r="X6" s="33"/>
      <c r="Y6" s="20" t="e">
        <f t="shared" si="6"/>
        <v>#DIV/0!</v>
      </c>
    </row>
    <row r="7" spans="1:25" x14ac:dyDescent="0.2">
      <c r="A7" s="21" t="s">
        <v>14</v>
      </c>
      <c r="B7" s="148">
        <v>595</v>
      </c>
      <c r="C7" s="22">
        <v>460</v>
      </c>
      <c r="D7" s="117">
        <v>350</v>
      </c>
      <c r="E7" s="22">
        <v>404</v>
      </c>
      <c r="F7" s="23">
        <v>276</v>
      </c>
      <c r="G7" s="24">
        <v>16</v>
      </c>
      <c r="H7" s="25">
        <v>205</v>
      </c>
      <c r="I7" s="114">
        <v>595</v>
      </c>
      <c r="J7" s="26"/>
      <c r="K7" s="120">
        <v>276</v>
      </c>
      <c r="L7" s="120"/>
      <c r="M7" s="131"/>
      <c r="N7" s="131"/>
      <c r="O7" s="27"/>
      <c r="P7" s="28">
        <f t="shared" si="2"/>
        <v>0</v>
      </c>
      <c r="Q7" s="29">
        <f t="shared" si="2"/>
        <v>0</v>
      </c>
      <c r="R7" s="30">
        <f t="shared" si="3"/>
        <v>0.68316831683168322</v>
      </c>
      <c r="S7" s="53" t="e">
        <f t="shared" si="4"/>
        <v>#DIV/0!</v>
      </c>
      <c r="T7" s="31">
        <v>43982</v>
      </c>
      <c r="U7" s="31">
        <v>44064</v>
      </c>
      <c r="V7" s="32">
        <v>75</v>
      </c>
      <c r="W7" s="18">
        <f t="shared" si="5"/>
        <v>0.27173913043478259</v>
      </c>
      <c r="X7" s="33"/>
      <c r="Y7" s="20" t="e">
        <f t="shared" si="6"/>
        <v>#DIV/0!</v>
      </c>
    </row>
    <row r="8" spans="1:25" x14ac:dyDescent="0.2">
      <c r="A8" s="21" t="s">
        <v>15</v>
      </c>
      <c r="B8" s="148">
        <v>850</v>
      </c>
      <c r="C8" s="22">
        <v>1323</v>
      </c>
      <c r="D8" s="117">
        <v>769</v>
      </c>
      <c r="E8" s="22">
        <v>1133</v>
      </c>
      <c r="F8" s="23">
        <v>726</v>
      </c>
      <c r="G8" s="24">
        <v>86</v>
      </c>
      <c r="H8" s="25">
        <v>627</v>
      </c>
      <c r="I8" s="114">
        <v>830</v>
      </c>
      <c r="J8" s="26"/>
      <c r="K8" s="120">
        <v>831</v>
      </c>
      <c r="L8" s="120"/>
      <c r="M8" s="131"/>
      <c r="N8" s="131"/>
      <c r="O8" s="27"/>
      <c r="P8" s="28">
        <f t="shared" si="2"/>
        <v>0</v>
      </c>
      <c r="Q8" s="29">
        <f t="shared" si="2"/>
        <v>0</v>
      </c>
      <c r="R8" s="30">
        <f t="shared" si="3"/>
        <v>0.64077669902912626</v>
      </c>
      <c r="S8" s="53" t="e">
        <f t="shared" si="4"/>
        <v>#DIV/0!</v>
      </c>
      <c r="T8" s="31">
        <v>43951</v>
      </c>
      <c r="U8" s="31">
        <v>44029</v>
      </c>
      <c r="V8" s="32">
        <v>84</v>
      </c>
      <c r="W8" s="18">
        <f t="shared" si="5"/>
        <v>0.11570247933884298</v>
      </c>
      <c r="X8" s="33"/>
      <c r="Y8" s="20" t="e">
        <f t="shared" si="6"/>
        <v>#DIV/0!</v>
      </c>
    </row>
    <row r="9" spans="1:25" x14ac:dyDescent="0.2">
      <c r="A9" s="34" t="s">
        <v>16</v>
      </c>
      <c r="B9" s="148">
        <v>700</v>
      </c>
      <c r="C9" s="22">
        <v>897</v>
      </c>
      <c r="D9" s="117">
        <v>429</v>
      </c>
      <c r="E9" s="22">
        <v>885</v>
      </c>
      <c r="F9" s="23">
        <v>450</v>
      </c>
      <c r="G9" s="24">
        <v>43</v>
      </c>
      <c r="H9" s="25">
        <v>390</v>
      </c>
      <c r="I9" s="114">
        <v>720</v>
      </c>
      <c r="J9" s="26"/>
      <c r="K9" s="120">
        <v>412</v>
      </c>
      <c r="L9" s="120"/>
      <c r="M9" s="131"/>
      <c r="N9" s="131"/>
      <c r="O9" s="27"/>
      <c r="P9" s="28">
        <f t="shared" si="2"/>
        <v>0</v>
      </c>
      <c r="Q9" s="29">
        <f t="shared" si="2"/>
        <v>0</v>
      </c>
      <c r="R9" s="30">
        <f t="shared" si="3"/>
        <v>0.50847457627118642</v>
      </c>
      <c r="S9" s="53" t="e">
        <f t="shared" si="4"/>
        <v>#DIV/0!</v>
      </c>
      <c r="T9" s="31">
        <v>43951</v>
      </c>
      <c r="U9" s="31">
        <v>44053</v>
      </c>
      <c r="V9" s="32">
        <v>70</v>
      </c>
      <c r="W9" s="18">
        <f t="shared" si="5"/>
        <v>0.15555555555555556</v>
      </c>
      <c r="X9" s="33"/>
      <c r="Y9" s="20" t="e">
        <f t="shared" si="6"/>
        <v>#DIV/0!</v>
      </c>
    </row>
    <row r="10" spans="1:25" x14ac:dyDescent="0.2">
      <c r="A10" s="21" t="s">
        <v>17</v>
      </c>
      <c r="B10" s="148">
        <v>280</v>
      </c>
      <c r="C10" s="22">
        <v>449</v>
      </c>
      <c r="D10" s="117">
        <v>449</v>
      </c>
      <c r="E10" s="22">
        <v>280</v>
      </c>
      <c r="F10" s="23">
        <v>194</v>
      </c>
      <c r="G10" s="24">
        <v>9</v>
      </c>
      <c r="H10" s="25">
        <v>191</v>
      </c>
      <c r="I10" s="114">
        <v>280</v>
      </c>
      <c r="J10" s="26"/>
      <c r="K10" s="120">
        <v>467</v>
      </c>
      <c r="L10" s="120"/>
      <c r="M10" s="131"/>
      <c r="N10" s="131"/>
      <c r="O10" s="27"/>
      <c r="P10" s="28">
        <f t="shared" si="2"/>
        <v>0</v>
      </c>
      <c r="Q10" s="29">
        <f t="shared" si="2"/>
        <v>0</v>
      </c>
      <c r="R10" s="30">
        <f t="shared" si="3"/>
        <v>0.69285714285714284</v>
      </c>
      <c r="S10" s="53" t="e">
        <f t="shared" si="4"/>
        <v>#DIV/0!</v>
      </c>
      <c r="T10" s="31">
        <v>43799</v>
      </c>
      <c r="U10" s="35" t="s">
        <v>20</v>
      </c>
      <c r="V10" s="32">
        <v>5</v>
      </c>
      <c r="W10" s="18">
        <f t="shared" si="5"/>
        <v>2.5773195876288658E-2</v>
      </c>
      <c r="X10" s="33"/>
      <c r="Y10" s="20" t="e">
        <f t="shared" si="6"/>
        <v>#DIV/0!</v>
      </c>
    </row>
    <row r="11" spans="1:25" x14ac:dyDescent="0.2">
      <c r="A11" s="34" t="s">
        <v>18</v>
      </c>
      <c r="B11" s="148">
        <v>660</v>
      </c>
      <c r="C11" s="22">
        <v>800</v>
      </c>
      <c r="D11" s="117">
        <v>591</v>
      </c>
      <c r="E11" s="22">
        <v>724</v>
      </c>
      <c r="F11" s="23">
        <v>562</v>
      </c>
      <c r="G11" s="24">
        <v>9</v>
      </c>
      <c r="H11" s="25">
        <v>419</v>
      </c>
      <c r="I11" s="114">
        <v>660</v>
      </c>
      <c r="J11" s="26"/>
      <c r="K11" s="120">
        <v>356</v>
      </c>
      <c r="L11" s="120"/>
      <c r="M11" s="131"/>
      <c r="N11" s="131"/>
      <c r="O11" s="27"/>
      <c r="P11" s="28">
        <f t="shared" si="2"/>
        <v>0</v>
      </c>
      <c r="Q11" s="29">
        <f t="shared" si="2"/>
        <v>0</v>
      </c>
      <c r="R11" s="30">
        <f t="shared" si="3"/>
        <v>0.77624309392265189</v>
      </c>
      <c r="S11" s="53" t="e">
        <f t="shared" si="4"/>
        <v>#DIV/0!</v>
      </c>
      <c r="T11" s="31">
        <v>43951</v>
      </c>
      <c r="U11" s="92">
        <v>44043</v>
      </c>
      <c r="V11" s="32">
        <v>164</v>
      </c>
      <c r="W11" s="18">
        <f t="shared" si="5"/>
        <v>0.29181494661921709</v>
      </c>
      <c r="X11" s="33"/>
      <c r="Y11" s="20" t="e">
        <f t="shared" si="6"/>
        <v>#DIV/0!</v>
      </c>
    </row>
    <row r="12" spans="1:25" x14ac:dyDescent="0.2">
      <c r="A12" s="34" t="s">
        <v>19</v>
      </c>
      <c r="B12" s="148">
        <v>710</v>
      </c>
      <c r="C12" s="22">
        <v>1025</v>
      </c>
      <c r="D12" s="117">
        <v>1007</v>
      </c>
      <c r="E12" s="22">
        <v>536</v>
      </c>
      <c r="F12" s="23">
        <v>397</v>
      </c>
      <c r="G12" s="24">
        <v>25</v>
      </c>
      <c r="H12" s="25">
        <v>383</v>
      </c>
      <c r="I12" s="114">
        <v>600</v>
      </c>
      <c r="J12" s="26"/>
      <c r="K12" s="120">
        <v>930</v>
      </c>
      <c r="L12" s="120"/>
      <c r="M12" s="131"/>
      <c r="N12" s="131"/>
      <c r="O12" s="27"/>
      <c r="P12" s="28">
        <f t="shared" si="2"/>
        <v>0</v>
      </c>
      <c r="Q12" s="29">
        <f t="shared" si="2"/>
        <v>0</v>
      </c>
      <c r="R12" s="30">
        <f t="shared" si="3"/>
        <v>0.74067164179104472</v>
      </c>
      <c r="S12" s="53" t="e">
        <f t="shared" si="4"/>
        <v>#DIV/0!</v>
      </c>
      <c r="T12" s="31">
        <v>43935</v>
      </c>
      <c r="U12" s="35" t="s">
        <v>20</v>
      </c>
      <c r="V12" s="32">
        <v>8</v>
      </c>
      <c r="W12" s="18">
        <f t="shared" si="5"/>
        <v>2.0151133501259445E-2</v>
      </c>
      <c r="X12" s="33"/>
      <c r="Y12" s="20" t="e">
        <f t="shared" si="6"/>
        <v>#DIV/0!</v>
      </c>
    </row>
    <row r="13" spans="1:25" x14ac:dyDescent="0.2">
      <c r="A13" s="34" t="s">
        <v>21</v>
      </c>
      <c r="B13" s="148">
        <v>110</v>
      </c>
      <c r="C13" s="22">
        <v>76</v>
      </c>
      <c r="D13" s="117">
        <v>31</v>
      </c>
      <c r="E13" s="22">
        <v>63</v>
      </c>
      <c r="F13" s="23">
        <v>38</v>
      </c>
      <c r="G13" s="24">
        <v>1</v>
      </c>
      <c r="H13" s="25">
        <v>36</v>
      </c>
      <c r="I13" s="114">
        <v>110</v>
      </c>
      <c r="J13" s="26"/>
      <c r="K13" s="120">
        <v>16</v>
      </c>
      <c r="L13" s="120"/>
      <c r="M13" s="131"/>
      <c r="N13" s="131"/>
      <c r="O13" s="27"/>
      <c r="P13" s="28">
        <f t="shared" si="2"/>
        <v>0</v>
      </c>
      <c r="Q13" s="29">
        <f t="shared" si="2"/>
        <v>0</v>
      </c>
      <c r="R13" s="30">
        <f t="shared" si="3"/>
        <v>0.60317460317460314</v>
      </c>
      <c r="S13" s="53" t="e">
        <f t="shared" si="4"/>
        <v>#DIV/0!</v>
      </c>
      <c r="T13" s="31">
        <v>43951</v>
      </c>
      <c r="U13" s="31">
        <v>44059</v>
      </c>
      <c r="V13" s="32">
        <v>0</v>
      </c>
      <c r="W13" s="18">
        <f t="shared" si="5"/>
        <v>0</v>
      </c>
      <c r="X13" s="33"/>
      <c r="Y13" s="20" t="e">
        <f t="shared" si="6"/>
        <v>#DIV/0!</v>
      </c>
    </row>
    <row r="14" spans="1:25" x14ac:dyDescent="0.2">
      <c r="B14" s="36"/>
      <c r="C14" s="37"/>
      <c r="D14" s="37"/>
      <c r="E14" s="37"/>
      <c r="F14" s="36"/>
      <c r="G14" s="37"/>
      <c r="H14" s="36"/>
      <c r="I14" s="36"/>
      <c r="J14" s="36"/>
      <c r="K14" s="37"/>
      <c r="L14" s="36"/>
      <c r="M14" s="37"/>
      <c r="N14" s="38"/>
    </row>
    <row r="15" spans="1:25" x14ac:dyDescent="0.2">
      <c r="B15" s="36"/>
      <c r="C15" s="37"/>
      <c r="D15" s="37"/>
      <c r="E15" s="37"/>
      <c r="F15" s="36"/>
      <c r="G15" s="37"/>
      <c r="H15" s="36"/>
      <c r="I15" s="36"/>
      <c r="J15" s="36"/>
      <c r="K15" s="37"/>
      <c r="L15" s="36"/>
      <c r="M15" s="37"/>
      <c r="N15" s="38"/>
    </row>
    <row r="16" spans="1:25" s="4" customFormat="1" ht="13.5" customHeight="1" x14ac:dyDescent="0.25">
      <c r="A16" s="221" t="s">
        <v>22</v>
      </c>
      <c r="B16" s="222" t="s">
        <v>28</v>
      </c>
      <c r="C16" s="223"/>
      <c r="D16" s="223"/>
      <c r="E16" s="223"/>
      <c r="F16" s="223"/>
      <c r="G16" s="223"/>
      <c r="H16" s="224" t="s">
        <v>49</v>
      </c>
      <c r="I16" s="225"/>
      <c r="J16" s="225"/>
      <c r="K16" s="225"/>
      <c r="L16" s="225"/>
      <c r="M16" s="226"/>
      <c r="N16" s="227" t="s">
        <v>30</v>
      </c>
      <c r="O16" s="230" t="s">
        <v>31</v>
      </c>
      <c r="P16" s="217" t="s">
        <v>1</v>
      </c>
      <c r="Q16" s="218"/>
      <c r="R16" s="201" t="s">
        <v>32</v>
      </c>
      <c r="S16" s="201" t="s">
        <v>23</v>
      </c>
    </row>
    <row r="17" spans="1:29" ht="28.5" customHeight="1" x14ac:dyDescent="0.2">
      <c r="A17" s="221"/>
      <c r="B17" s="204" t="s">
        <v>44</v>
      </c>
      <c r="C17" s="206" t="s">
        <v>37</v>
      </c>
      <c r="D17" s="207"/>
      <c r="E17" s="204" t="s">
        <v>38</v>
      </c>
      <c r="F17" s="206" t="s">
        <v>42</v>
      </c>
      <c r="G17" s="208"/>
      <c r="H17" s="209" t="s">
        <v>44</v>
      </c>
      <c r="I17" s="211" t="s">
        <v>39</v>
      </c>
      <c r="J17" s="212"/>
      <c r="K17" s="213" t="s">
        <v>57</v>
      </c>
      <c r="L17" s="215" t="s">
        <v>43</v>
      </c>
      <c r="M17" s="216"/>
      <c r="N17" s="228"/>
      <c r="O17" s="231"/>
      <c r="P17" s="219"/>
      <c r="Q17" s="220"/>
      <c r="R17" s="202"/>
      <c r="S17" s="202"/>
    </row>
    <row r="18" spans="1:29" ht="38.25" customHeight="1" x14ac:dyDescent="0.2">
      <c r="A18" s="221"/>
      <c r="B18" s="205"/>
      <c r="C18" s="39" t="s">
        <v>41</v>
      </c>
      <c r="D18" s="115" t="s">
        <v>88</v>
      </c>
      <c r="E18" s="205"/>
      <c r="F18" s="39" t="s">
        <v>40</v>
      </c>
      <c r="G18" s="110" t="s">
        <v>9</v>
      </c>
      <c r="H18" s="210"/>
      <c r="I18" s="40" t="s">
        <v>40</v>
      </c>
      <c r="J18" s="145" t="s">
        <v>89</v>
      </c>
      <c r="K18" s="214"/>
      <c r="L18" s="130" t="s">
        <v>53</v>
      </c>
      <c r="M18" s="41" t="s">
        <v>54</v>
      </c>
      <c r="N18" s="229"/>
      <c r="O18" s="232"/>
      <c r="P18" s="42" t="s">
        <v>29</v>
      </c>
      <c r="Q18" s="169" t="s">
        <v>62</v>
      </c>
      <c r="R18" s="202"/>
      <c r="S18" s="202"/>
      <c r="T18" s="43"/>
    </row>
    <row r="19" spans="1:29" x14ac:dyDescent="0.2">
      <c r="A19" s="44" t="s">
        <v>12</v>
      </c>
      <c r="B19" s="107">
        <f>SUM(B20:B27)</f>
        <v>2559</v>
      </c>
      <c r="C19" s="45">
        <f>SUM(C20:C27)</f>
        <v>2076</v>
      </c>
      <c r="D19" s="121">
        <f>SUM(D20:D27)</f>
        <v>501</v>
      </c>
      <c r="E19" s="45">
        <f t="shared" ref="E19:G19" si="7">SUM(E20:E27)</f>
        <v>1811</v>
      </c>
      <c r="F19" s="45">
        <f t="shared" si="7"/>
        <v>1609</v>
      </c>
      <c r="G19" s="149">
        <f t="shared" si="7"/>
        <v>76</v>
      </c>
      <c r="H19" s="90">
        <f>SUM(H20:H27)</f>
        <v>2459</v>
      </c>
      <c r="I19" s="91">
        <f t="shared" ref="I19:M19" si="8">SUM(I20:I27)</f>
        <v>0</v>
      </c>
      <c r="J19" s="123">
        <f>SUM(J20:J27)</f>
        <v>593</v>
      </c>
      <c r="K19" s="123">
        <f t="shared" si="8"/>
        <v>0</v>
      </c>
      <c r="L19" s="123">
        <f t="shared" si="8"/>
        <v>0</v>
      </c>
      <c r="M19" s="137">
        <f t="shared" si="8"/>
        <v>0</v>
      </c>
      <c r="N19" s="46">
        <f t="shared" ref="N19:O27" si="9">K19/E19</f>
        <v>0</v>
      </c>
      <c r="O19" s="47">
        <f t="shared" si="9"/>
        <v>0</v>
      </c>
      <c r="P19" s="15">
        <f>F19/E19</f>
        <v>0.8884594146880177</v>
      </c>
      <c r="Q19" s="16" t="e">
        <f t="shared" ref="Q19:Q27" si="10">L19/K19</f>
        <v>#DIV/0!</v>
      </c>
      <c r="R19" s="203"/>
      <c r="S19" s="203"/>
    </row>
    <row r="20" spans="1:29" x14ac:dyDescent="0.2">
      <c r="A20" s="48" t="s">
        <v>13</v>
      </c>
      <c r="B20" s="49">
        <v>480</v>
      </c>
      <c r="C20" s="49">
        <v>348</v>
      </c>
      <c r="D20" s="122">
        <v>29</v>
      </c>
      <c r="E20" s="49">
        <v>322</v>
      </c>
      <c r="F20" s="49">
        <v>286</v>
      </c>
      <c r="G20" s="49">
        <v>14</v>
      </c>
      <c r="H20" s="50">
        <v>365</v>
      </c>
      <c r="I20" s="50"/>
      <c r="J20" s="124">
        <v>34</v>
      </c>
      <c r="K20" s="124"/>
      <c r="L20" s="124"/>
      <c r="M20" s="124"/>
      <c r="N20" s="51">
        <f t="shared" si="9"/>
        <v>0</v>
      </c>
      <c r="O20" s="52">
        <f t="shared" si="9"/>
        <v>0</v>
      </c>
      <c r="P20" s="30">
        <f>F20/E20</f>
        <v>0.88819875776397517</v>
      </c>
      <c r="Q20" s="53" t="e">
        <f t="shared" si="10"/>
        <v>#DIV/0!</v>
      </c>
      <c r="R20" s="54">
        <v>43982</v>
      </c>
      <c r="S20" s="54">
        <v>44053</v>
      </c>
    </row>
    <row r="21" spans="1:29" x14ac:dyDescent="0.2">
      <c r="A21" s="48" t="s">
        <v>14</v>
      </c>
      <c r="B21" s="49">
        <v>290</v>
      </c>
      <c r="C21" s="49">
        <v>152</v>
      </c>
      <c r="D21" s="122">
        <v>4</v>
      </c>
      <c r="E21" s="49">
        <v>143</v>
      </c>
      <c r="F21" s="49">
        <v>137</v>
      </c>
      <c r="G21" s="49">
        <v>17</v>
      </c>
      <c r="H21" s="50">
        <v>310</v>
      </c>
      <c r="I21" s="50"/>
      <c r="J21" s="124">
        <v>6</v>
      </c>
      <c r="K21" s="124"/>
      <c r="L21" s="124"/>
      <c r="M21" s="124"/>
      <c r="N21" s="51">
        <f t="shared" si="9"/>
        <v>0</v>
      </c>
      <c r="O21" s="52">
        <f t="shared" si="9"/>
        <v>0</v>
      </c>
      <c r="P21" s="30">
        <f t="shared" ref="P21:P27" si="11">F21/E21</f>
        <v>0.95804195804195802</v>
      </c>
      <c r="Q21" s="53" t="e">
        <f t="shared" si="10"/>
        <v>#DIV/0!</v>
      </c>
      <c r="R21" s="54">
        <v>43982</v>
      </c>
      <c r="S21" s="54">
        <v>44057</v>
      </c>
    </row>
    <row r="22" spans="1:29" x14ac:dyDescent="0.2">
      <c r="A22" s="48" t="s">
        <v>15</v>
      </c>
      <c r="B22" s="49">
        <v>395</v>
      </c>
      <c r="C22" s="49">
        <v>406</v>
      </c>
      <c r="D22" s="122">
        <v>310</v>
      </c>
      <c r="E22" s="49">
        <v>289</v>
      </c>
      <c r="F22" s="49">
        <v>273</v>
      </c>
      <c r="G22" s="49">
        <v>17</v>
      </c>
      <c r="H22" s="50">
        <v>395</v>
      </c>
      <c r="I22" s="50"/>
      <c r="J22" s="124">
        <v>362</v>
      </c>
      <c r="K22" s="124"/>
      <c r="L22" s="124"/>
      <c r="M22" s="124"/>
      <c r="N22" s="51">
        <f t="shared" si="9"/>
        <v>0</v>
      </c>
      <c r="O22" s="52">
        <f t="shared" si="9"/>
        <v>0</v>
      </c>
      <c r="P22" s="30">
        <f t="shared" si="11"/>
        <v>0.94463667820069208</v>
      </c>
      <c r="Q22" s="53" t="e">
        <f t="shared" si="10"/>
        <v>#DIV/0!</v>
      </c>
      <c r="R22" s="54">
        <v>43982</v>
      </c>
      <c r="S22" s="54">
        <v>44029</v>
      </c>
    </row>
    <row r="23" spans="1:29" x14ac:dyDescent="0.2">
      <c r="A23" s="48" t="s">
        <v>16</v>
      </c>
      <c r="B23" s="49">
        <v>479</v>
      </c>
      <c r="C23" s="49">
        <v>357</v>
      </c>
      <c r="D23" s="122">
        <v>81</v>
      </c>
      <c r="E23" s="49">
        <v>340</v>
      </c>
      <c r="F23" s="49">
        <v>241</v>
      </c>
      <c r="G23" s="49">
        <v>14</v>
      </c>
      <c r="H23" s="50">
        <v>479</v>
      </c>
      <c r="I23" s="50"/>
      <c r="J23" s="124">
        <v>63</v>
      </c>
      <c r="K23" s="124"/>
      <c r="L23" s="124"/>
      <c r="M23" s="124"/>
      <c r="N23" s="51">
        <f t="shared" si="9"/>
        <v>0</v>
      </c>
      <c r="O23" s="52">
        <f t="shared" si="9"/>
        <v>0</v>
      </c>
      <c r="P23" s="30">
        <f t="shared" si="11"/>
        <v>0.70882352941176474</v>
      </c>
      <c r="Q23" s="53" t="e">
        <f t="shared" si="10"/>
        <v>#DIV/0!</v>
      </c>
      <c r="R23" s="54">
        <v>43982</v>
      </c>
      <c r="S23" s="55">
        <v>44053</v>
      </c>
    </row>
    <row r="24" spans="1:29" x14ac:dyDescent="0.2">
      <c r="A24" s="48" t="s">
        <v>17</v>
      </c>
      <c r="B24" s="49">
        <v>170</v>
      </c>
      <c r="C24" s="49">
        <v>178</v>
      </c>
      <c r="D24" s="122">
        <v>12</v>
      </c>
      <c r="E24" s="49">
        <v>144</v>
      </c>
      <c r="F24" s="49">
        <v>132</v>
      </c>
      <c r="G24" s="49">
        <v>4</v>
      </c>
      <c r="H24" s="50">
        <v>165</v>
      </c>
      <c r="I24" s="50"/>
      <c r="J24" s="124">
        <v>24</v>
      </c>
      <c r="K24" s="124"/>
      <c r="L24" s="124"/>
      <c r="M24" s="124"/>
      <c r="N24" s="51">
        <f t="shared" si="9"/>
        <v>0</v>
      </c>
      <c r="O24" s="52">
        <f t="shared" si="9"/>
        <v>0</v>
      </c>
      <c r="P24" s="30">
        <f t="shared" si="11"/>
        <v>0.91666666666666663</v>
      </c>
      <c r="Q24" s="53" t="e">
        <f t="shared" si="10"/>
        <v>#DIV/0!</v>
      </c>
      <c r="R24" s="54">
        <v>43982</v>
      </c>
      <c r="S24" s="55" t="s">
        <v>20</v>
      </c>
    </row>
    <row r="25" spans="1:29" x14ac:dyDescent="0.2">
      <c r="A25" s="48" t="s">
        <v>18</v>
      </c>
      <c r="B25" s="49">
        <v>515</v>
      </c>
      <c r="C25" s="49">
        <v>417</v>
      </c>
      <c r="D25" s="122">
        <v>52</v>
      </c>
      <c r="E25" s="49">
        <v>383</v>
      </c>
      <c r="F25" s="49">
        <v>356</v>
      </c>
      <c r="G25" s="49">
        <v>4</v>
      </c>
      <c r="H25" s="50">
        <v>515</v>
      </c>
      <c r="I25" s="50"/>
      <c r="J25" s="124">
        <v>71</v>
      </c>
      <c r="K25" s="124"/>
      <c r="L25" s="124"/>
      <c r="M25" s="124"/>
      <c r="N25" s="51">
        <f t="shared" si="9"/>
        <v>0</v>
      </c>
      <c r="O25" s="52">
        <f t="shared" si="9"/>
        <v>0</v>
      </c>
      <c r="P25" s="30">
        <f t="shared" si="11"/>
        <v>0.92950391644908614</v>
      </c>
      <c r="Q25" s="53" t="e">
        <f t="shared" si="10"/>
        <v>#DIV/0!</v>
      </c>
      <c r="R25" s="54">
        <v>43982</v>
      </c>
      <c r="S25" s="55">
        <v>44043</v>
      </c>
    </row>
    <row r="26" spans="1:29" x14ac:dyDescent="0.2">
      <c r="A26" s="48" t="s">
        <v>19</v>
      </c>
      <c r="B26" s="49">
        <v>175</v>
      </c>
      <c r="C26" s="49">
        <v>199</v>
      </c>
      <c r="D26" s="122">
        <v>12</v>
      </c>
      <c r="E26" s="49">
        <v>171</v>
      </c>
      <c r="F26" s="49">
        <v>165</v>
      </c>
      <c r="G26" s="49">
        <v>6</v>
      </c>
      <c r="H26" s="50">
        <v>175</v>
      </c>
      <c r="I26" s="50"/>
      <c r="J26" s="124">
        <v>30</v>
      </c>
      <c r="K26" s="124"/>
      <c r="L26" s="124"/>
      <c r="M26" s="124"/>
      <c r="N26" s="51">
        <f t="shared" si="9"/>
        <v>0</v>
      </c>
      <c r="O26" s="52">
        <f t="shared" si="9"/>
        <v>0</v>
      </c>
      <c r="P26" s="30">
        <f t="shared" si="11"/>
        <v>0.96491228070175439</v>
      </c>
      <c r="Q26" s="53" t="e">
        <f t="shared" si="10"/>
        <v>#DIV/0!</v>
      </c>
      <c r="R26" s="54">
        <v>43982</v>
      </c>
      <c r="S26" s="55" t="s">
        <v>20</v>
      </c>
    </row>
    <row r="27" spans="1:29" x14ac:dyDescent="0.2">
      <c r="A27" s="48" t="s">
        <v>21</v>
      </c>
      <c r="B27" s="49">
        <v>55</v>
      </c>
      <c r="C27" s="49">
        <v>19</v>
      </c>
      <c r="D27" s="122">
        <v>1</v>
      </c>
      <c r="E27" s="49">
        <v>19</v>
      </c>
      <c r="F27" s="49">
        <v>19</v>
      </c>
      <c r="G27" s="49">
        <v>0</v>
      </c>
      <c r="H27" s="50">
        <v>55</v>
      </c>
      <c r="I27" s="50"/>
      <c r="J27" s="124">
        <v>3</v>
      </c>
      <c r="K27" s="124"/>
      <c r="L27" s="124"/>
      <c r="M27" s="124"/>
      <c r="N27" s="51">
        <f t="shared" si="9"/>
        <v>0</v>
      </c>
      <c r="O27" s="52">
        <f t="shared" si="9"/>
        <v>0</v>
      </c>
      <c r="P27" s="30">
        <f t="shared" si="11"/>
        <v>1</v>
      </c>
      <c r="Q27" s="53" t="e">
        <f t="shared" si="10"/>
        <v>#DIV/0!</v>
      </c>
      <c r="R27" s="54">
        <v>43982</v>
      </c>
      <c r="S27" s="54">
        <v>44043</v>
      </c>
    </row>
    <row r="28" spans="1:29" x14ac:dyDescent="0.2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</row>
    <row r="29" spans="1:29" s="56" customFormat="1" ht="12.75" customHeight="1" x14ac:dyDescent="0.25">
      <c r="A29" s="186" t="s">
        <v>24</v>
      </c>
      <c r="B29" s="189" t="s">
        <v>28</v>
      </c>
      <c r="C29" s="190"/>
      <c r="D29" s="190"/>
      <c r="E29" s="190"/>
      <c r="F29" s="190"/>
      <c r="G29" s="190"/>
      <c r="H29" s="190"/>
      <c r="I29" s="190"/>
      <c r="J29" s="190"/>
      <c r="K29" s="191"/>
      <c r="L29" s="192" t="s">
        <v>49</v>
      </c>
      <c r="M29" s="193"/>
      <c r="N29" s="193"/>
      <c r="O29" s="193"/>
      <c r="P29" s="193"/>
      <c r="Q29" s="193"/>
      <c r="R29" s="193"/>
      <c r="S29" s="193"/>
      <c r="T29" s="193"/>
      <c r="U29" s="194"/>
      <c r="V29" s="195" t="s">
        <v>64</v>
      </c>
      <c r="W29" s="196"/>
      <c r="X29" s="199" t="s">
        <v>63</v>
      </c>
      <c r="Y29" s="196"/>
      <c r="Z29" s="182" t="s">
        <v>1</v>
      </c>
      <c r="AA29" s="183"/>
      <c r="AB29" s="171"/>
      <c r="AC29" s="172" t="s">
        <v>33</v>
      </c>
    </row>
    <row r="30" spans="1:29" s="57" customFormat="1" ht="23.25" customHeight="1" x14ac:dyDescent="0.2">
      <c r="A30" s="187"/>
      <c r="B30" s="175" t="s">
        <v>3</v>
      </c>
      <c r="C30" s="176"/>
      <c r="D30" s="175" t="s">
        <v>4</v>
      </c>
      <c r="E30" s="176"/>
      <c r="F30" s="175" t="s">
        <v>5</v>
      </c>
      <c r="G30" s="176"/>
      <c r="H30" s="175" t="s">
        <v>25</v>
      </c>
      <c r="I30" s="177"/>
      <c r="J30" s="177"/>
      <c r="K30" s="178"/>
      <c r="L30" s="179" t="s">
        <v>3</v>
      </c>
      <c r="M30" s="180"/>
      <c r="N30" s="180" t="s">
        <v>4</v>
      </c>
      <c r="O30" s="180"/>
      <c r="P30" s="180" t="s">
        <v>5</v>
      </c>
      <c r="Q30" s="180"/>
      <c r="R30" s="180" t="s">
        <v>6</v>
      </c>
      <c r="S30" s="180"/>
      <c r="T30" s="180"/>
      <c r="U30" s="181"/>
      <c r="V30" s="197"/>
      <c r="W30" s="198"/>
      <c r="X30" s="200"/>
      <c r="Y30" s="198"/>
      <c r="Z30" s="184"/>
      <c r="AA30" s="185"/>
      <c r="AB30" s="108"/>
      <c r="AC30" s="173"/>
    </row>
    <row r="31" spans="1:29" s="57" customFormat="1" ht="31.5" customHeight="1" x14ac:dyDescent="0.2">
      <c r="A31" s="188"/>
      <c r="B31" s="58" t="s">
        <v>7</v>
      </c>
      <c r="C31" s="59" t="s">
        <v>8</v>
      </c>
      <c r="D31" s="125" t="s">
        <v>90</v>
      </c>
      <c r="E31" s="125" t="s">
        <v>91</v>
      </c>
      <c r="F31" s="59" t="s">
        <v>7</v>
      </c>
      <c r="G31" s="59" t="s">
        <v>8</v>
      </c>
      <c r="H31" s="59" t="s">
        <v>7</v>
      </c>
      <c r="I31" s="60" t="s">
        <v>9</v>
      </c>
      <c r="J31" s="59" t="s">
        <v>8</v>
      </c>
      <c r="K31" s="61" t="s">
        <v>9</v>
      </c>
      <c r="L31" s="62" t="s">
        <v>7</v>
      </c>
      <c r="M31" s="63" t="s">
        <v>8</v>
      </c>
      <c r="N31" s="170" t="s">
        <v>92</v>
      </c>
      <c r="O31" s="170" t="s">
        <v>93</v>
      </c>
      <c r="P31" s="170" t="s">
        <v>60</v>
      </c>
      <c r="Q31" s="170" t="s">
        <v>61</v>
      </c>
      <c r="R31" s="170" t="s">
        <v>60</v>
      </c>
      <c r="S31" s="170" t="s">
        <v>47</v>
      </c>
      <c r="T31" s="170" t="s">
        <v>61</v>
      </c>
      <c r="U31" s="64" t="s">
        <v>48</v>
      </c>
      <c r="V31" s="65" t="s">
        <v>7</v>
      </c>
      <c r="W31" s="65" t="s">
        <v>8</v>
      </c>
      <c r="X31" s="65" t="s">
        <v>7</v>
      </c>
      <c r="Y31" s="65" t="s">
        <v>8</v>
      </c>
      <c r="Z31" s="66" t="s">
        <v>29</v>
      </c>
      <c r="AA31" s="67" t="s">
        <v>29</v>
      </c>
      <c r="AB31" s="109"/>
      <c r="AC31" s="173"/>
    </row>
    <row r="32" spans="1:29" s="57" customFormat="1" x14ac:dyDescent="0.2">
      <c r="A32" s="68" t="s">
        <v>12</v>
      </c>
      <c r="B32" s="94">
        <f t="shared" ref="B32" si="12">SUM(B33:B40)</f>
        <v>230</v>
      </c>
      <c r="C32" s="69">
        <f>SUM(C33:C40)</f>
        <v>107</v>
      </c>
      <c r="D32" s="126">
        <f t="shared" ref="D32:U32" si="13">SUM(D33:D40)</f>
        <v>29</v>
      </c>
      <c r="E32" s="126">
        <f t="shared" si="13"/>
        <v>7</v>
      </c>
      <c r="F32" s="69">
        <f t="shared" si="13"/>
        <v>162</v>
      </c>
      <c r="G32" s="69">
        <f t="shared" si="13"/>
        <v>47</v>
      </c>
      <c r="H32" s="69">
        <f t="shared" si="13"/>
        <v>146</v>
      </c>
      <c r="I32" s="69">
        <f t="shared" si="13"/>
        <v>16</v>
      </c>
      <c r="J32" s="95">
        <f t="shared" si="13"/>
        <v>43</v>
      </c>
      <c r="K32" s="95">
        <f t="shared" si="13"/>
        <v>9</v>
      </c>
      <c r="L32" s="70">
        <f t="shared" si="13"/>
        <v>192</v>
      </c>
      <c r="M32" s="71">
        <f>SUM(M33:M40)</f>
        <v>183</v>
      </c>
      <c r="N32" s="128">
        <f t="shared" si="13"/>
        <v>49</v>
      </c>
      <c r="O32" s="128">
        <f t="shared" si="13"/>
        <v>14</v>
      </c>
      <c r="P32" s="128">
        <f t="shared" si="13"/>
        <v>0</v>
      </c>
      <c r="Q32" s="128">
        <f t="shared" si="13"/>
        <v>0</v>
      </c>
      <c r="R32" s="128">
        <f t="shared" si="13"/>
        <v>0</v>
      </c>
      <c r="S32" s="128">
        <f t="shared" si="13"/>
        <v>0</v>
      </c>
      <c r="T32" s="135">
        <f t="shared" si="13"/>
        <v>0</v>
      </c>
      <c r="U32" s="135">
        <f t="shared" si="13"/>
        <v>0</v>
      </c>
      <c r="V32" s="72">
        <f>P32/F32</f>
        <v>0</v>
      </c>
      <c r="W32" s="73">
        <f>Q32/G32</f>
        <v>0</v>
      </c>
      <c r="X32" s="73">
        <f>R32/H32</f>
        <v>0</v>
      </c>
      <c r="Y32" s="73">
        <f>T32/J32</f>
        <v>0</v>
      </c>
      <c r="Z32" s="74">
        <f>(H32+J32)/(F32+G32)</f>
        <v>0.90430622009569372</v>
      </c>
      <c r="AA32" s="75" t="e">
        <f>(R32+T32)/(P32+Q32)</f>
        <v>#DIV/0!</v>
      </c>
      <c r="AB32" s="75"/>
      <c r="AC32" s="174"/>
    </row>
    <row r="33" spans="1:29" s="57" customFormat="1" x14ac:dyDescent="0.2">
      <c r="A33" s="76" t="s">
        <v>13</v>
      </c>
      <c r="B33" s="96">
        <v>45</v>
      </c>
      <c r="C33" s="97">
        <v>28</v>
      </c>
      <c r="D33" s="127">
        <v>3</v>
      </c>
      <c r="E33" s="127">
        <v>1</v>
      </c>
      <c r="F33" s="98">
        <v>42</v>
      </c>
      <c r="G33" s="99">
        <v>5</v>
      </c>
      <c r="H33" s="99">
        <v>37</v>
      </c>
      <c r="I33" s="78">
        <v>2</v>
      </c>
      <c r="J33" s="100">
        <v>4</v>
      </c>
      <c r="K33" s="104">
        <v>0</v>
      </c>
      <c r="L33" s="79">
        <v>81</v>
      </c>
      <c r="M33" s="80">
        <v>81</v>
      </c>
      <c r="N33" s="129">
        <v>5</v>
      </c>
      <c r="O33" s="129">
        <v>0</v>
      </c>
      <c r="P33" s="132"/>
      <c r="Q33" s="133"/>
      <c r="R33" s="133"/>
      <c r="S33" s="138"/>
      <c r="T33" s="136"/>
      <c r="U33" s="139"/>
      <c r="V33" s="82">
        <f t="shared" ref="V33:X40" si="14">P33/F33</f>
        <v>0</v>
      </c>
      <c r="W33" s="83">
        <f t="shared" si="14"/>
        <v>0</v>
      </c>
      <c r="X33" s="83">
        <f t="shared" si="14"/>
        <v>0</v>
      </c>
      <c r="Y33" s="83">
        <f t="shared" ref="Y33:Y39" si="15">T33/J33</f>
        <v>0</v>
      </c>
      <c r="Z33" s="84">
        <f t="shared" ref="Z33:Z40" si="16">(H33+J33)/(F33+G33)</f>
        <v>0.87234042553191493</v>
      </c>
      <c r="AA33" s="85" t="e">
        <f t="shared" ref="AA33:AA40" si="17">(R33+T33)/(P33+Q33)</f>
        <v>#DIV/0!</v>
      </c>
      <c r="AB33" s="85"/>
      <c r="AC33" s="86">
        <v>43982</v>
      </c>
    </row>
    <row r="34" spans="1:29" s="57" customFormat="1" x14ac:dyDescent="0.2">
      <c r="A34" s="76" t="s">
        <v>14</v>
      </c>
      <c r="B34" s="101">
        <v>19</v>
      </c>
      <c r="C34" s="102">
        <v>10</v>
      </c>
      <c r="D34" s="127">
        <v>2</v>
      </c>
      <c r="E34" s="127">
        <v>0</v>
      </c>
      <c r="F34" s="150">
        <v>7</v>
      </c>
      <c r="G34" s="99">
        <v>10</v>
      </c>
      <c r="H34" s="99">
        <v>7</v>
      </c>
      <c r="I34" s="78">
        <v>1</v>
      </c>
      <c r="J34" s="100">
        <v>8</v>
      </c>
      <c r="K34" s="104">
        <v>2</v>
      </c>
      <c r="L34" s="87">
        <v>20</v>
      </c>
      <c r="M34" s="88">
        <v>10</v>
      </c>
      <c r="N34" s="129">
        <v>0</v>
      </c>
      <c r="O34" s="129">
        <v>0</v>
      </c>
      <c r="P34" s="134"/>
      <c r="Q34" s="133"/>
      <c r="R34" s="133"/>
      <c r="S34" s="138"/>
      <c r="T34" s="136"/>
      <c r="U34" s="139"/>
      <c r="V34" s="82">
        <f t="shared" si="14"/>
        <v>0</v>
      </c>
      <c r="W34" s="83">
        <f t="shared" si="14"/>
        <v>0</v>
      </c>
      <c r="X34" s="83">
        <f t="shared" si="14"/>
        <v>0</v>
      </c>
      <c r="Y34" s="83">
        <f t="shared" si="15"/>
        <v>0</v>
      </c>
      <c r="Z34" s="84">
        <f t="shared" si="16"/>
        <v>0.88235294117647056</v>
      </c>
      <c r="AA34" s="85" t="e">
        <f t="shared" si="17"/>
        <v>#DIV/0!</v>
      </c>
      <c r="AB34" s="85"/>
      <c r="AC34" s="86">
        <v>43982</v>
      </c>
    </row>
    <row r="35" spans="1:29" s="57" customFormat="1" x14ac:dyDescent="0.2">
      <c r="A35" s="76" t="s">
        <v>15</v>
      </c>
      <c r="B35" s="101">
        <v>37</v>
      </c>
      <c r="C35" s="102">
        <v>18</v>
      </c>
      <c r="D35" s="127">
        <v>2</v>
      </c>
      <c r="E35" s="127">
        <v>1</v>
      </c>
      <c r="F35" s="98">
        <v>24</v>
      </c>
      <c r="G35" s="99">
        <v>10</v>
      </c>
      <c r="H35" s="99">
        <v>19</v>
      </c>
      <c r="I35" s="78">
        <v>1</v>
      </c>
      <c r="J35" s="100">
        <v>9</v>
      </c>
      <c r="K35" s="104">
        <v>0</v>
      </c>
      <c r="L35" s="87"/>
      <c r="M35" s="88"/>
      <c r="N35" s="129">
        <v>7</v>
      </c>
      <c r="O35" s="129">
        <v>3</v>
      </c>
      <c r="P35" s="132"/>
      <c r="Q35" s="133"/>
      <c r="R35" s="133"/>
      <c r="S35" s="138"/>
      <c r="T35" s="136"/>
      <c r="U35" s="139"/>
      <c r="V35" s="82">
        <f t="shared" si="14"/>
        <v>0</v>
      </c>
      <c r="W35" s="83">
        <f t="shared" si="14"/>
        <v>0</v>
      </c>
      <c r="X35" s="83">
        <f t="shared" si="14"/>
        <v>0</v>
      </c>
      <c r="Y35" s="83">
        <f t="shared" si="15"/>
        <v>0</v>
      </c>
      <c r="Z35" s="84">
        <f t="shared" si="16"/>
        <v>0.82352941176470584</v>
      </c>
      <c r="AA35" s="85" t="e">
        <f t="shared" si="17"/>
        <v>#DIV/0!</v>
      </c>
      <c r="AB35" s="85"/>
      <c r="AC35" s="86">
        <v>43982</v>
      </c>
    </row>
    <row r="36" spans="1:29" s="57" customFormat="1" x14ac:dyDescent="0.2">
      <c r="A36" s="76" t="s">
        <v>16</v>
      </c>
      <c r="B36" s="103">
        <v>53</v>
      </c>
      <c r="C36" s="77">
        <v>17</v>
      </c>
      <c r="D36" s="127">
        <v>11</v>
      </c>
      <c r="E36" s="127">
        <v>3</v>
      </c>
      <c r="F36" s="98">
        <v>44</v>
      </c>
      <c r="G36" s="99">
        <v>8</v>
      </c>
      <c r="H36" s="99">
        <v>39</v>
      </c>
      <c r="I36" s="78">
        <v>9</v>
      </c>
      <c r="J36" s="100">
        <v>8</v>
      </c>
      <c r="K36" s="104">
        <v>1</v>
      </c>
      <c r="L36" s="89">
        <v>55</v>
      </c>
      <c r="M36" s="81">
        <v>40</v>
      </c>
      <c r="N36" s="129">
        <v>19</v>
      </c>
      <c r="O36" s="129">
        <v>4</v>
      </c>
      <c r="P36" s="132"/>
      <c r="Q36" s="133"/>
      <c r="R36" s="133"/>
      <c r="S36" s="138"/>
      <c r="T36" s="136"/>
      <c r="U36" s="139"/>
      <c r="V36" s="82">
        <f t="shared" si="14"/>
        <v>0</v>
      </c>
      <c r="W36" s="83">
        <f t="shared" si="14"/>
        <v>0</v>
      </c>
      <c r="X36" s="83">
        <f t="shared" si="14"/>
        <v>0</v>
      </c>
      <c r="Y36" s="83">
        <f t="shared" si="15"/>
        <v>0</v>
      </c>
      <c r="Z36" s="84">
        <f t="shared" si="16"/>
        <v>0.90384615384615385</v>
      </c>
      <c r="AA36" s="85" t="e">
        <f t="shared" si="17"/>
        <v>#DIV/0!</v>
      </c>
      <c r="AB36" s="85"/>
      <c r="AC36" s="86">
        <v>43982</v>
      </c>
    </row>
    <row r="37" spans="1:29" s="57" customFormat="1" x14ac:dyDescent="0.2">
      <c r="A37" s="76" t="s">
        <v>17</v>
      </c>
      <c r="B37" s="103">
        <v>21</v>
      </c>
      <c r="C37" s="77">
        <v>15</v>
      </c>
      <c r="D37" s="127">
        <v>1</v>
      </c>
      <c r="E37" s="127">
        <v>1</v>
      </c>
      <c r="F37" s="98">
        <v>12</v>
      </c>
      <c r="G37" s="99">
        <v>4</v>
      </c>
      <c r="H37" s="99">
        <v>11</v>
      </c>
      <c r="I37" s="78">
        <v>1</v>
      </c>
      <c r="J37" s="100">
        <v>4</v>
      </c>
      <c r="K37" s="104">
        <v>2</v>
      </c>
      <c r="L37" s="89"/>
      <c r="M37" s="81"/>
      <c r="N37" s="129">
        <v>3</v>
      </c>
      <c r="O37" s="129">
        <v>0</v>
      </c>
      <c r="P37" s="132"/>
      <c r="Q37" s="133"/>
      <c r="R37" s="133"/>
      <c r="S37" s="138"/>
      <c r="T37" s="136"/>
      <c r="U37" s="139"/>
      <c r="V37" s="82">
        <f t="shared" si="14"/>
        <v>0</v>
      </c>
      <c r="W37" s="83">
        <f>Q37/G37</f>
        <v>0</v>
      </c>
      <c r="X37" s="83">
        <f t="shared" si="14"/>
        <v>0</v>
      </c>
      <c r="Y37" s="83">
        <f t="shared" si="15"/>
        <v>0</v>
      </c>
      <c r="Z37" s="84">
        <f t="shared" si="16"/>
        <v>0.9375</v>
      </c>
      <c r="AA37" s="85" t="e">
        <f t="shared" si="17"/>
        <v>#DIV/0!</v>
      </c>
      <c r="AB37" s="85"/>
      <c r="AC37" s="86">
        <v>43982</v>
      </c>
    </row>
    <row r="38" spans="1:29" s="57" customFormat="1" x14ac:dyDescent="0.2">
      <c r="A38" s="76" t="s">
        <v>18</v>
      </c>
      <c r="B38" s="103">
        <v>28</v>
      </c>
      <c r="C38" s="77">
        <v>14</v>
      </c>
      <c r="D38" s="127">
        <v>7</v>
      </c>
      <c r="E38" s="127">
        <v>1</v>
      </c>
      <c r="F38" s="98">
        <v>20</v>
      </c>
      <c r="G38" s="99">
        <v>7</v>
      </c>
      <c r="H38" s="99">
        <v>20</v>
      </c>
      <c r="I38" s="78">
        <v>1</v>
      </c>
      <c r="J38" s="100">
        <v>7</v>
      </c>
      <c r="K38" s="104">
        <v>3</v>
      </c>
      <c r="L38" s="89">
        <v>28</v>
      </c>
      <c r="M38" s="81">
        <v>32</v>
      </c>
      <c r="N38" s="129">
        <v>8</v>
      </c>
      <c r="O38" s="129">
        <v>5</v>
      </c>
      <c r="P38" s="132"/>
      <c r="Q38" s="133"/>
      <c r="R38" s="133"/>
      <c r="S38" s="138"/>
      <c r="T38" s="136"/>
      <c r="U38" s="139"/>
      <c r="V38" s="82">
        <f t="shared" si="14"/>
        <v>0</v>
      </c>
      <c r="W38" s="83">
        <f>Q38/G38</f>
        <v>0</v>
      </c>
      <c r="X38" s="83">
        <f t="shared" si="14"/>
        <v>0</v>
      </c>
      <c r="Y38" s="83">
        <f t="shared" si="15"/>
        <v>0</v>
      </c>
      <c r="Z38" s="84">
        <f t="shared" si="16"/>
        <v>1</v>
      </c>
      <c r="AA38" s="85" t="e">
        <f t="shared" si="17"/>
        <v>#DIV/0!</v>
      </c>
      <c r="AB38" s="85"/>
      <c r="AC38" s="86">
        <v>43982</v>
      </c>
    </row>
    <row r="39" spans="1:29" s="57" customFormat="1" x14ac:dyDescent="0.2">
      <c r="A39" s="76" t="s">
        <v>19</v>
      </c>
      <c r="B39" s="103">
        <v>17</v>
      </c>
      <c r="C39" s="77">
        <v>5</v>
      </c>
      <c r="D39" s="127">
        <v>1</v>
      </c>
      <c r="E39" s="127">
        <v>0</v>
      </c>
      <c r="F39" s="98">
        <v>12</v>
      </c>
      <c r="G39" s="99">
        <v>3</v>
      </c>
      <c r="H39" s="99">
        <v>12</v>
      </c>
      <c r="I39" s="78">
        <v>1</v>
      </c>
      <c r="J39" s="100">
        <v>3</v>
      </c>
      <c r="K39" s="104">
        <v>1</v>
      </c>
      <c r="L39" s="89"/>
      <c r="M39" s="81"/>
      <c r="N39" s="129">
        <v>4</v>
      </c>
      <c r="O39" s="129">
        <v>0</v>
      </c>
      <c r="P39" s="132"/>
      <c r="Q39" s="133"/>
      <c r="R39" s="133"/>
      <c r="S39" s="138"/>
      <c r="T39" s="136"/>
      <c r="U39" s="139"/>
      <c r="V39" s="82">
        <f t="shared" si="14"/>
        <v>0</v>
      </c>
      <c r="W39" s="83">
        <f t="shared" si="14"/>
        <v>0</v>
      </c>
      <c r="X39" s="83">
        <f t="shared" si="14"/>
        <v>0</v>
      </c>
      <c r="Y39" s="83">
        <f t="shared" si="15"/>
        <v>0</v>
      </c>
      <c r="Z39" s="84">
        <f t="shared" si="16"/>
        <v>1</v>
      </c>
      <c r="AA39" s="85" t="e">
        <f t="shared" si="17"/>
        <v>#DIV/0!</v>
      </c>
      <c r="AB39" s="85"/>
      <c r="AC39" s="86">
        <v>43982</v>
      </c>
    </row>
    <row r="40" spans="1:29" s="57" customFormat="1" x14ac:dyDescent="0.2">
      <c r="A40" s="76" t="s">
        <v>21</v>
      </c>
      <c r="B40" s="103">
        <v>10</v>
      </c>
      <c r="C40" s="77">
        <v>0</v>
      </c>
      <c r="D40" s="127">
        <v>2</v>
      </c>
      <c r="E40" s="127">
        <v>0</v>
      </c>
      <c r="F40" s="98">
        <v>1</v>
      </c>
      <c r="G40" s="99">
        <v>0</v>
      </c>
      <c r="H40" s="99">
        <v>1</v>
      </c>
      <c r="I40" s="78">
        <v>0</v>
      </c>
      <c r="J40" s="100">
        <v>0</v>
      </c>
      <c r="K40" s="104">
        <v>0</v>
      </c>
      <c r="L40" s="89">
        <v>8</v>
      </c>
      <c r="M40" s="81">
        <v>20</v>
      </c>
      <c r="N40" s="129">
        <v>3</v>
      </c>
      <c r="O40" s="129">
        <v>2</v>
      </c>
      <c r="P40" s="132"/>
      <c r="Q40" s="133"/>
      <c r="R40" s="133"/>
      <c r="S40" s="138"/>
      <c r="T40" s="136"/>
      <c r="U40" s="139"/>
      <c r="V40" s="82">
        <f t="shared" si="14"/>
        <v>0</v>
      </c>
      <c r="W40" s="83" t="e">
        <f t="shared" si="14"/>
        <v>#DIV/0!</v>
      </c>
      <c r="X40" s="83">
        <f t="shared" si="14"/>
        <v>0</v>
      </c>
      <c r="Y40" s="83" t="e">
        <f>T40/J40</f>
        <v>#DIV/0!</v>
      </c>
      <c r="Z40" s="84">
        <f t="shared" si="16"/>
        <v>1</v>
      </c>
      <c r="AA40" s="85" t="e">
        <f t="shared" si="17"/>
        <v>#DIV/0!</v>
      </c>
      <c r="AB40" s="85"/>
      <c r="AC40" s="86">
        <v>43982</v>
      </c>
    </row>
    <row r="41" spans="1:29" x14ac:dyDescent="0.2">
      <c r="F41" s="38"/>
      <c r="N41" s="38"/>
      <c r="O41" s="38"/>
    </row>
    <row r="42" spans="1:29" x14ac:dyDescent="0.2">
      <c r="A42" s="2" t="s">
        <v>26</v>
      </c>
      <c r="R42" s="2" t="s">
        <v>27</v>
      </c>
    </row>
    <row r="43" spans="1:29" x14ac:dyDescent="0.2">
      <c r="W43" s="2" t="s">
        <v>46</v>
      </c>
    </row>
    <row r="44" spans="1:29" x14ac:dyDescent="0.2">
      <c r="R44" s="2" t="s">
        <v>27</v>
      </c>
    </row>
    <row r="46" spans="1:29" x14ac:dyDescent="0.2">
      <c r="O46" s="2" t="s">
        <v>27</v>
      </c>
    </row>
    <row r="48" spans="1:29" x14ac:dyDescent="0.2">
      <c r="M48" s="2" t="s">
        <v>27</v>
      </c>
    </row>
  </sheetData>
  <mergeCells count="48">
    <mergeCell ref="AC29:AC32"/>
    <mergeCell ref="B30:C30"/>
    <mergeCell ref="D30:E30"/>
    <mergeCell ref="F30:G30"/>
    <mergeCell ref="H30:K30"/>
    <mergeCell ref="L30:M30"/>
    <mergeCell ref="N30:O30"/>
    <mergeCell ref="P30:Q30"/>
    <mergeCell ref="R30:U30"/>
    <mergeCell ref="Z29:AA30"/>
    <mergeCell ref="A29:A31"/>
    <mergeCell ref="B29:K29"/>
    <mergeCell ref="L29:U29"/>
    <mergeCell ref="V29:W30"/>
    <mergeCell ref="X29:Y30"/>
    <mergeCell ref="R16:R19"/>
    <mergeCell ref="S16:S19"/>
    <mergeCell ref="B17:B18"/>
    <mergeCell ref="C17:D17"/>
    <mergeCell ref="E17:E18"/>
    <mergeCell ref="F17:G17"/>
    <mergeCell ref="H17:H18"/>
    <mergeCell ref="I17:J17"/>
    <mergeCell ref="K17:K18"/>
    <mergeCell ref="L17:M17"/>
    <mergeCell ref="P16:Q17"/>
    <mergeCell ref="A16:A18"/>
    <mergeCell ref="B16:G16"/>
    <mergeCell ref="H16:M16"/>
    <mergeCell ref="N16:N18"/>
    <mergeCell ref="O16:O18"/>
    <mergeCell ref="T2:T5"/>
    <mergeCell ref="U2:U5"/>
    <mergeCell ref="V2:Y3"/>
    <mergeCell ref="B3:B4"/>
    <mergeCell ref="C3:D3"/>
    <mergeCell ref="E3:E4"/>
    <mergeCell ref="F3:H3"/>
    <mergeCell ref="I3:I4"/>
    <mergeCell ref="J3:K3"/>
    <mergeCell ref="L3:L4"/>
    <mergeCell ref="R2:S3"/>
    <mergeCell ref="A2:A4"/>
    <mergeCell ref="B2:H2"/>
    <mergeCell ref="I2:O2"/>
    <mergeCell ref="P2:P4"/>
    <mergeCell ref="Q2:Q4"/>
    <mergeCell ref="M3:O3"/>
  </mergeCells>
  <pageMargins left="0.19685039370078741" right="0.19685039370078741" top="0.19685039370078741" bottom="0.19685039370078741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PK_STU_všetky_stup k 09.3.2020</vt:lpstr>
      <vt:lpstr>PK_STU_všetky_stup k 23.3.20</vt:lpstr>
      <vt:lpstr>PK_STU_všetky_stup k 1.4.20</vt:lpstr>
      <vt:lpstr>PK_STU_všetky_stup k 14.4.20 </vt:lpstr>
      <vt:lpstr>PK_STU_všetky_stup k 20.4.20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Michelková</dc:creator>
  <cp:lastModifiedBy>Valentovicova</cp:lastModifiedBy>
  <cp:lastPrinted>2020-04-20T10:37:18Z</cp:lastPrinted>
  <dcterms:created xsi:type="dcterms:W3CDTF">2018-01-17T15:07:05Z</dcterms:created>
  <dcterms:modified xsi:type="dcterms:W3CDTF">2020-04-20T10:37:20Z</dcterms:modified>
</cp:coreProperties>
</file>