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ktor\Documents\Nový_rozpis_dotácie\"/>
    </mc:Choice>
  </mc:AlternateContent>
  <bookViews>
    <workbookView xWindow="0" yWindow="0" windowWidth="20016" windowHeight="7380"/>
  </bookViews>
  <sheets>
    <sheet name="Účelovky_ST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8" i="1"/>
  <c r="F7" i="1"/>
  <c r="E9" i="1"/>
  <c r="E8" i="1"/>
  <c r="E7" i="1"/>
  <c r="D9" i="1"/>
  <c r="D8" i="1"/>
  <c r="D7" i="1"/>
  <c r="G7" i="1"/>
  <c r="F17" i="1" l="1"/>
</calcChain>
</file>

<file path=xl/sharedStrings.xml><?xml version="1.0" encoding="utf-8"?>
<sst xmlns="http://schemas.openxmlformats.org/spreadsheetml/2006/main" count="113" uniqueCount="70">
  <si>
    <t>077 12</t>
  </si>
  <si>
    <t>Fond rektora</t>
  </si>
  <si>
    <t>SIVVP</t>
  </si>
  <si>
    <t>materiálnotech. a org. zabezp. vzdelávacích činností pre STU (Útvar vzdelávania)</t>
  </si>
  <si>
    <t>činnosti vedeckej rady (Útvar vedy)</t>
  </si>
  <si>
    <t>zahr. SC vedenia STU, členské STU v medzinárodných org. EUA a  SEFI, zahr. aktivity STU - stretnutie rektorov 4TU, sieť pobalstkých univerzít, sieť dunajských univerzít (Útvar medzin.mobility štud).</t>
  </si>
  <si>
    <t>Inzercia, propag. Mat. STU, PR a med. porad., účasť STU na veľtrhoch a výstavách, monitor. médií, corp. identity, univ. akcie, prieskum verejnej mienky o STU. (Útvar práce s ver.)</t>
  </si>
  <si>
    <t>Vydavateľstvo SPEKTRUM STU</t>
  </si>
  <si>
    <t>CUVTIS</t>
  </si>
  <si>
    <t>VO Softvér (e-Biz)</t>
  </si>
  <si>
    <t>Stuba Green Team</t>
  </si>
  <si>
    <t>UZ Technik</t>
  </si>
  <si>
    <t>Postdoktorandský program</t>
  </si>
  <si>
    <t xml:space="preserve">Podpora tímov H2020 </t>
  </si>
  <si>
    <t>UVP</t>
  </si>
  <si>
    <t>Špičkové výk. (karent 1Q)</t>
  </si>
  <si>
    <t>Špičkové tímy STU</t>
  </si>
  <si>
    <t>Vedec roka, naj. Publik. &amp; um.výkon roka</t>
  </si>
  <si>
    <t>Projektové stredisko</t>
  </si>
  <si>
    <t>Mladý výsk. a excelentné tímy</t>
  </si>
  <si>
    <t>Podpora štud. organizácií</t>
  </si>
  <si>
    <t>Centrum akademického športu</t>
  </si>
  <si>
    <t>Know-how centrum</t>
  </si>
  <si>
    <t>Knižničné liciencie a databázy</t>
  </si>
  <si>
    <t>Propag. vedy STU, market. Podp. H2020, Univerzitná vedecká knižnica</t>
  </si>
  <si>
    <t>Iné univerzitné aktivity</t>
  </si>
  <si>
    <t>CVT - upgrade hardvéru</t>
  </si>
  <si>
    <t>InQb</t>
  </si>
  <si>
    <t>Fond obnovy (1/2)</t>
  </si>
  <si>
    <t>Akademický senát</t>
  </si>
  <si>
    <t>Členstvo v KIC EIT (v r.2019 proj. EIT)</t>
  </si>
  <si>
    <t>Útvar verejného obtar. + Útvar org. a práv.</t>
  </si>
  <si>
    <t>077 11 MZDY</t>
  </si>
  <si>
    <t>077 11 TaS</t>
  </si>
  <si>
    <t>Útvar VO + prierezové útvary</t>
  </si>
  <si>
    <t>Odd. VO</t>
  </si>
  <si>
    <t>STU športové podujatia</t>
  </si>
  <si>
    <t>Súdne spory a poplatky(externé služby - právne, VO...)</t>
  </si>
  <si>
    <t>Zvýšenie bezpečnosti AIS</t>
  </si>
  <si>
    <t>Integrárori AIS (vrátane SIVVP*)</t>
  </si>
  <si>
    <t>Zabezpečenie centrálneho archívu</t>
  </si>
  <si>
    <t>Letná univerziáda</t>
  </si>
  <si>
    <t>99 364*</t>
  </si>
  <si>
    <t>100 200*</t>
  </si>
  <si>
    <t>80-te výročnie vzniku STU</t>
  </si>
  <si>
    <t>ANSIS, MATLAB, ARL, LabView, e-Porady, výmena serverov, dátových sietí, diskových polí</t>
  </si>
  <si>
    <t>Príprava projektu ACCORD, majetkové vypsoriadanie</t>
  </si>
  <si>
    <t>103 920*</t>
  </si>
  <si>
    <t>Digitalizácia archívu</t>
  </si>
  <si>
    <t>299 960**</t>
  </si>
  <si>
    <t>** v rámci tohto bol aj rozpočet na ANSYS, MATLAB.......</t>
  </si>
  <si>
    <t>117360***</t>
  </si>
  <si>
    <t>*** bez VT</t>
  </si>
  <si>
    <t>Digitálna koalícia - spoluúčasť - odvody</t>
  </si>
  <si>
    <t>2021 návrh</t>
  </si>
  <si>
    <t>zachovať (% z 077 11)</t>
  </si>
  <si>
    <t>zrušiť</t>
  </si>
  <si>
    <t>neaktuálne</t>
  </si>
  <si>
    <t>zrušiť (ostane z 077 12)</t>
  </si>
  <si>
    <t>zachovať</t>
  </si>
  <si>
    <t>*</t>
  </si>
  <si>
    <t>obnoviť</t>
  </si>
  <si>
    <t>Fond rektora (časť z 077 12)</t>
  </si>
  <si>
    <t>zachovať (% z 077 12)</t>
  </si>
  <si>
    <t>SIVVP mzdy</t>
  </si>
  <si>
    <t>zachovať (bez MP)</t>
  </si>
  <si>
    <t>neaktuálne (zlúčené s kniž.lic., datab.)</t>
  </si>
  <si>
    <t>zrušiť (ostane pol.37)</t>
  </si>
  <si>
    <t>SIVVPP  (energie)</t>
  </si>
  <si>
    <t>ÚČELOVKY VYČLEŇOVANÉ v r. 2012 - 2020 (zdroj: rozpis dotácie schválený v AS STU v príslušnom roku)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</si>
</sst>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164" fontId="4" fillId="0" borderId="0"/>
  </cellStyleXfs>
  <cellXfs count="58">
    <xf numFmtId="0" fontId="0" fillId="0" borderId="0" xfId="0"/>
    <xf numFmtId="0" fontId="0" fillId="0" borderId="1" xfId="0" applyBorder="1"/>
    <xf numFmtId="3" fontId="3" fillId="0" borderId="1" xfId="1" applyNumberFormat="1" applyFont="1" applyBorder="1" applyAlignment="1">
      <alignment vertical="center" wrapText="1"/>
    </xf>
    <xf numFmtId="3" fontId="3" fillId="0" borderId="1" xfId="1" applyNumberFormat="1" applyFont="1" applyBorder="1" applyAlignment="1">
      <alignment horizontal="left" vertical="center" wrapText="1"/>
    </xf>
    <xf numFmtId="3" fontId="3" fillId="0" borderId="1" xfId="1" applyNumberFormat="1" applyFont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left" vertical="center" wrapText="1"/>
    </xf>
    <xf numFmtId="3" fontId="3" fillId="2" borderId="1" xfId="1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6" xfId="1" applyFont="1" applyFill="1" applyBorder="1" applyAlignment="1">
      <alignment horizontal="left" vertical="center"/>
    </xf>
    <xf numFmtId="3" fontId="3" fillId="0" borderId="1" xfId="1" applyNumberFormat="1" applyFont="1" applyBorder="1" applyAlignment="1">
      <alignment horizontal="right" vertical="center" wrapText="1"/>
    </xf>
    <xf numFmtId="3" fontId="3" fillId="2" borderId="1" xfId="1" applyNumberFormat="1" applyFont="1" applyFill="1" applyBorder="1" applyAlignment="1">
      <alignment horizontal="right" vertical="center" wrapText="1"/>
    </xf>
    <xf numFmtId="3" fontId="3" fillId="2" borderId="1" xfId="1" applyNumberFormat="1" applyFont="1" applyFill="1" applyBorder="1" applyAlignment="1">
      <alignment horizontal="right" vertical="center"/>
    </xf>
    <xf numFmtId="3" fontId="3" fillId="0" borderId="1" xfId="1" applyNumberFormat="1" applyFont="1" applyBorder="1" applyAlignment="1">
      <alignment horizontal="right" vertical="center"/>
    </xf>
    <xf numFmtId="3" fontId="3" fillId="2" borderId="6" xfId="1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3" fontId="3" fillId="2" borderId="9" xfId="1" applyNumberFormat="1" applyFont="1" applyFill="1" applyBorder="1" applyAlignment="1">
      <alignment horizontal="right" vertical="center"/>
    </xf>
    <xf numFmtId="0" fontId="0" fillId="0" borderId="0" xfId="0"/>
    <xf numFmtId="0" fontId="1" fillId="4" borderId="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3" borderId="11" xfId="0" applyFill="1" applyBorder="1"/>
    <xf numFmtId="0" fontId="0" fillId="4" borderId="15" xfId="0" applyFill="1" applyBorder="1"/>
    <xf numFmtId="0" fontId="1" fillId="7" borderId="14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/>
    </xf>
    <xf numFmtId="0" fontId="0" fillId="3" borderId="15" xfId="0" applyFill="1" applyBorder="1"/>
    <xf numFmtId="0" fontId="1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/>
    <xf numFmtId="0" fontId="5" fillId="5" borderId="11" xfId="0" applyFont="1" applyFill="1" applyBorder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/>
    <xf numFmtId="0" fontId="5" fillId="4" borderId="11" xfId="0" applyFont="1" applyFill="1" applyBorder="1"/>
    <xf numFmtId="0" fontId="5" fillId="0" borderId="1" xfId="0" applyFont="1" applyBorder="1"/>
    <xf numFmtId="3" fontId="5" fillId="0" borderId="9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6" fillId="6" borderId="7" xfId="2" applyNumberFormat="1" applyFont="1" applyFill="1" applyBorder="1" applyAlignment="1">
      <alignment horizontal="right"/>
    </xf>
  </cellXfs>
  <cellStyles count="6">
    <cellStyle name="Normal_250496_headcount" xfId="4"/>
    <cellStyle name="Normálna" xfId="0" builtinId="0"/>
    <cellStyle name="Normálna 2" xfId="3"/>
    <cellStyle name="normálne_Suhrn DOT 2005 dofinanc v maji + korekcia v dec05" xfId="1"/>
    <cellStyle name="normálne_Suhrn DOT 2005 dofinanc v maji + korekcia v dec05 3" xfId="2"/>
    <cellStyle name="vstu_oby_cele" xfId="5"/>
  </cellStyles>
  <dxfs count="0"/>
  <tableStyles count="0" defaultTableStyle="TableStyleMedium2" defaultPivotStyle="PivotStyleLight16"/>
  <colors>
    <mruColors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M60"/>
  <sheetViews>
    <sheetView tabSelected="1" workbookViewId="0">
      <selection activeCell="E14" sqref="E14"/>
    </sheetView>
  </sheetViews>
  <sheetFormatPr defaultRowHeight="14.4" x14ac:dyDescent="0.3"/>
  <cols>
    <col min="3" max="3" width="44.33203125" customWidth="1"/>
    <col min="4" max="12" width="10.6640625" customWidth="1"/>
    <col min="13" max="13" width="19.88671875" customWidth="1"/>
  </cols>
  <sheetData>
    <row r="4" spans="2:13" ht="21" customHeight="1" thickBot="1" x14ac:dyDescent="0.35">
      <c r="B4" s="43" t="s">
        <v>69</v>
      </c>
    </row>
    <row r="5" spans="2:13" ht="20.399999999999999" customHeight="1" x14ac:dyDescent="0.3">
      <c r="B5" s="13"/>
      <c r="C5" s="14"/>
      <c r="D5" s="29">
        <v>2012</v>
      </c>
      <c r="E5" s="29">
        <v>2013</v>
      </c>
      <c r="F5" s="29">
        <v>2014</v>
      </c>
      <c r="G5" s="29">
        <v>2015</v>
      </c>
      <c r="H5" s="29">
        <v>2016</v>
      </c>
      <c r="I5" s="29">
        <v>2017</v>
      </c>
      <c r="J5" s="29">
        <v>2018</v>
      </c>
      <c r="K5" s="29">
        <v>2019</v>
      </c>
      <c r="L5" s="30">
        <v>2020</v>
      </c>
      <c r="M5" s="33" t="s">
        <v>54</v>
      </c>
    </row>
    <row r="6" spans="2:13" ht="18" customHeight="1" x14ac:dyDescent="0.3">
      <c r="B6" s="15"/>
      <c r="C6" s="12" t="s">
        <v>32</v>
      </c>
      <c r="D6" s="7"/>
      <c r="E6" s="8"/>
      <c r="F6" s="8"/>
      <c r="G6" s="8"/>
      <c r="H6" s="8"/>
      <c r="I6" s="8"/>
      <c r="J6" s="8"/>
      <c r="K6" s="8"/>
      <c r="L6" s="31"/>
      <c r="M6" s="42"/>
    </row>
    <row r="7" spans="2:13" ht="16.2" customHeight="1" x14ac:dyDescent="0.3">
      <c r="B7" s="16">
        <v>1</v>
      </c>
      <c r="C7" s="1" t="s">
        <v>1</v>
      </c>
      <c r="D7" s="44">
        <f>69907</f>
        <v>69907</v>
      </c>
      <c r="E7" s="44">
        <f>68761</f>
        <v>68761</v>
      </c>
      <c r="F7" s="44">
        <f>67351</f>
        <v>67351</v>
      </c>
      <c r="G7" s="44">
        <f>68810</f>
        <v>68810</v>
      </c>
      <c r="H7" s="44">
        <v>70019</v>
      </c>
      <c r="I7" s="44">
        <v>75415</v>
      </c>
      <c r="J7" s="44">
        <v>79628</v>
      </c>
      <c r="K7" s="44">
        <v>78035</v>
      </c>
      <c r="L7" s="45">
        <v>81860</v>
      </c>
      <c r="M7" s="34" t="s">
        <v>55</v>
      </c>
    </row>
    <row r="8" spans="2:13" ht="16.2" customHeight="1" x14ac:dyDescent="0.3">
      <c r="B8" s="16">
        <v>2</v>
      </c>
      <c r="C8" s="1" t="s">
        <v>39</v>
      </c>
      <c r="D8" s="57">
        <f>80210</f>
        <v>80210</v>
      </c>
      <c r="E8" s="44">
        <f>103251</f>
        <v>103251</v>
      </c>
      <c r="F8" s="44">
        <f>96413</f>
        <v>96413</v>
      </c>
      <c r="G8" s="44">
        <v>96653</v>
      </c>
      <c r="H8" s="44" t="s">
        <v>42</v>
      </c>
      <c r="I8" s="44" t="s">
        <v>43</v>
      </c>
      <c r="J8" s="44" t="s">
        <v>47</v>
      </c>
      <c r="K8" s="44">
        <v>117600</v>
      </c>
      <c r="L8" s="45">
        <v>106800</v>
      </c>
      <c r="M8" s="36" t="s">
        <v>56</v>
      </c>
    </row>
    <row r="9" spans="2:13" ht="16.2" customHeight="1" x14ac:dyDescent="0.3">
      <c r="B9" s="16">
        <v>3</v>
      </c>
      <c r="C9" s="1" t="s">
        <v>31</v>
      </c>
      <c r="D9" s="44">
        <f>63529</f>
        <v>63529</v>
      </c>
      <c r="E9" s="44">
        <f>30000</f>
        <v>30000</v>
      </c>
      <c r="F9" s="44">
        <f>30000</f>
        <v>30000</v>
      </c>
      <c r="G9" s="44"/>
      <c r="H9" s="44"/>
      <c r="I9" s="44"/>
      <c r="J9" s="44"/>
      <c r="K9" s="44"/>
      <c r="L9" s="45"/>
      <c r="M9" s="35" t="s">
        <v>57</v>
      </c>
    </row>
    <row r="10" spans="2:13" ht="16.2" customHeight="1" x14ac:dyDescent="0.3">
      <c r="B10" s="16">
        <v>4</v>
      </c>
      <c r="C10" s="1" t="s">
        <v>2</v>
      </c>
      <c r="D10" s="44"/>
      <c r="E10" s="44"/>
      <c r="F10" s="44"/>
      <c r="G10" s="44"/>
      <c r="H10" s="44" t="s">
        <v>60</v>
      </c>
      <c r="I10" s="44" t="s">
        <v>60</v>
      </c>
      <c r="J10" s="44" t="s">
        <v>60</v>
      </c>
      <c r="K10" s="44">
        <v>10800</v>
      </c>
      <c r="L10" s="45">
        <v>10800</v>
      </c>
      <c r="M10" s="36" t="s">
        <v>58</v>
      </c>
    </row>
    <row r="11" spans="2:13" ht="18" customHeight="1" x14ac:dyDescent="0.3">
      <c r="B11" s="16"/>
      <c r="C11" s="24" t="s">
        <v>33</v>
      </c>
      <c r="D11" s="46"/>
      <c r="E11" s="47"/>
      <c r="F11" s="47"/>
      <c r="G11" s="47"/>
      <c r="H11" s="47"/>
      <c r="I11" s="47"/>
      <c r="J11" s="47"/>
      <c r="K11" s="47"/>
      <c r="L11" s="48"/>
      <c r="M11" s="34"/>
    </row>
    <row r="12" spans="2:13" ht="32.4" customHeight="1" x14ac:dyDescent="0.3">
      <c r="B12" s="16">
        <v>5</v>
      </c>
      <c r="C12" s="2" t="s">
        <v>3</v>
      </c>
      <c r="D12" s="19"/>
      <c r="E12" s="44">
        <v>50375</v>
      </c>
      <c r="F12" s="44">
        <v>16340</v>
      </c>
      <c r="G12" s="44">
        <v>41170</v>
      </c>
      <c r="H12" s="44">
        <v>35000</v>
      </c>
      <c r="I12" s="44">
        <v>53250</v>
      </c>
      <c r="J12" s="44">
        <v>29100</v>
      </c>
      <c r="K12" s="44">
        <v>25500</v>
      </c>
      <c r="L12" s="45">
        <v>25000</v>
      </c>
      <c r="M12" s="34" t="s">
        <v>59</v>
      </c>
    </row>
    <row r="13" spans="2:13" ht="18" customHeight="1" x14ac:dyDescent="0.3">
      <c r="B13" s="16">
        <v>6</v>
      </c>
      <c r="C13" s="2" t="s">
        <v>4</v>
      </c>
      <c r="D13" s="19"/>
      <c r="E13" s="44">
        <v>8810</v>
      </c>
      <c r="F13" s="44">
        <v>7800</v>
      </c>
      <c r="G13" s="44">
        <v>7800</v>
      </c>
      <c r="H13" s="44">
        <v>7800</v>
      </c>
      <c r="I13" s="44">
        <v>7800</v>
      </c>
      <c r="J13" s="44">
        <v>5300</v>
      </c>
      <c r="K13" s="44">
        <v>6500</v>
      </c>
      <c r="L13" s="45">
        <v>5000</v>
      </c>
      <c r="M13" s="34" t="s">
        <v>59</v>
      </c>
    </row>
    <row r="14" spans="2:13" ht="80.400000000000006" customHeight="1" x14ac:dyDescent="0.3">
      <c r="B14" s="16">
        <v>7</v>
      </c>
      <c r="C14" s="2" t="s">
        <v>5</v>
      </c>
      <c r="D14" s="19"/>
      <c r="E14" s="44">
        <v>37452</v>
      </c>
      <c r="F14" s="44">
        <v>15000</v>
      </c>
      <c r="G14" s="44">
        <v>44171</v>
      </c>
      <c r="H14" s="44">
        <v>30000</v>
      </c>
      <c r="I14" s="44">
        <v>8000</v>
      </c>
      <c r="J14" s="44">
        <v>21950</v>
      </c>
      <c r="K14" s="44">
        <v>24800</v>
      </c>
      <c r="L14" s="45">
        <v>20000</v>
      </c>
      <c r="M14" s="34" t="s">
        <v>59</v>
      </c>
    </row>
    <row r="15" spans="2:13" ht="64.95" customHeight="1" x14ac:dyDescent="0.3">
      <c r="B15" s="16">
        <v>8</v>
      </c>
      <c r="C15" s="2" t="s">
        <v>6</v>
      </c>
      <c r="D15" s="19"/>
      <c r="E15" s="44">
        <v>100070</v>
      </c>
      <c r="F15" s="44">
        <v>98900</v>
      </c>
      <c r="G15" s="44">
        <v>95200</v>
      </c>
      <c r="H15" s="44">
        <v>95000</v>
      </c>
      <c r="I15" s="44">
        <v>120000</v>
      </c>
      <c r="J15" s="44">
        <v>143300</v>
      </c>
      <c r="K15" s="44">
        <v>129000</v>
      </c>
      <c r="L15" s="45">
        <v>110000</v>
      </c>
      <c r="M15" s="34" t="s">
        <v>59</v>
      </c>
    </row>
    <row r="16" spans="2:13" ht="17.399999999999999" customHeight="1" x14ac:dyDescent="0.3">
      <c r="B16" s="16">
        <v>9</v>
      </c>
      <c r="C16" s="2" t="s">
        <v>34</v>
      </c>
      <c r="D16" s="19"/>
      <c r="E16" s="44">
        <v>18500</v>
      </c>
      <c r="F16" s="44">
        <v>68000</v>
      </c>
      <c r="G16" s="44"/>
      <c r="H16" s="44"/>
      <c r="I16" s="44"/>
      <c r="J16" s="44"/>
      <c r="K16" s="44"/>
      <c r="L16" s="45"/>
      <c r="M16" s="35" t="s">
        <v>57</v>
      </c>
    </row>
    <row r="17" spans="2:13" ht="16.2" customHeight="1" x14ac:dyDescent="0.3">
      <c r="B17" s="16">
        <v>10</v>
      </c>
      <c r="C17" s="2" t="s">
        <v>7</v>
      </c>
      <c r="D17" s="19"/>
      <c r="E17" s="44"/>
      <c r="F17" s="44">
        <f>100000+200000</f>
        <v>300000</v>
      </c>
      <c r="G17" s="44">
        <v>250000</v>
      </c>
      <c r="H17" s="44">
        <v>140000</v>
      </c>
      <c r="I17" s="44">
        <v>40000</v>
      </c>
      <c r="J17" s="44">
        <v>180000</v>
      </c>
      <c r="K17" s="44">
        <v>230000</v>
      </c>
      <c r="L17" s="45">
        <v>220000</v>
      </c>
      <c r="M17" s="34" t="s">
        <v>59</v>
      </c>
    </row>
    <row r="18" spans="2:13" ht="16.2" customHeight="1" x14ac:dyDescent="0.3">
      <c r="B18" s="16">
        <v>11</v>
      </c>
      <c r="C18" s="3" t="s">
        <v>8</v>
      </c>
      <c r="D18" s="19"/>
      <c r="E18" s="44">
        <v>321760</v>
      </c>
      <c r="F18" s="44">
        <v>338265</v>
      </c>
      <c r="G18" s="44">
        <v>332591</v>
      </c>
      <c r="H18" s="44">
        <v>350841.33999999997</v>
      </c>
      <c r="I18" s="44">
        <v>364880</v>
      </c>
      <c r="J18" s="44">
        <v>426059</v>
      </c>
      <c r="K18" s="44">
        <v>426095</v>
      </c>
      <c r="L18" s="45">
        <v>509684</v>
      </c>
      <c r="M18" s="34" t="s">
        <v>59</v>
      </c>
    </row>
    <row r="19" spans="2:13" ht="16.2" customHeight="1" x14ac:dyDescent="0.3">
      <c r="B19" s="16">
        <v>12</v>
      </c>
      <c r="C19" s="3" t="s">
        <v>9</v>
      </c>
      <c r="D19" s="19"/>
      <c r="E19" s="44"/>
      <c r="F19" s="44"/>
      <c r="G19" s="44"/>
      <c r="H19" s="44"/>
      <c r="I19" s="44"/>
      <c r="J19" s="44"/>
      <c r="K19" s="44"/>
      <c r="L19" s="45">
        <v>35000</v>
      </c>
      <c r="M19" s="35" t="s">
        <v>57</v>
      </c>
    </row>
    <row r="20" spans="2:13" ht="16.2" customHeight="1" x14ac:dyDescent="0.3">
      <c r="B20" s="16">
        <v>13</v>
      </c>
      <c r="C20" s="3" t="s">
        <v>29</v>
      </c>
      <c r="D20" s="19"/>
      <c r="E20" s="44"/>
      <c r="F20" s="44"/>
      <c r="G20" s="44">
        <v>2000</v>
      </c>
      <c r="H20" s="44">
        <v>2000</v>
      </c>
      <c r="I20" s="44">
        <v>2000</v>
      </c>
      <c r="J20" s="44">
        <v>2000</v>
      </c>
      <c r="K20" s="44">
        <v>2000</v>
      </c>
      <c r="L20" s="45">
        <v>2000</v>
      </c>
      <c r="M20" s="34" t="s">
        <v>59</v>
      </c>
    </row>
    <row r="21" spans="2:13" ht="21.75" customHeight="1" x14ac:dyDescent="0.3">
      <c r="B21" s="16">
        <v>14</v>
      </c>
      <c r="C21" s="3" t="s">
        <v>37</v>
      </c>
      <c r="D21" s="19"/>
      <c r="E21" s="44"/>
      <c r="F21" s="44"/>
      <c r="G21" s="44">
        <v>53000</v>
      </c>
      <c r="H21" s="44"/>
      <c r="I21" s="44">
        <v>100000</v>
      </c>
      <c r="J21" s="44">
        <v>100000</v>
      </c>
      <c r="K21" s="44">
        <v>20000</v>
      </c>
      <c r="L21" s="45">
        <v>0</v>
      </c>
      <c r="M21" s="34" t="s">
        <v>59</v>
      </c>
    </row>
    <row r="22" spans="2:13" ht="16.2" customHeight="1" x14ac:dyDescent="0.3">
      <c r="B22" s="16">
        <v>15</v>
      </c>
      <c r="C22" s="3" t="s">
        <v>10</v>
      </c>
      <c r="D22" s="19"/>
      <c r="E22" s="44"/>
      <c r="F22" s="44"/>
      <c r="G22" s="44"/>
      <c r="H22" s="44"/>
      <c r="I22" s="44"/>
      <c r="J22" s="44">
        <v>50000</v>
      </c>
      <c r="K22" s="44">
        <v>29000</v>
      </c>
      <c r="L22" s="45">
        <v>29000</v>
      </c>
      <c r="M22" s="34" t="s">
        <v>59</v>
      </c>
    </row>
    <row r="23" spans="2:13" s="28" customFormat="1" ht="16.2" customHeight="1" x14ac:dyDescent="0.3">
      <c r="B23" s="16">
        <v>16</v>
      </c>
      <c r="C23" s="3" t="s">
        <v>44</v>
      </c>
      <c r="D23" s="19"/>
      <c r="E23" s="44"/>
      <c r="F23" s="44"/>
      <c r="G23" s="44"/>
      <c r="H23" s="44"/>
      <c r="I23" s="44">
        <v>60000</v>
      </c>
      <c r="J23" s="44"/>
      <c r="K23" s="44"/>
      <c r="L23" s="45"/>
      <c r="M23" s="35" t="s">
        <v>57</v>
      </c>
    </row>
    <row r="24" spans="2:13" s="28" customFormat="1" ht="16.2" customHeight="1" x14ac:dyDescent="0.3">
      <c r="B24" s="16">
        <v>17</v>
      </c>
      <c r="C24" s="3" t="s">
        <v>40</v>
      </c>
      <c r="D24" s="19"/>
      <c r="E24" s="44"/>
      <c r="F24" s="44"/>
      <c r="G24" s="44"/>
      <c r="H24" s="44">
        <v>35000</v>
      </c>
      <c r="I24" s="44"/>
      <c r="J24" s="44"/>
      <c r="K24" s="44"/>
      <c r="L24" s="45"/>
      <c r="M24" s="35" t="s">
        <v>57</v>
      </c>
    </row>
    <row r="25" spans="2:13" s="28" customFormat="1" ht="16.2" customHeight="1" x14ac:dyDescent="0.3">
      <c r="B25" s="16">
        <v>18</v>
      </c>
      <c r="C25" s="3" t="s">
        <v>48</v>
      </c>
      <c r="D25" s="19"/>
      <c r="E25" s="44"/>
      <c r="F25" s="44"/>
      <c r="G25" s="44"/>
      <c r="H25" s="44"/>
      <c r="I25" s="44">
        <v>34300</v>
      </c>
      <c r="J25" s="44">
        <v>15000</v>
      </c>
      <c r="K25" s="44"/>
      <c r="L25" s="45"/>
      <c r="M25" s="35" t="s">
        <v>57</v>
      </c>
    </row>
    <row r="26" spans="2:13" ht="16.2" customHeight="1" x14ac:dyDescent="0.3">
      <c r="B26" s="16">
        <v>19</v>
      </c>
      <c r="C26" s="3" t="s">
        <v>28</v>
      </c>
      <c r="D26" s="19">
        <v>0</v>
      </c>
      <c r="E26" s="44">
        <v>585520</v>
      </c>
      <c r="F26" s="44">
        <v>649851</v>
      </c>
      <c r="G26" s="44">
        <v>679774</v>
      </c>
      <c r="H26" s="44">
        <v>705837</v>
      </c>
      <c r="I26" s="44">
        <v>708500</v>
      </c>
      <c r="J26" s="44">
        <v>708500</v>
      </c>
      <c r="K26" s="44">
        <v>708500</v>
      </c>
      <c r="L26" s="45">
        <v>0</v>
      </c>
      <c r="M26" s="37" t="s">
        <v>61</v>
      </c>
    </row>
    <row r="27" spans="2:13" ht="16.2" customHeight="1" x14ac:dyDescent="0.3">
      <c r="B27" s="16">
        <v>20</v>
      </c>
      <c r="C27" s="3" t="s">
        <v>11</v>
      </c>
      <c r="D27" s="19"/>
      <c r="E27" s="44"/>
      <c r="F27" s="44"/>
      <c r="G27" s="44"/>
      <c r="H27" s="44"/>
      <c r="I27" s="44">
        <v>40000</v>
      </c>
      <c r="J27" s="44">
        <v>40000</v>
      </c>
      <c r="K27" s="44">
        <v>10000</v>
      </c>
      <c r="L27" s="45">
        <v>10000</v>
      </c>
      <c r="M27" s="38" t="s">
        <v>59</v>
      </c>
    </row>
    <row r="28" spans="2:13" ht="18" customHeight="1" x14ac:dyDescent="0.3">
      <c r="B28" s="16"/>
      <c r="C28" s="9" t="s">
        <v>0</v>
      </c>
      <c r="D28" s="49"/>
      <c r="E28" s="50"/>
      <c r="F28" s="50"/>
      <c r="G28" s="50"/>
      <c r="H28" s="50"/>
      <c r="I28" s="50"/>
      <c r="J28" s="50"/>
      <c r="K28" s="50"/>
      <c r="L28" s="51"/>
      <c r="M28" s="32"/>
    </row>
    <row r="29" spans="2:13" ht="18" customHeight="1" x14ac:dyDescent="0.3">
      <c r="B29" s="16">
        <v>21</v>
      </c>
      <c r="C29" s="10" t="s">
        <v>12</v>
      </c>
      <c r="D29" s="20"/>
      <c r="E29" s="44"/>
      <c r="F29" s="44">
        <v>50000</v>
      </c>
      <c r="G29" s="44">
        <v>122000</v>
      </c>
      <c r="H29" s="44">
        <v>220000.15</v>
      </c>
      <c r="I29" s="44">
        <v>181263</v>
      </c>
      <c r="J29" s="44">
        <v>216270</v>
      </c>
      <c r="K29" s="44">
        <v>261248</v>
      </c>
      <c r="L29" s="45">
        <v>305000</v>
      </c>
      <c r="M29" s="39" t="s">
        <v>59</v>
      </c>
    </row>
    <row r="30" spans="2:13" ht="18" customHeight="1" x14ac:dyDescent="0.3">
      <c r="B30" s="16">
        <v>22</v>
      </c>
      <c r="C30" s="10" t="s">
        <v>13</v>
      </c>
      <c r="D30" s="20"/>
      <c r="E30" s="44"/>
      <c r="F30" s="44"/>
      <c r="G30" s="44"/>
      <c r="H30" s="44">
        <v>150000</v>
      </c>
      <c r="I30" s="44">
        <v>99999.999999999985</v>
      </c>
      <c r="J30" s="44">
        <v>100000</v>
      </c>
      <c r="K30" s="44">
        <v>100000</v>
      </c>
      <c r="L30" s="45">
        <v>84000</v>
      </c>
      <c r="M30" s="34" t="s">
        <v>59</v>
      </c>
    </row>
    <row r="31" spans="2:13" ht="18" customHeight="1" x14ac:dyDescent="0.3">
      <c r="B31" s="16">
        <v>23</v>
      </c>
      <c r="C31" s="10" t="s">
        <v>14</v>
      </c>
      <c r="D31" s="20"/>
      <c r="E31" s="44"/>
      <c r="F31" s="44"/>
      <c r="G31" s="44"/>
      <c r="H31" s="44">
        <v>600000</v>
      </c>
      <c r="I31" s="44">
        <v>600000</v>
      </c>
      <c r="J31" s="44">
        <v>600000</v>
      </c>
      <c r="K31" s="44"/>
      <c r="L31" s="45">
        <v>100000</v>
      </c>
      <c r="M31" s="34" t="s">
        <v>59</v>
      </c>
    </row>
    <row r="32" spans="2:13" ht="18" customHeight="1" x14ac:dyDescent="0.3">
      <c r="B32" s="16">
        <v>24</v>
      </c>
      <c r="C32" s="10" t="s">
        <v>15</v>
      </c>
      <c r="D32" s="20"/>
      <c r="E32" s="44"/>
      <c r="F32" s="44"/>
      <c r="G32" s="44"/>
      <c r="H32" s="44"/>
      <c r="I32" s="44"/>
      <c r="J32" s="44"/>
      <c r="K32" s="44">
        <v>300000</v>
      </c>
      <c r="L32" s="45">
        <v>90000</v>
      </c>
      <c r="M32" s="34" t="s">
        <v>59</v>
      </c>
    </row>
    <row r="33" spans="2:13" ht="18" customHeight="1" x14ac:dyDescent="0.3">
      <c r="B33" s="16">
        <v>25</v>
      </c>
      <c r="C33" s="10" t="s">
        <v>16</v>
      </c>
      <c r="D33" s="20"/>
      <c r="E33" s="44"/>
      <c r="F33" s="44"/>
      <c r="G33" s="44"/>
      <c r="H33" s="44"/>
      <c r="I33" s="44"/>
      <c r="J33" s="44"/>
      <c r="K33" s="44">
        <v>300000</v>
      </c>
      <c r="L33" s="45">
        <v>300000</v>
      </c>
      <c r="M33" s="34" t="s">
        <v>59</v>
      </c>
    </row>
    <row r="34" spans="2:13" ht="18" customHeight="1" x14ac:dyDescent="0.3">
      <c r="B34" s="16">
        <v>26</v>
      </c>
      <c r="C34" s="10" t="s">
        <v>17</v>
      </c>
      <c r="D34" s="20">
        <v>5834</v>
      </c>
      <c r="E34" s="52"/>
      <c r="F34" s="52"/>
      <c r="G34" s="44">
        <v>13926</v>
      </c>
      <c r="H34" s="44">
        <v>13926</v>
      </c>
      <c r="I34" s="44">
        <v>17982</v>
      </c>
      <c r="J34" s="44">
        <v>19334</v>
      </c>
      <c r="K34" s="44">
        <v>19334</v>
      </c>
      <c r="L34" s="45">
        <v>20000</v>
      </c>
      <c r="M34" s="34" t="s">
        <v>59</v>
      </c>
    </row>
    <row r="35" spans="2:13" ht="18" customHeight="1" x14ac:dyDescent="0.3">
      <c r="B35" s="16">
        <v>27</v>
      </c>
      <c r="C35" s="11" t="s">
        <v>18</v>
      </c>
      <c r="D35" s="21"/>
      <c r="E35" s="44">
        <v>264667</v>
      </c>
      <c r="F35" s="44">
        <v>288565</v>
      </c>
      <c r="G35" s="44">
        <v>258410</v>
      </c>
      <c r="H35" s="44">
        <v>286100</v>
      </c>
      <c r="I35" s="44">
        <v>265000</v>
      </c>
      <c r="J35" s="44">
        <v>190000</v>
      </c>
      <c r="K35" s="44">
        <v>180000</v>
      </c>
      <c r="L35" s="45">
        <v>220000</v>
      </c>
      <c r="M35" s="34" t="s">
        <v>59</v>
      </c>
    </row>
    <row r="36" spans="2:13" ht="18" customHeight="1" x14ac:dyDescent="0.3">
      <c r="B36" s="16">
        <v>28</v>
      </c>
      <c r="C36" s="4" t="s">
        <v>30</v>
      </c>
      <c r="D36" s="22"/>
      <c r="E36" s="44"/>
      <c r="F36" s="44"/>
      <c r="G36" s="44"/>
      <c r="H36" s="44"/>
      <c r="I36" s="44"/>
      <c r="J36" s="44"/>
      <c r="K36" s="44">
        <v>130000</v>
      </c>
      <c r="L36" s="45">
        <v>130000</v>
      </c>
      <c r="M36" s="34" t="s">
        <v>59</v>
      </c>
    </row>
    <row r="37" spans="2:13" s="28" customFormat="1" ht="18" customHeight="1" x14ac:dyDescent="0.3">
      <c r="B37" s="16">
        <v>29</v>
      </c>
      <c r="C37" s="4" t="s">
        <v>46</v>
      </c>
      <c r="D37" s="22"/>
      <c r="E37" s="44"/>
      <c r="F37" s="44"/>
      <c r="G37" s="44"/>
      <c r="H37" s="44"/>
      <c r="I37" s="44">
        <v>134000</v>
      </c>
      <c r="J37" s="44"/>
      <c r="K37" s="44"/>
      <c r="L37" s="45"/>
      <c r="M37" s="35" t="s">
        <v>57</v>
      </c>
    </row>
    <row r="38" spans="2:13" ht="18" customHeight="1" x14ac:dyDescent="0.3">
      <c r="B38" s="16">
        <v>30</v>
      </c>
      <c r="C38" s="4" t="s">
        <v>35</v>
      </c>
      <c r="D38" s="22">
        <v>46656</v>
      </c>
      <c r="E38" s="44"/>
      <c r="F38" s="44"/>
      <c r="G38" s="44"/>
      <c r="H38" s="44"/>
      <c r="I38" s="44"/>
      <c r="J38" s="44"/>
      <c r="K38" s="44"/>
      <c r="L38" s="45"/>
      <c r="M38" s="35" t="s">
        <v>57</v>
      </c>
    </row>
    <row r="39" spans="2:13" ht="18" customHeight="1" x14ac:dyDescent="0.3">
      <c r="B39" s="16">
        <v>31</v>
      </c>
      <c r="C39" s="4" t="s">
        <v>19</v>
      </c>
      <c r="D39" s="22"/>
      <c r="E39" s="44">
        <v>120000</v>
      </c>
      <c r="F39" s="44">
        <v>133926</v>
      </c>
      <c r="G39" s="44">
        <v>150000</v>
      </c>
      <c r="H39" s="44">
        <v>190000</v>
      </c>
      <c r="I39" s="44">
        <v>176000</v>
      </c>
      <c r="J39" s="44">
        <v>175350</v>
      </c>
      <c r="K39" s="44">
        <v>175200</v>
      </c>
      <c r="L39" s="45">
        <v>150000</v>
      </c>
      <c r="M39" s="34" t="s">
        <v>59</v>
      </c>
    </row>
    <row r="40" spans="2:13" ht="18" customHeight="1" x14ac:dyDescent="0.3">
      <c r="B40" s="16">
        <v>32</v>
      </c>
      <c r="C40" s="4" t="s">
        <v>20</v>
      </c>
      <c r="D40" s="22"/>
      <c r="E40" s="44"/>
      <c r="F40" s="44"/>
      <c r="G40" s="44">
        <v>12000</v>
      </c>
      <c r="H40" s="44">
        <v>12000</v>
      </c>
      <c r="I40" s="44">
        <v>5000</v>
      </c>
      <c r="J40" s="44">
        <v>13000</v>
      </c>
      <c r="K40" s="44">
        <v>10000</v>
      </c>
      <c r="L40" s="45">
        <v>8000</v>
      </c>
      <c r="M40" s="34" t="s">
        <v>59</v>
      </c>
    </row>
    <row r="41" spans="2:13" ht="18" customHeight="1" x14ac:dyDescent="0.3">
      <c r="B41" s="16">
        <v>33</v>
      </c>
      <c r="C41" s="4" t="s">
        <v>21</v>
      </c>
      <c r="D41" s="22"/>
      <c r="E41" s="44">
        <v>83000</v>
      </c>
      <c r="F41" s="44">
        <v>83000</v>
      </c>
      <c r="G41" s="44">
        <v>73000</v>
      </c>
      <c r="H41" s="44">
        <v>83000</v>
      </c>
      <c r="I41" s="44">
        <v>90000</v>
      </c>
      <c r="J41" s="44">
        <v>160000</v>
      </c>
      <c r="K41" s="44">
        <v>122000</v>
      </c>
      <c r="L41" s="45">
        <v>126000</v>
      </c>
      <c r="M41" s="34" t="s">
        <v>59</v>
      </c>
    </row>
    <row r="42" spans="2:13" ht="18" customHeight="1" x14ac:dyDescent="0.3">
      <c r="B42" s="16">
        <v>34</v>
      </c>
      <c r="C42" s="4" t="s">
        <v>36</v>
      </c>
      <c r="D42" s="22"/>
      <c r="E42" s="44">
        <v>25166</v>
      </c>
      <c r="F42" s="44">
        <v>25000</v>
      </c>
      <c r="G42" s="44">
        <v>35000</v>
      </c>
      <c r="H42" s="44"/>
      <c r="I42" s="44">
        <v>15500</v>
      </c>
      <c r="J42" s="44"/>
      <c r="K42" s="44"/>
      <c r="L42" s="45"/>
      <c r="M42" s="35" t="s">
        <v>57</v>
      </c>
    </row>
    <row r="43" spans="2:13" s="28" customFormat="1" ht="18" customHeight="1" x14ac:dyDescent="0.3">
      <c r="B43" s="16">
        <v>35</v>
      </c>
      <c r="C43" s="4" t="s">
        <v>41</v>
      </c>
      <c r="D43" s="22"/>
      <c r="E43" s="44"/>
      <c r="F43" s="44"/>
      <c r="G43" s="44"/>
      <c r="H43" s="44">
        <v>50000</v>
      </c>
      <c r="I43" s="44"/>
      <c r="J43" s="44"/>
      <c r="K43" s="44"/>
      <c r="L43" s="45"/>
      <c r="M43" s="35" t="s">
        <v>57</v>
      </c>
    </row>
    <row r="44" spans="2:13" ht="18" customHeight="1" x14ac:dyDescent="0.3">
      <c r="B44" s="16">
        <v>36</v>
      </c>
      <c r="C44" s="4" t="s">
        <v>62</v>
      </c>
      <c r="D44" s="20">
        <v>52704</v>
      </c>
      <c r="E44" s="44">
        <v>54060</v>
      </c>
      <c r="F44" s="44">
        <v>54059.6891808</v>
      </c>
      <c r="G44" s="44">
        <v>58570.98771029104</v>
      </c>
      <c r="H44" s="44">
        <v>58571</v>
      </c>
      <c r="I44" s="44">
        <v>58571</v>
      </c>
      <c r="J44" s="44">
        <v>58571</v>
      </c>
      <c r="K44" s="44">
        <v>58571</v>
      </c>
      <c r="L44" s="45">
        <v>50000</v>
      </c>
      <c r="M44" s="34" t="s">
        <v>63</v>
      </c>
    </row>
    <row r="45" spans="2:13" ht="18" customHeight="1" x14ac:dyDescent="0.3">
      <c r="B45" s="16">
        <v>37</v>
      </c>
      <c r="C45" s="4" t="s">
        <v>68</v>
      </c>
      <c r="D45" s="22"/>
      <c r="E45" s="44"/>
      <c r="F45" s="44"/>
      <c r="G45" s="44">
        <v>25000</v>
      </c>
      <c r="H45" s="44">
        <v>25000</v>
      </c>
      <c r="I45" s="44">
        <v>25000</v>
      </c>
      <c r="J45" s="44">
        <v>25000</v>
      </c>
      <c r="K45" s="44">
        <v>25000</v>
      </c>
      <c r="L45" s="45">
        <v>10000</v>
      </c>
      <c r="M45" s="34" t="s">
        <v>59</v>
      </c>
    </row>
    <row r="46" spans="2:13" ht="18" customHeight="1" x14ac:dyDescent="0.3">
      <c r="B46" s="16">
        <v>38</v>
      </c>
      <c r="C46" s="4" t="s">
        <v>64</v>
      </c>
      <c r="D46" s="22">
        <v>12438</v>
      </c>
      <c r="E46" s="44">
        <v>52438</v>
      </c>
      <c r="F46" s="44">
        <v>52438</v>
      </c>
      <c r="G46" s="44"/>
      <c r="H46" s="44"/>
      <c r="I46" s="44"/>
      <c r="J46" s="44"/>
      <c r="K46" s="44"/>
      <c r="L46" s="45"/>
      <c r="M46" s="36" t="s">
        <v>67</v>
      </c>
    </row>
    <row r="47" spans="2:13" ht="18" customHeight="1" x14ac:dyDescent="0.3">
      <c r="B47" s="16">
        <v>39</v>
      </c>
      <c r="C47" s="4" t="s">
        <v>22</v>
      </c>
      <c r="D47" s="22"/>
      <c r="E47" s="44">
        <v>20000</v>
      </c>
      <c r="F47" s="44">
        <v>20000</v>
      </c>
      <c r="G47" s="44">
        <v>10000</v>
      </c>
      <c r="H47" s="44">
        <v>5000</v>
      </c>
      <c r="I47" s="44">
        <v>67910</v>
      </c>
      <c r="J47" s="44">
        <v>23942</v>
      </c>
      <c r="K47" s="44">
        <v>90000</v>
      </c>
      <c r="L47" s="45">
        <v>70000</v>
      </c>
      <c r="M47" s="34" t="s">
        <v>65</v>
      </c>
    </row>
    <row r="48" spans="2:13" ht="18" customHeight="1" x14ac:dyDescent="0.3">
      <c r="B48" s="16">
        <v>40</v>
      </c>
      <c r="C48" s="3" t="s">
        <v>23</v>
      </c>
      <c r="D48" s="19"/>
      <c r="E48" s="44">
        <v>81016</v>
      </c>
      <c r="F48" s="44">
        <v>129359</v>
      </c>
      <c r="G48" s="44">
        <v>125429</v>
      </c>
      <c r="H48" s="44">
        <v>148355</v>
      </c>
      <c r="I48" s="44">
        <v>251121</v>
      </c>
      <c r="J48" s="44" t="s">
        <v>49</v>
      </c>
      <c r="K48" s="44">
        <v>123731</v>
      </c>
      <c r="L48" s="45">
        <v>247174</v>
      </c>
      <c r="M48" s="34" t="s">
        <v>59</v>
      </c>
    </row>
    <row r="49" spans="2:13" ht="29.4" customHeight="1" x14ac:dyDescent="0.3">
      <c r="B49" s="16">
        <v>41</v>
      </c>
      <c r="C49" s="3" t="s">
        <v>45</v>
      </c>
      <c r="D49" s="19"/>
      <c r="E49" s="44"/>
      <c r="F49" s="44"/>
      <c r="G49" s="44"/>
      <c r="H49" s="44"/>
      <c r="I49" s="44">
        <v>460116</v>
      </c>
      <c r="J49" s="44">
        <v>90000</v>
      </c>
      <c r="K49" s="44" t="s">
        <v>51</v>
      </c>
      <c r="L49" s="45"/>
      <c r="M49" s="40" t="s">
        <v>66</v>
      </c>
    </row>
    <row r="50" spans="2:13" ht="18" customHeight="1" x14ac:dyDescent="0.3">
      <c r="B50" s="16">
        <v>42</v>
      </c>
      <c r="C50" s="3" t="s">
        <v>38</v>
      </c>
      <c r="D50" s="19"/>
      <c r="E50" s="44"/>
      <c r="F50" s="44"/>
      <c r="G50" s="44">
        <v>65500</v>
      </c>
      <c r="H50" s="44">
        <v>34013</v>
      </c>
      <c r="I50" s="44"/>
      <c r="J50" s="44"/>
      <c r="K50" s="44"/>
      <c r="L50" s="45"/>
      <c r="M50" s="35" t="s">
        <v>57</v>
      </c>
    </row>
    <row r="51" spans="2:13" ht="27" customHeight="1" x14ac:dyDescent="0.3">
      <c r="B51" s="16">
        <v>43</v>
      </c>
      <c r="C51" s="3" t="s">
        <v>24</v>
      </c>
      <c r="D51" s="19"/>
      <c r="E51" s="44"/>
      <c r="F51" s="44"/>
      <c r="G51" s="44"/>
      <c r="H51" s="44"/>
      <c r="I51" s="44">
        <v>30500</v>
      </c>
      <c r="J51" s="44">
        <v>119500</v>
      </c>
      <c r="K51" s="44">
        <v>27800</v>
      </c>
      <c r="L51" s="45">
        <v>0</v>
      </c>
      <c r="M51" s="34" t="s">
        <v>59</v>
      </c>
    </row>
    <row r="52" spans="2:13" ht="18" customHeight="1" x14ac:dyDescent="0.3">
      <c r="B52" s="16">
        <v>44</v>
      </c>
      <c r="C52" s="5" t="s">
        <v>25</v>
      </c>
      <c r="D52" s="21"/>
      <c r="E52" s="44"/>
      <c r="F52" s="44"/>
      <c r="G52" s="44">
        <v>10000</v>
      </c>
      <c r="H52" s="44">
        <v>10000</v>
      </c>
      <c r="I52" s="44">
        <v>6500</v>
      </c>
      <c r="J52" s="44">
        <v>6500</v>
      </c>
      <c r="K52" s="44">
        <v>10000</v>
      </c>
      <c r="L52" s="45">
        <v>0</v>
      </c>
      <c r="M52" s="35" t="s">
        <v>57</v>
      </c>
    </row>
    <row r="53" spans="2:13" ht="18" customHeight="1" x14ac:dyDescent="0.3">
      <c r="B53" s="16">
        <v>45</v>
      </c>
      <c r="C53" s="6" t="s">
        <v>26</v>
      </c>
      <c r="D53" s="20"/>
      <c r="E53" s="44"/>
      <c r="F53" s="44"/>
      <c r="G53" s="44"/>
      <c r="H53" s="44"/>
      <c r="I53" s="44"/>
      <c r="J53" s="44"/>
      <c r="K53" s="44">
        <v>90000</v>
      </c>
      <c r="L53" s="45">
        <v>100000</v>
      </c>
      <c r="M53" s="34" t="s">
        <v>59</v>
      </c>
    </row>
    <row r="54" spans="2:13" ht="18" customHeight="1" x14ac:dyDescent="0.3">
      <c r="B54" s="16">
        <v>46</v>
      </c>
      <c r="C54" s="4" t="s">
        <v>29</v>
      </c>
      <c r="D54" s="22"/>
      <c r="E54" s="44"/>
      <c r="F54" s="44"/>
      <c r="G54" s="44">
        <v>27500</v>
      </c>
      <c r="H54" s="44">
        <v>27500</v>
      </c>
      <c r="I54" s="44">
        <v>27500</v>
      </c>
      <c r="J54" s="44">
        <v>27500</v>
      </c>
      <c r="K54" s="44">
        <v>27500</v>
      </c>
      <c r="L54" s="45">
        <v>25000</v>
      </c>
      <c r="M54" s="34" t="s">
        <v>59</v>
      </c>
    </row>
    <row r="55" spans="2:13" ht="18" customHeight="1" x14ac:dyDescent="0.3">
      <c r="B55" s="16">
        <v>47</v>
      </c>
      <c r="C55" s="5" t="s">
        <v>27</v>
      </c>
      <c r="D55" s="21"/>
      <c r="E55" s="44"/>
      <c r="F55" s="44"/>
      <c r="G55" s="44"/>
      <c r="H55" s="44"/>
      <c r="I55" s="44"/>
      <c r="J55" s="44"/>
      <c r="K55" s="44">
        <v>30000</v>
      </c>
      <c r="L55" s="45">
        <v>80000</v>
      </c>
      <c r="M55" s="34" t="s">
        <v>59</v>
      </c>
    </row>
    <row r="56" spans="2:13" s="28" customFormat="1" ht="18" customHeight="1" x14ac:dyDescent="0.3">
      <c r="B56" s="26">
        <v>48</v>
      </c>
      <c r="C56" s="25" t="s">
        <v>53</v>
      </c>
      <c r="D56" s="27"/>
      <c r="E56" s="53"/>
      <c r="F56" s="53"/>
      <c r="G56" s="53"/>
      <c r="H56" s="53"/>
      <c r="I56" s="53"/>
      <c r="J56" s="53"/>
      <c r="K56" s="53">
        <v>100000</v>
      </c>
      <c r="L56" s="54"/>
      <c r="M56" s="35" t="s">
        <v>57</v>
      </c>
    </row>
    <row r="57" spans="2:13" ht="18" customHeight="1" thickBot="1" x14ac:dyDescent="0.35">
      <c r="B57" s="17">
        <v>49</v>
      </c>
      <c r="C57" s="18" t="s">
        <v>28</v>
      </c>
      <c r="D57" s="23">
        <v>0</v>
      </c>
      <c r="E57" s="55">
        <v>585520</v>
      </c>
      <c r="F57" s="55">
        <v>649851</v>
      </c>
      <c r="G57" s="55">
        <v>679774</v>
      </c>
      <c r="H57" s="55">
        <v>705837</v>
      </c>
      <c r="I57" s="55">
        <v>708500</v>
      </c>
      <c r="J57" s="55">
        <v>708500</v>
      </c>
      <c r="K57" s="55">
        <v>708500</v>
      </c>
      <c r="L57" s="56">
        <v>0</v>
      </c>
      <c r="M57" s="41" t="s">
        <v>61</v>
      </c>
    </row>
    <row r="59" spans="2:13" x14ac:dyDescent="0.3">
      <c r="C59" t="s">
        <v>50</v>
      </c>
    </row>
    <row r="60" spans="2:13" x14ac:dyDescent="0.3">
      <c r="C60" t="s">
        <v>52</v>
      </c>
    </row>
  </sheetData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Účelovky_STU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Faktor</dc:creator>
  <cp:lastModifiedBy>Faktor</cp:lastModifiedBy>
  <cp:lastPrinted>2020-06-24T11:43:42Z</cp:lastPrinted>
  <dcterms:created xsi:type="dcterms:W3CDTF">2020-06-21T15:06:34Z</dcterms:created>
  <dcterms:modified xsi:type="dcterms:W3CDTF">2020-06-24T18:09:46Z</dcterms:modified>
</cp:coreProperties>
</file>