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870" yWindow="7185" windowWidth="20730" windowHeight="7290" tabRatio="812" firstSheet="19" activeTab="24"/>
  </bookViews>
  <sheets>
    <sheet name="titulná strana" sheetId="37" r:id="rId1"/>
    <sheet name="zoznam tabuliek" sheetId="38" r:id="rId2"/>
    <sheet name="T1 počet študentov" sheetId="40" r:id="rId3"/>
    <sheet name="T1a vývoj počtu študentov" sheetId="41" r:id="rId4"/>
    <sheet name="T2 počet absolventov" sheetId="2" r:id="rId5"/>
    <sheet name="T3a - I.stupeň prijatia" sheetId="42" r:id="rId6"/>
    <sheet name="T3B - II. stupeň prijatia" sheetId="43" r:id="rId7"/>
    <sheet name="T3C - III stupeň prijatia" sheetId="44" r:id="rId8"/>
    <sheet name="T4 štruktúra platiacich" sheetId="3" r:id="rId9"/>
    <sheet name="T5 - úspešnosť štúdia" sheetId="36" r:id="rId10"/>
    <sheet name="T6 mobility študenti" sheetId="47" r:id="rId11"/>
    <sheet name="T7 profesori" sheetId="52" r:id="rId12"/>
    <sheet name="T8 docenti" sheetId="53" r:id="rId13"/>
    <sheet name="T9 výberové konania" sheetId="49" r:id="rId14"/>
    <sheet name="T10 kvalif. štruktúra učiteľov" sheetId="50" r:id="rId15"/>
    <sheet name="T11 mobility zam (2)" sheetId="48" r:id="rId16"/>
    <sheet name="T12 záverečné práce" sheetId="18" r:id="rId17"/>
    <sheet name="T13 publ činnosť" sheetId="54" r:id="rId18"/>
    <sheet name="T14 umel.cinnost" sheetId="55" r:id="rId19"/>
    <sheet name="T15 štud.program - ŠP" sheetId="45" r:id="rId20"/>
    <sheet name="T16 pozastavene, odňaté ŠP" sheetId="51" r:id="rId21"/>
    <sheet name="17 HI konania" sheetId="56" r:id="rId22"/>
    <sheet name="18 HI pozastavene, odňatie " sheetId="57" r:id="rId23"/>
    <sheet name="T19 Výskumné projekty" sheetId="58" r:id="rId24"/>
    <sheet name="T20 Ostatné (nevýsk.) projekty" sheetId="59" r:id="rId25"/>
    <sheet name="T21 umelecká činnosť" sheetId="60" r:id="rId26"/>
    <sheet name="skratky" sheetId="29" r:id="rId27"/>
  </sheets>
  <definedNames>
    <definedName name="_xlnm._FilterDatabase" localSheetId="19" hidden="1">'T15 štud.program - ŠP'!$114:$196</definedName>
    <definedName name="_xlnm._FilterDatabase" localSheetId="23" hidden="1">'T19 Výskumné projekty'!$A$2:$L$759</definedName>
    <definedName name="_xlnm._FilterDatabase" localSheetId="24" hidden="1">'T20 Ostatné (nevýsk.) projekty'!$A$2:$L$548</definedName>
    <definedName name="_xlnm.Print_Area" localSheetId="21">'17 HI konania'!$A$1:$B$53</definedName>
    <definedName name="_xlnm.Print_Area" localSheetId="22">'18 HI pozastavene, odňatie '!$A$1:$C$20</definedName>
    <definedName name="_xlnm.Print_Area" localSheetId="2">'T1 počet študentov'!$A$1:$L$57</definedName>
    <definedName name="_xlnm.Print_Area" localSheetId="16">'T12 záverečné práce'!$A$1:$K$8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konania'!$A$1:$I$13</definedName>
  </definedNames>
  <calcPr calcId="145621"/>
</workbook>
</file>

<file path=xl/calcChain.xml><?xml version="1.0" encoding="utf-8"?>
<calcChain xmlns="http://schemas.openxmlformats.org/spreadsheetml/2006/main">
  <c r="A4" i="59" l="1"/>
  <c r="A5" i="59" s="1"/>
  <c r="A6" i="59" s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6" i="59" s="1"/>
  <c r="A37" i="59" s="1"/>
  <c r="A38" i="59" s="1"/>
  <c r="A39" i="59" s="1"/>
  <c r="A40" i="59" s="1"/>
  <c r="A41" i="59" s="1"/>
  <c r="A42" i="59" s="1"/>
  <c r="A43" i="59" s="1"/>
  <c r="A44" i="59" s="1"/>
  <c r="A45" i="59" s="1"/>
  <c r="A46" i="59" s="1"/>
  <c r="A47" i="59" s="1"/>
  <c r="A48" i="59" s="1"/>
  <c r="A49" i="59" s="1"/>
  <c r="A50" i="59" s="1"/>
  <c r="A51" i="59" s="1"/>
  <c r="A52" i="59" s="1"/>
  <c r="A53" i="59" s="1"/>
  <c r="A54" i="59" s="1"/>
  <c r="A55" i="59" s="1"/>
  <c r="A56" i="59" s="1"/>
  <c r="A57" i="59" s="1"/>
  <c r="A58" i="59" s="1"/>
  <c r="A59" i="59" s="1"/>
  <c r="A60" i="59" s="1"/>
  <c r="A61" i="59" s="1"/>
  <c r="A62" i="59" s="1"/>
  <c r="A63" i="59" s="1"/>
  <c r="A64" i="59" s="1"/>
  <c r="A65" i="59" s="1"/>
  <c r="A66" i="59" s="1"/>
  <c r="A67" i="59" s="1"/>
  <c r="A68" i="59" s="1"/>
  <c r="A69" i="59" s="1"/>
  <c r="A70" i="59" s="1"/>
  <c r="A71" i="59" s="1"/>
  <c r="A72" i="59" s="1"/>
  <c r="A73" i="59" s="1"/>
  <c r="A74" i="59" s="1"/>
  <c r="A75" i="59" s="1"/>
  <c r="A76" i="59" s="1"/>
  <c r="A77" i="59" s="1"/>
  <c r="A78" i="59" s="1"/>
  <c r="A79" i="59" s="1"/>
  <c r="A80" i="59" s="1"/>
  <c r="A81" i="59" s="1"/>
  <c r="A82" i="59" s="1"/>
  <c r="A83" i="59" s="1"/>
  <c r="A84" i="59" s="1"/>
  <c r="A85" i="59" s="1"/>
  <c r="A86" i="59" s="1"/>
  <c r="A87" i="59" s="1"/>
  <c r="A88" i="59" s="1"/>
  <c r="A89" i="59" s="1"/>
  <c r="A90" i="59" s="1"/>
  <c r="A91" i="59" s="1"/>
  <c r="A92" i="59" s="1"/>
  <c r="A93" i="59" s="1"/>
  <c r="A94" i="59" s="1"/>
  <c r="A95" i="59" s="1"/>
  <c r="A96" i="59" s="1"/>
  <c r="A97" i="59" s="1"/>
  <c r="A98" i="59" s="1"/>
  <c r="A99" i="59" s="1"/>
  <c r="A100" i="59" s="1"/>
  <c r="A101" i="59" s="1"/>
  <c r="A102" i="59" s="1"/>
  <c r="A103" i="59" s="1"/>
  <c r="A104" i="59" s="1"/>
  <c r="A105" i="59" s="1"/>
  <c r="A106" i="59" s="1"/>
  <c r="A107" i="59" s="1"/>
  <c r="A108" i="59" s="1"/>
  <c r="A109" i="59" s="1"/>
  <c r="A110" i="59" s="1"/>
  <c r="A111" i="59" s="1"/>
  <c r="A112" i="59" s="1"/>
  <c r="A113" i="59" s="1"/>
  <c r="A114" i="59" s="1"/>
  <c r="A115" i="59" s="1"/>
  <c r="A116" i="59" s="1"/>
  <c r="A117" i="59" s="1"/>
  <c r="A118" i="59" s="1"/>
  <c r="A119" i="59" s="1"/>
  <c r="A120" i="59" s="1"/>
  <c r="A121" i="59" s="1"/>
  <c r="A122" i="59" s="1"/>
  <c r="A123" i="59" s="1"/>
  <c r="A124" i="59" s="1"/>
  <c r="A125" i="59" s="1"/>
  <c r="A126" i="59" s="1"/>
  <c r="A127" i="59" s="1"/>
  <c r="A128" i="59" s="1"/>
  <c r="A129" i="59" s="1"/>
  <c r="A130" i="59" s="1"/>
  <c r="A131" i="59" s="1"/>
  <c r="A132" i="59" s="1"/>
  <c r="A133" i="59" s="1"/>
  <c r="A134" i="59" s="1"/>
  <c r="A135" i="59" s="1"/>
  <c r="A136" i="59" s="1"/>
  <c r="A137" i="59" s="1"/>
  <c r="A138" i="59" s="1"/>
  <c r="A139" i="59" s="1"/>
  <c r="A140" i="59" s="1"/>
  <c r="A141" i="59" s="1"/>
  <c r="A142" i="59" s="1"/>
  <c r="A143" i="59" s="1"/>
  <c r="A144" i="59" s="1"/>
  <c r="A145" i="59" s="1"/>
  <c r="A146" i="59" s="1"/>
  <c r="A147" i="59" s="1"/>
  <c r="A148" i="59" s="1"/>
  <c r="A149" i="59" s="1"/>
  <c r="A150" i="59" s="1"/>
  <c r="A151" i="59" s="1"/>
  <c r="A152" i="59" s="1"/>
  <c r="A153" i="59" s="1"/>
  <c r="A154" i="59" s="1"/>
  <c r="A155" i="59" s="1"/>
  <c r="A156" i="59" s="1"/>
  <c r="A157" i="59" s="1"/>
  <c r="A158" i="59" s="1"/>
  <c r="A159" i="59" s="1"/>
  <c r="A160" i="59" s="1"/>
  <c r="A161" i="59" s="1"/>
  <c r="A162" i="59" s="1"/>
  <c r="A163" i="59" s="1"/>
  <c r="A164" i="59" s="1"/>
  <c r="A165" i="59" s="1"/>
  <c r="A166" i="59" s="1"/>
  <c r="A167" i="59" s="1"/>
  <c r="A168" i="59" s="1"/>
  <c r="A169" i="59" s="1"/>
  <c r="A170" i="59" s="1"/>
  <c r="A171" i="59" s="1"/>
  <c r="A172" i="59" s="1"/>
  <c r="A173" i="59" s="1"/>
  <c r="A174" i="59" s="1"/>
  <c r="A175" i="59" s="1"/>
  <c r="A176" i="59" s="1"/>
  <c r="A177" i="59" s="1"/>
  <c r="A178" i="59" s="1"/>
  <c r="A179" i="59" s="1"/>
  <c r="A180" i="59" s="1"/>
  <c r="A181" i="59" s="1"/>
  <c r="A182" i="59" s="1"/>
  <c r="A183" i="59" s="1"/>
  <c r="A184" i="59" s="1"/>
  <c r="A185" i="59" s="1"/>
  <c r="A186" i="59" s="1"/>
  <c r="A187" i="59" s="1"/>
  <c r="A188" i="59" s="1"/>
  <c r="A189" i="59" s="1"/>
  <c r="A190" i="59" s="1"/>
  <c r="A191" i="59" s="1"/>
  <c r="A192" i="59" s="1"/>
  <c r="A193" i="59" s="1"/>
  <c r="A194" i="59" s="1"/>
  <c r="A195" i="59" s="1"/>
  <c r="A196" i="59" s="1"/>
  <c r="A197" i="59" s="1"/>
  <c r="A198" i="59" s="1"/>
  <c r="A199" i="59" s="1"/>
  <c r="A200" i="59" s="1"/>
  <c r="A201" i="59" s="1"/>
  <c r="A202" i="59" s="1"/>
  <c r="A203" i="59" s="1"/>
  <c r="A204" i="59" s="1"/>
  <c r="A205" i="59" s="1"/>
  <c r="A206" i="59" s="1"/>
  <c r="A207" i="59" s="1"/>
  <c r="A208" i="59" s="1"/>
  <c r="A209" i="59" s="1"/>
  <c r="A210" i="59" s="1"/>
  <c r="A211" i="59" s="1"/>
  <c r="A212" i="59" s="1"/>
  <c r="A213" i="59" s="1"/>
  <c r="A214" i="59" s="1"/>
  <c r="A215" i="59" s="1"/>
  <c r="A216" i="59" s="1"/>
  <c r="A217" i="59" s="1"/>
  <c r="A218" i="59" s="1"/>
  <c r="A219" i="59" s="1"/>
  <c r="A220" i="59" s="1"/>
  <c r="A221" i="59" s="1"/>
  <c r="A222" i="59" s="1"/>
  <c r="A223" i="59" s="1"/>
  <c r="A224" i="59" s="1"/>
  <c r="A225" i="59" s="1"/>
  <c r="A226" i="59" s="1"/>
  <c r="A227" i="59" s="1"/>
  <c r="A228" i="59" s="1"/>
  <c r="A229" i="59" s="1"/>
  <c r="A230" i="59" s="1"/>
  <c r="A231" i="59" s="1"/>
  <c r="A232" i="59" s="1"/>
  <c r="A233" i="59" s="1"/>
  <c r="A234" i="59" s="1"/>
  <c r="A235" i="59" s="1"/>
  <c r="A236" i="59" s="1"/>
  <c r="A237" i="59" s="1"/>
  <c r="A238" i="59" s="1"/>
  <c r="A239" i="59" s="1"/>
  <c r="A240" i="59" s="1"/>
  <c r="A241" i="59" s="1"/>
  <c r="A242" i="59" s="1"/>
  <c r="A243" i="59" s="1"/>
  <c r="A244" i="59" s="1"/>
  <c r="A245" i="59" s="1"/>
  <c r="A246" i="59" s="1"/>
  <c r="A247" i="59" s="1"/>
  <c r="A248" i="59" s="1"/>
  <c r="A249" i="59" s="1"/>
  <c r="A250" i="59" s="1"/>
  <c r="A251" i="59" s="1"/>
  <c r="A252" i="59" s="1"/>
  <c r="A253" i="59" s="1"/>
  <c r="A254" i="59" s="1"/>
  <c r="A255" i="59" s="1"/>
  <c r="A256" i="59" s="1"/>
  <c r="A257" i="59" s="1"/>
  <c r="A258" i="59" s="1"/>
  <c r="A259" i="59" s="1"/>
  <c r="A260" i="59" s="1"/>
  <c r="A261" i="59" s="1"/>
  <c r="A262" i="59" s="1"/>
  <c r="A263" i="59" s="1"/>
  <c r="A264" i="59" s="1"/>
  <c r="A265" i="59" s="1"/>
  <c r="A266" i="59" s="1"/>
  <c r="A267" i="59" s="1"/>
  <c r="A268" i="59" s="1"/>
  <c r="A269" i="59" s="1"/>
  <c r="A270" i="59" s="1"/>
  <c r="A271" i="59" s="1"/>
  <c r="A272" i="59" s="1"/>
  <c r="A273" i="59" s="1"/>
  <c r="A274" i="59" s="1"/>
  <c r="A275" i="59" s="1"/>
  <c r="A276" i="59" s="1"/>
  <c r="A277" i="59" s="1"/>
  <c r="A278" i="59" s="1"/>
  <c r="A279" i="59" s="1"/>
  <c r="A280" i="59" s="1"/>
  <c r="A281" i="59" s="1"/>
  <c r="A282" i="59" s="1"/>
  <c r="A283" i="59" s="1"/>
  <c r="A284" i="59" s="1"/>
  <c r="A285" i="59" s="1"/>
  <c r="A286" i="59" s="1"/>
  <c r="A287" i="59" s="1"/>
  <c r="A288" i="59" s="1"/>
  <c r="A289" i="59" s="1"/>
  <c r="A290" i="59" s="1"/>
  <c r="A291" i="59" s="1"/>
  <c r="A292" i="59" s="1"/>
  <c r="A293" i="59" s="1"/>
  <c r="A294" i="59" s="1"/>
  <c r="A295" i="59" s="1"/>
  <c r="A296" i="59" s="1"/>
  <c r="A297" i="59" s="1"/>
  <c r="A298" i="59" s="1"/>
  <c r="A299" i="59" s="1"/>
  <c r="A300" i="59" s="1"/>
  <c r="A301" i="59" s="1"/>
  <c r="A302" i="59" s="1"/>
  <c r="A303" i="59" s="1"/>
  <c r="A304" i="59" s="1"/>
  <c r="A305" i="59" s="1"/>
  <c r="A306" i="59" s="1"/>
  <c r="A307" i="59" s="1"/>
  <c r="A308" i="59" s="1"/>
  <c r="A309" i="59" s="1"/>
  <c r="A310" i="59" s="1"/>
  <c r="A311" i="59" s="1"/>
  <c r="A312" i="59" s="1"/>
  <c r="A313" i="59" s="1"/>
  <c r="A314" i="59" s="1"/>
  <c r="A315" i="59" s="1"/>
  <c r="A316" i="59" s="1"/>
  <c r="A317" i="59" s="1"/>
  <c r="A318" i="59" s="1"/>
  <c r="A319" i="59" s="1"/>
  <c r="A320" i="59" s="1"/>
  <c r="A321" i="59" s="1"/>
  <c r="A322" i="59" s="1"/>
  <c r="A323" i="59" s="1"/>
  <c r="A324" i="59" s="1"/>
  <c r="A325" i="59" s="1"/>
  <c r="A326" i="59" s="1"/>
  <c r="A327" i="59" s="1"/>
  <c r="A328" i="59" s="1"/>
  <c r="A329" i="59" s="1"/>
  <c r="A330" i="59" s="1"/>
  <c r="A331" i="59" s="1"/>
  <c r="A332" i="59" s="1"/>
  <c r="A333" i="59" s="1"/>
  <c r="A334" i="59" s="1"/>
  <c r="A335" i="59" s="1"/>
  <c r="A336" i="59" s="1"/>
  <c r="A337" i="59" s="1"/>
  <c r="A338" i="59" s="1"/>
  <c r="A339" i="59" s="1"/>
  <c r="A340" i="59" s="1"/>
  <c r="A341" i="59" s="1"/>
  <c r="A342" i="59" s="1"/>
  <c r="A343" i="59" s="1"/>
  <c r="A344" i="59" s="1"/>
  <c r="A345" i="59" s="1"/>
  <c r="A346" i="59" s="1"/>
  <c r="A347" i="59" s="1"/>
  <c r="A348" i="59" s="1"/>
  <c r="A349" i="59" s="1"/>
  <c r="A350" i="59" s="1"/>
  <c r="A351" i="59" s="1"/>
  <c r="A352" i="59" s="1"/>
  <c r="A353" i="59" s="1"/>
  <c r="A354" i="59" s="1"/>
  <c r="A355" i="59" s="1"/>
  <c r="A356" i="59" s="1"/>
  <c r="A357" i="59" s="1"/>
  <c r="A358" i="59" s="1"/>
  <c r="A359" i="59" s="1"/>
  <c r="A360" i="59" s="1"/>
  <c r="A361" i="59" s="1"/>
  <c r="A362" i="59" s="1"/>
  <c r="A363" i="59" s="1"/>
  <c r="A364" i="59" s="1"/>
  <c r="A365" i="59" s="1"/>
  <c r="A366" i="59" s="1"/>
  <c r="A367" i="59" s="1"/>
  <c r="A368" i="59" s="1"/>
  <c r="A369" i="59" s="1"/>
  <c r="A370" i="59" s="1"/>
  <c r="A371" i="59" s="1"/>
  <c r="A372" i="59" s="1"/>
  <c r="A373" i="59" s="1"/>
  <c r="A374" i="59" s="1"/>
  <c r="A375" i="59" s="1"/>
  <c r="A376" i="59" s="1"/>
  <c r="A377" i="59" s="1"/>
  <c r="A378" i="59" s="1"/>
  <c r="A379" i="59" s="1"/>
  <c r="A380" i="59" s="1"/>
  <c r="A381" i="59" s="1"/>
  <c r="A382" i="59" s="1"/>
  <c r="A383" i="59" s="1"/>
  <c r="A384" i="59" s="1"/>
  <c r="A385" i="59" s="1"/>
  <c r="A386" i="59" s="1"/>
  <c r="A387" i="59" s="1"/>
  <c r="A388" i="59" s="1"/>
  <c r="A389" i="59" s="1"/>
  <c r="A390" i="59" s="1"/>
  <c r="A391" i="59" s="1"/>
  <c r="A392" i="59" s="1"/>
  <c r="A393" i="59" s="1"/>
  <c r="A394" i="59" s="1"/>
  <c r="A395" i="59" s="1"/>
  <c r="A396" i="59" s="1"/>
  <c r="A397" i="59" s="1"/>
  <c r="A398" i="59" s="1"/>
  <c r="A399" i="59" s="1"/>
  <c r="A400" i="59" s="1"/>
  <c r="A401" i="59" s="1"/>
  <c r="A402" i="59" s="1"/>
  <c r="A403" i="59" s="1"/>
  <c r="A404" i="59" s="1"/>
  <c r="A405" i="59" s="1"/>
  <c r="A406" i="59" s="1"/>
  <c r="A407" i="59" s="1"/>
  <c r="A408" i="59" s="1"/>
  <c r="A409" i="59" s="1"/>
  <c r="A410" i="59" s="1"/>
  <c r="A411" i="59" s="1"/>
  <c r="A412" i="59" s="1"/>
  <c r="A413" i="59" s="1"/>
  <c r="A414" i="59" s="1"/>
  <c r="A415" i="59" s="1"/>
  <c r="A416" i="59" s="1"/>
  <c r="A417" i="59" s="1"/>
  <c r="A418" i="59" s="1"/>
  <c r="A419" i="59" s="1"/>
  <c r="A420" i="59" s="1"/>
  <c r="A421" i="59" s="1"/>
  <c r="A422" i="59" s="1"/>
  <c r="A423" i="59" s="1"/>
  <c r="A424" i="59" s="1"/>
  <c r="A425" i="59" s="1"/>
  <c r="A426" i="59" s="1"/>
  <c r="A427" i="59" s="1"/>
  <c r="A428" i="59" s="1"/>
  <c r="A429" i="59" s="1"/>
  <c r="A430" i="59" s="1"/>
  <c r="A431" i="59" s="1"/>
  <c r="A432" i="59" s="1"/>
  <c r="A433" i="59" s="1"/>
  <c r="A434" i="59" s="1"/>
  <c r="A435" i="59" s="1"/>
  <c r="A436" i="59" s="1"/>
  <c r="A437" i="59" s="1"/>
  <c r="A438" i="59" s="1"/>
  <c r="A439" i="59" s="1"/>
  <c r="A440" i="59" s="1"/>
  <c r="A441" i="59" s="1"/>
  <c r="A442" i="59" s="1"/>
  <c r="A443" i="59" s="1"/>
  <c r="A444" i="59" s="1"/>
  <c r="A445" i="59" s="1"/>
  <c r="A446" i="59" s="1"/>
  <c r="A447" i="59" s="1"/>
  <c r="A448" i="59" s="1"/>
  <c r="A449" i="59" s="1"/>
  <c r="A450" i="59" s="1"/>
  <c r="A451" i="59" s="1"/>
  <c r="A452" i="59" s="1"/>
  <c r="A453" i="59" s="1"/>
  <c r="A454" i="59" s="1"/>
  <c r="A455" i="59" s="1"/>
  <c r="A456" i="59" s="1"/>
  <c r="A457" i="59" s="1"/>
  <c r="A458" i="59" s="1"/>
  <c r="A459" i="59" s="1"/>
  <c r="A460" i="59" s="1"/>
  <c r="A461" i="59" s="1"/>
  <c r="A462" i="59" s="1"/>
  <c r="A4" i="58"/>
  <c r="A5" i="58" s="1"/>
  <c r="A6" i="58" s="1"/>
  <c r="A7" i="58" s="1"/>
  <c r="A8" i="58" s="1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A53" i="58" s="1"/>
  <c r="A54" i="58" s="1"/>
  <c r="A55" i="58" s="1"/>
  <c r="A56" i="58" s="1"/>
  <c r="A57" i="58" s="1"/>
  <c r="A58" i="58" s="1"/>
  <c r="A59" i="58" s="1"/>
  <c r="A60" i="58" s="1"/>
  <c r="A61" i="58" s="1"/>
  <c r="A62" i="58" s="1"/>
  <c r="A63" i="58" s="1"/>
  <c r="A64" i="58" s="1"/>
  <c r="A65" i="58" s="1"/>
  <c r="A66" i="58" s="1"/>
  <c r="A67" i="58" s="1"/>
  <c r="A68" i="58" s="1"/>
  <c r="A69" i="58" s="1"/>
  <c r="A70" i="58" s="1"/>
  <c r="A71" i="58" s="1"/>
  <c r="A72" i="58" s="1"/>
  <c r="A73" i="58" s="1"/>
  <c r="A74" i="58" s="1"/>
  <c r="A75" i="58" s="1"/>
  <c r="A76" i="58" s="1"/>
  <c r="A77" i="58" s="1"/>
  <c r="A78" i="58" s="1"/>
  <c r="A79" i="58" s="1"/>
  <c r="A80" i="58" s="1"/>
  <c r="A81" i="58" s="1"/>
  <c r="A82" i="58" s="1"/>
  <c r="A83" i="58" s="1"/>
  <c r="A84" i="58" s="1"/>
  <c r="A85" i="58" s="1"/>
  <c r="A86" i="58" s="1"/>
  <c r="A87" i="58" s="1"/>
  <c r="A88" i="58" s="1"/>
  <c r="A89" i="58" s="1"/>
  <c r="A90" i="58" s="1"/>
  <c r="A91" i="58" s="1"/>
  <c r="A92" i="58" s="1"/>
  <c r="A93" i="58" s="1"/>
  <c r="A94" i="58" s="1"/>
  <c r="A95" i="58" s="1"/>
  <c r="A96" i="58" s="1"/>
  <c r="A97" i="58" s="1"/>
  <c r="A98" i="58" s="1"/>
  <c r="A99" i="58" s="1"/>
  <c r="A100" i="58" s="1"/>
  <c r="A101" i="58" s="1"/>
  <c r="A102" i="58" s="1"/>
  <c r="A103" i="58" s="1"/>
  <c r="A104" i="58" s="1"/>
  <c r="A105" i="58" s="1"/>
  <c r="A106" i="58" s="1"/>
  <c r="A107" i="58" s="1"/>
  <c r="A108" i="58" s="1"/>
  <c r="A109" i="58" s="1"/>
  <c r="A110" i="58" s="1"/>
  <c r="A111" i="58" s="1"/>
  <c r="A112" i="58" s="1"/>
  <c r="A113" i="58" s="1"/>
  <c r="A114" i="58" s="1"/>
  <c r="A115" i="58" s="1"/>
  <c r="A116" i="58" s="1"/>
  <c r="A117" i="58" s="1"/>
  <c r="A118" i="58" s="1"/>
  <c r="A119" i="58" s="1"/>
  <c r="A120" i="58" s="1"/>
  <c r="A121" i="58" s="1"/>
  <c r="A122" i="58" s="1"/>
  <c r="A123" i="58" s="1"/>
  <c r="A124" i="58" s="1"/>
  <c r="A125" i="58" s="1"/>
  <c r="A126" i="58" s="1"/>
  <c r="A127" i="58" s="1"/>
  <c r="A128" i="58" s="1"/>
  <c r="A129" i="58" s="1"/>
  <c r="A130" i="58" s="1"/>
  <c r="A131" i="58" s="1"/>
  <c r="A132" i="58" s="1"/>
  <c r="A133" i="58" s="1"/>
  <c r="A134" i="58" s="1"/>
  <c r="A135" i="58" s="1"/>
  <c r="A136" i="58" s="1"/>
  <c r="A137" i="58" s="1"/>
  <c r="A138" i="58" s="1"/>
  <c r="A139" i="58" s="1"/>
  <c r="A140" i="58" s="1"/>
  <c r="A141" i="58" s="1"/>
  <c r="A142" i="58" s="1"/>
  <c r="A143" i="58" s="1"/>
  <c r="A144" i="58" s="1"/>
  <c r="A145" i="58" s="1"/>
  <c r="A146" i="58" s="1"/>
  <c r="A147" i="58" s="1"/>
  <c r="A148" i="58" s="1"/>
  <c r="A149" i="58" s="1"/>
  <c r="J754" i="58"/>
  <c r="J755" i="58"/>
  <c r="B10" i="55"/>
  <c r="C10" i="55"/>
  <c r="D10" i="55"/>
  <c r="D22" i="55" s="1"/>
  <c r="D23" i="55" s="1"/>
  <c r="B20" i="55"/>
  <c r="B22" i="55" s="1"/>
  <c r="B23" i="55" s="1"/>
  <c r="C20" i="55"/>
  <c r="D20" i="55"/>
  <c r="C22" i="55"/>
  <c r="C23" i="55" s="1"/>
  <c r="B12" i="54"/>
  <c r="C12" i="54"/>
  <c r="D12" i="54"/>
  <c r="E12" i="54"/>
  <c r="F12" i="54"/>
  <c r="G12" i="54"/>
  <c r="H12" i="54"/>
  <c r="I12" i="54"/>
  <c r="J12" i="54"/>
  <c r="K12" i="54"/>
  <c r="B24" i="54"/>
  <c r="B26" i="54" s="1"/>
  <c r="B27" i="54" s="1"/>
  <c r="C24" i="54"/>
  <c r="C26" i="54" s="1"/>
  <c r="C27" i="54" s="1"/>
  <c r="D24" i="54"/>
  <c r="E24" i="54"/>
  <c r="F24" i="54"/>
  <c r="F26" i="54" s="1"/>
  <c r="F27" i="54" s="1"/>
  <c r="G24" i="54"/>
  <c r="G26" i="54" s="1"/>
  <c r="G27" i="54" s="1"/>
  <c r="H24" i="54"/>
  <c r="I24" i="54"/>
  <c r="J24" i="54"/>
  <c r="J26" i="54" s="1"/>
  <c r="J27" i="54" s="1"/>
  <c r="K24" i="54"/>
  <c r="K26" i="54" s="1"/>
  <c r="K27" i="54" s="1"/>
  <c r="D26" i="54"/>
  <c r="D27" i="54" s="1"/>
  <c r="E26" i="54"/>
  <c r="E27" i="54" s="1"/>
  <c r="H26" i="54"/>
  <c r="H27" i="54" s="1"/>
  <c r="I26" i="54"/>
  <c r="I27" i="54" s="1"/>
  <c r="A463" i="59" l="1"/>
  <c r="A464" i="59" s="1"/>
  <c r="A465" i="59"/>
  <c r="A466" i="59" s="1"/>
  <c r="A467" i="59" s="1"/>
  <c r="A468" i="59" s="1"/>
  <c r="A469" i="59" s="1"/>
  <c r="A470" i="59" s="1"/>
  <c r="A471" i="59" s="1"/>
  <c r="A472" i="59" s="1"/>
  <c r="A473" i="59" s="1"/>
  <c r="A474" i="59" s="1"/>
  <c r="A475" i="59" s="1"/>
  <c r="A476" i="59" s="1"/>
  <c r="A477" i="59" s="1"/>
  <c r="A478" i="59" s="1"/>
  <c r="A479" i="59" s="1"/>
  <c r="A480" i="59" s="1"/>
  <c r="A481" i="59" s="1"/>
  <c r="A482" i="59" s="1"/>
  <c r="A483" i="59" s="1"/>
  <c r="A484" i="59" s="1"/>
  <c r="A485" i="59" s="1"/>
  <c r="A486" i="59" s="1"/>
  <c r="A487" i="59" s="1"/>
  <c r="A488" i="59" s="1"/>
  <c r="A489" i="59" s="1"/>
  <c r="A490" i="59" s="1"/>
  <c r="A491" i="59" s="1"/>
  <c r="A492" i="59" s="1"/>
  <c r="A493" i="59" s="1"/>
  <c r="A494" i="59" s="1"/>
  <c r="A495" i="59" s="1"/>
  <c r="A496" i="59" s="1"/>
  <c r="A497" i="59" s="1"/>
  <c r="A498" i="59" s="1"/>
  <c r="A499" i="59" s="1"/>
  <c r="A500" i="59" s="1"/>
  <c r="A501" i="59" s="1"/>
  <c r="A502" i="59" s="1"/>
  <c r="A503" i="59" s="1"/>
  <c r="A504" i="59" s="1"/>
  <c r="A505" i="59" s="1"/>
  <c r="A506" i="59" s="1"/>
  <c r="A507" i="59" s="1"/>
  <c r="A508" i="59" s="1"/>
  <c r="A509" i="59" s="1"/>
  <c r="A510" i="59" s="1"/>
  <c r="A511" i="59" s="1"/>
  <c r="A512" i="59" s="1"/>
  <c r="A513" i="59" s="1"/>
  <c r="A514" i="59" s="1"/>
  <c r="A515" i="59" s="1"/>
  <c r="A516" i="59" s="1"/>
  <c r="A517" i="59" s="1"/>
  <c r="A518" i="59" s="1"/>
  <c r="A519" i="59" s="1"/>
  <c r="A520" i="59" s="1"/>
  <c r="A521" i="59" s="1"/>
  <c r="A522" i="59" s="1"/>
  <c r="A523" i="59" s="1"/>
  <c r="A524" i="59" s="1"/>
  <c r="A525" i="59" s="1"/>
  <c r="A526" i="59" s="1"/>
  <c r="A527" i="59" s="1"/>
  <c r="A528" i="59" s="1"/>
  <c r="A529" i="59" s="1"/>
  <c r="A530" i="59" s="1"/>
  <c r="A531" i="59" s="1"/>
  <c r="A532" i="59" s="1"/>
  <c r="A533" i="59" s="1"/>
  <c r="A534" i="59" s="1"/>
  <c r="A535" i="59" s="1"/>
  <c r="A536" i="59" s="1"/>
  <c r="A537" i="59" s="1"/>
  <c r="A538" i="59" s="1"/>
  <c r="A539" i="59" s="1"/>
  <c r="A540" i="59" s="1"/>
  <c r="A541" i="59" s="1"/>
  <c r="A542" i="59" s="1"/>
  <c r="A543" i="59" s="1"/>
  <c r="A544" i="59" s="1"/>
  <c r="A545" i="59" s="1"/>
  <c r="A546" i="59" s="1"/>
  <c r="A547" i="59" s="1"/>
  <c r="A548" i="59" s="1"/>
  <c r="B4" i="50" l="1"/>
  <c r="H4" i="50"/>
  <c r="B5" i="50"/>
  <c r="H5" i="50"/>
  <c r="B6" i="50"/>
  <c r="H6" i="50"/>
  <c r="B7" i="50"/>
  <c r="H7" i="50"/>
  <c r="B8" i="50"/>
  <c r="H8" i="50"/>
  <c r="B9" i="50"/>
  <c r="H9" i="50"/>
  <c r="B10" i="50"/>
  <c r="H10" i="50"/>
  <c r="B11" i="50"/>
  <c r="H11" i="50"/>
  <c r="B12" i="50"/>
  <c r="H12" i="50"/>
  <c r="B13" i="50"/>
  <c r="H13" i="50"/>
  <c r="B14" i="50"/>
  <c r="H14" i="50"/>
  <c r="C15" i="50"/>
  <c r="B15" i="50" s="1"/>
  <c r="D15" i="50"/>
  <c r="E15" i="50"/>
  <c r="F15" i="50"/>
  <c r="G15" i="50"/>
  <c r="I15" i="50"/>
  <c r="H15" i="50" s="1"/>
  <c r="J15" i="50"/>
  <c r="K15" i="50"/>
  <c r="L15" i="50"/>
  <c r="M15" i="50"/>
  <c r="C19" i="50"/>
  <c r="D19" i="50"/>
  <c r="E19" i="50"/>
  <c r="F19" i="50"/>
  <c r="G19" i="50"/>
  <c r="I19" i="50"/>
  <c r="J19" i="50"/>
  <c r="K19" i="50"/>
  <c r="L19" i="50"/>
  <c r="M19" i="50"/>
  <c r="B6" i="49"/>
  <c r="D6" i="49" s="1"/>
  <c r="C6" i="49"/>
  <c r="F6" i="49"/>
  <c r="G6" i="49"/>
  <c r="H6" i="49"/>
  <c r="I6" i="49"/>
  <c r="B12" i="49"/>
  <c r="C12" i="49"/>
  <c r="D16" i="50" l="1"/>
  <c r="D20" i="50" s="1"/>
  <c r="G16" i="50"/>
  <c r="G20" i="50" s="1"/>
  <c r="E16" i="50"/>
  <c r="E20" i="50" s="1"/>
  <c r="C16" i="50"/>
  <c r="C20" i="50" s="1"/>
  <c r="B16" i="50"/>
  <c r="F16" i="50"/>
  <c r="F20" i="50" s="1"/>
  <c r="B19" i="50"/>
  <c r="H16" i="50"/>
  <c r="H20" i="50" s="1"/>
  <c r="L16" i="50"/>
  <c r="L20" i="50" s="1"/>
  <c r="H19" i="50"/>
  <c r="I16" i="50"/>
  <c r="I20" i="50" s="1"/>
  <c r="M16" i="50"/>
  <c r="M20" i="50" s="1"/>
  <c r="J16" i="50"/>
  <c r="J20" i="50" s="1"/>
  <c r="K16" i="50"/>
  <c r="K20" i="50" s="1"/>
  <c r="E6" i="49"/>
  <c r="B14" i="48" l="1"/>
  <c r="C14" i="48"/>
  <c r="C29" i="48" s="1"/>
  <c r="C30" i="48" s="1"/>
  <c r="D14" i="48"/>
  <c r="E14" i="48"/>
  <c r="F14" i="48"/>
  <c r="G14" i="48"/>
  <c r="H14" i="48"/>
  <c r="I14" i="48"/>
  <c r="J14" i="48"/>
  <c r="K14" i="48"/>
  <c r="B27" i="48"/>
  <c r="C27" i="48"/>
  <c r="D27" i="48"/>
  <c r="D29" i="48" s="1"/>
  <c r="D30" i="48" s="1"/>
  <c r="E27" i="48"/>
  <c r="E29" i="48" s="1"/>
  <c r="E30" i="48" s="1"/>
  <c r="F27" i="48"/>
  <c r="G27" i="48"/>
  <c r="H27" i="48"/>
  <c r="H29" i="48" s="1"/>
  <c r="H30" i="48" s="1"/>
  <c r="I27" i="48"/>
  <c r="I29" i="48" s="1"/>
  <c r="I30" i="48" s="1"/>
  <c r="J27" i="48"/>
  <c r="K27" i="48"/>
  <c r="B29" i="48"/>
  <c r="B30" i="48" s="1"/>
  <c r="F29" i="48"/>
  <c r="F30" i="48" s="1"/>
  <c r="G29" i="48"/>
  <c r="G30" i="48" s="1"/>
  <c r="J29" i="48"/>
  <c r="J30" i="48" s="1"/>
  <c r="K29" i="48"/>
  <c r="K30" i="48" s="1"/>
  <c r="B13" i="47"/>
  <c r="C13" i="47"/>
  <c r="D13" i="47"/>
  <c r="E13" i="47"/>
  <c r="F13" i="47"/>
  <c r="G13" i="47"/>
  <c r="H13" i="47"/>
  <c r="I13" i="47"/>
  <c r="J13" i="47"/>
  <c r="K13" i="47"/>
  <c r="B26" i="47"/>
  <c r="C26" i="47"/>
  <c r="D26" i="47"/>
  <c r="D28" i="47" s="1"/>
  <c r="D29" i="47" s="1"/>
  <c r="E26" i="47"/>
  <c r="F26" i="47"/>
  <c r="G26" i="47"/>
  <c r="H26" i="47"/>
  <c r="H28" i="47" s="1"/>
  <c r="H29" i="47" s="1"/>
  <c r="I26" i="47"/>
  <c r="J26" i="47"/>
  <c r="K26" i="47"/>
  <c r="B28" i="47"/>
  <c r="B29" i="47" s="1"/>
  <c r="C28" i="47"/>
  <c r="E28" i="47"/>
  <c r="F28" i="47"/>
  <c r="F29" i="47" s="1"/>
  <c r="G28" i="47"/>
  <c r="I28" i="47"/>
  <c r="J28" i="47"/>
  <c r="J29" i="47" s="1"/>
  <c r="K28" i="47"/>
  <c r="C29" i="47"/>
  <c r="E29" i="47"/>
  <c r="G29" i="47"/>
  <c r="I29" i="47"/>
  <c r="K29" i="47"/>
  <c r="K7" i="18" l="1"/>
  <c r="J7" i="18"/>
  <c r="I7" i="18"/>
  <c r="H7" i="18"/>
  <c r="G7" i="18"/>
  <c r="E125" i="44" l="1"/>
  <c r="I125" i="44" s="1"/>
  <c r="D125" i="44"/>
  <c r="H125" i="44" s="1"/>
  <c r="C125" i="44"/>
  <c r="G125" i="44" s="1"/>
  <c r="B125" i="44"/>
  <c r="F125" i="44" s="1"/>
  <c r="I124" i="44"/>
  <c r="H124" i="44"/>
  <c r="G124" i="44"/>
  <c r="F124" i="44"/>
  <c r="I123" i="44"/>
  <c r="H123" i="44"/>
  <c r="G123" i="44"/>
  <c r="F123" i="44"/>
  <c r="I122" i="44"/>
  <c r="H122" i="44"/>
  <c r="G122" i="44"/>
  <c r="F122" i="44"/>
  <c r="I121" i="44"/>
  <c r="H121" i="44"/>
  <c r="G121" i="44"/>
  <c r="F121" i="44"/>
  <c r="I120" i="44"/>
  <c r="H120" i="44"/>
  <c r="G120" i="44"/>
  <c r="F120" i="44"/>
  <c r="I119" i="44"/>
  <c r="H119" i="44"/>
  <c r="G119" i="44"/>
  <c r="F119" i="44"/>
  <c r="I118" i="44"/>
  <c r="H118" i="44"/>
  <c r="G118" i="44"/>
  <c r="F118" i="44"/>
  <c r="I117" i="44"/>
  <c r="H117" i="44"/>
  <c r="G117" i="44"/>
  <c r="F117" i="44"/>
  <c r="I116" i="44"/>
  <c r="H116" i="44"/>
  <c r="G116" i="44"/>
  <c r="F116" i="44"/>
  <c r="I115" i="44"/>
  <c r="H115" i="44"/>
  <c r="G115" i="44"/>
  <c r="F115" i="44"/>
  <c r="I114" i="44"/>
  <c r="H114" i="44"/>
  <c r="G114" i="44"/>
  <c r="F114" i="44"/>
  <c r="I113" i="44"/>
  <c r="H113" i="44"/>
  <c r="G113" i="44"/>
  <c r="F113" i="44"/>
  <c r="I112" i="44"/>
  <c r="H112" i="44"/>
  <c r="G112" i="44"/>
  <c r="F112" i="44"/>
  <c r="I111" i="44"/>
  <c r="H111" i="44"/>
  <c r="G111" i="44"/>
  <c r="F111" i="44"/>
  <c r="I110" i="44"/>
  <c r="H110" i="44"/>
  <c r="G110" i="44"/>
  <c r="F110" i="44"/>
  <c r="I109" i="44"/>
  <c r="H109" i="44"/>
  <c r="G109" i="44"/>
  <c r="F109" i="44"/>
  <c r="I108" i="44"/>
  <c r="H108" i="44"/>
  <c r="G108" i="44"/>
  <c r="F108" i="44"/>
  <c r="I107" i="44"/>
  <c r="H107" i="44"/>
  <c r="G107" i="44"/>
  <c r="F107" i="44"/>
  <c r="I106" i="44"/>
  <c r="H106" i="44"/>
  <c r="G106" i="44"/>
  <c r="F106" i="44"/>
  <c r="I105" i="44"/>
  <c r="H105" i="44"/>
  <c r="G105" i="44"/>
  <c r="F105" i="44"/>
  <c r="I104" i="44"/>
  <c r="H104" i="44"/>
  <c r="G104" i="44"/>
  <c r="F104" i="44"/>
  <c r="I103" i="44"/>
  <c r="H103" i="44"/>
  <c r="G103" i="44"/>
  <c r="F103" i="44"/>
  <c r="I102" i="44"/>
  <c r="H102" i="44"/>
  <c r="G102" i="44"/>
  <c r="F102" i="44"/>
  <c r="I101" i="44"/>
  <c r="H101" i="44"/>
  <c r="G101" i="44"/>
  <c r="F101" i="44"/>
  <c r="I100" i="44"/>
  <c r="H100" i="44"/>
  <c r="G100" i="44"/>
  <c r="F100" i="44"/>
  <c r="I99" i="44"/>
  <c r="H99" i="44"/>
  <c r="G99" i="44"/>
  <c r="F99" i="44"/>
  <c r="I98" i="44"/>
  <c r="H98" i="44"/>
  <c r="G98" i="44"/>
  <c r="F98" i="44"/>
  <c r="E93" i="44"/>
  <c r="I93" i="44" s="1"/>
  <c r="D93" i="44"/>
  <c r="H93" i="44" s="1"/>
  <c r="C93" i="44"/>
  <c r="G93" i="44" s="1"/>
  <c r="B93" i="44"/>
  <c r="F93" i="44" s="1"/>
  <c r="I92" i="44"/>
  <c r="H92" i="44"/>
  <c r="G92" i="44"/>
  <c r="F92" i="44"/>
  <c r="I91" i="44"/>
  <c r="H91" i="44"/>
  <c r="G91" i="44"/>
  <c r="F91" i="44"/>
  <c r="I90" i="44"/>
  <c r="H90" i="44"/>
  <c r="G90" i="44"/>
  <c r="F90" i="44"/>
  <c r="I89" i="44"/>
  <c r="H89" i="44"/>
  <c r="G89" i="44"/>
  <c r="F89" i="44"/>
  <c r="I88" i="44"/>
  <c r="H88" i="44"/>
  <c r="G88" i="44"/>
  <c r="F88" i="44"/>
  <c r="I87" i="44"/>
  <c r="H87" i="44"/>
  <c r="G87" i="44"/>
  <c r="F87" i="44"/>
  <c r="I86" i="44"/>
  <c r="H86" i="44"/>
  <c r="G86" i="44"/>
  <c r="F86" i="44"/>
  <c r="I85" i="44"/>
  <c r="H85" i="44"/>
  <c r="G85" i="44"/>
  <c r="F85" i="44"/>
  <c r="I84" i="44"/>
  <c r="H84" i="44"/>
  <c r="G84" i="44"/>
  <c r="F84" i="44"/>
  <c r="I83" i="44"/>
  <c r="H83" i="44"/>
  <c r="G83" i="44"/>
  <c r="F83" i="44"/>
  <c r="I82" i="44"/>
  <c r="H82" i="44"/>
  <c r="G82" i="44"/>
  <c r="F82" i="44"/>
  <c r="I81" i="44"/>
  <c r="H81" i="44"/>
  <c r="G81" i="44"/>
  <c r="F81" i="44"/>
  <c r="I80" i="44"/>
  <c r="H80" i="44"/>
  <c r="G80" i="44"/>
  <c r="F80" i="44"/>
  <c r="I79" i="44"/>
  <c r="H79" i="44"/>
  <c r="G79" i="44"/>
  <c r="F79" i="44"/>
  <c r="I78" i="44"/>
  <c r="H78" i="44"/>
  <c r="G78" i="44"/>
  <c r="F78" i="44"/>
  <c r="I77" i="44"/>
  <c r="H77" i="44"/>
  <c r="G77" i="44"/>
  <c r="F77" i="44"/>
  <c r="I76" i="44"/>
  <c r="H76" i="44"/>
  <c r="G76" i="44"/>
  <c r="F76" i="44"/>
  <c r="I75" i="44"/>
  <c r="H75" i="44"/>
  <c r="G75" i="44"/>
  <c r="F75" i="44"/>
  <c r="I74" i="44"/>
  <c r="H74" i="44"/>
  <c r="G74" i="44"/>
  <c r="F74" i="44"/>
  <c r="I73" i="44"/>
  <c r="H73" i="44"/>
  <c r="G73" i="44"/>
  <c r="F73" i="44"/>
  <c r="I72" i="44"/>
  <c r="H72" i="44"/>
  <c r="G72" i="44"/>
  <c r="F72" i="44"/>
  <c r="I71" i="44"/>
  <c r="H71" i="44"/>
  <c r="G71" i="44"/>
  <c r="F71" i="44"/>
  <c r="I70" i="44"/>
  <c r="H70" i="44"/>
  <c r="G70" i="44"/>
  <c r="F70" i="44"/>
  <c r="I69" i="44"/>
  <c r="H69" i="44"/>
  <c r="G69" i="44"/>
  <c r="F69" i="44"/>
  <c r="I68" i="44"/>
  <c r="H68" i="44"/>
  <c r="G68" i="44"/>
  <c r="F68" i="44"/>
  <c r="I67" i="44"/>
  <c r="H67" i="44"/>
  <c r="G67" i="44"/>
  <c r="F67" i="44"/>
  <c r="I66" i="44"/>
  <c r="H66" i="44"/>
  <c r="G66" i="44"/>
  <c r="F66" i="44"/>
  <c r="F62" i="44"/>
  <c r="J62" i="44" s="1"/>
  <c r="E62" i="44"/>
  <c r="I62" i="44" s="1"/>
  <c r="D62" i="44"/>
  <c r="H62" i="44" s="1"/>
  <c r="C62" i="44"/>
  <c r="G62" i="44" s="1"/>
  <c r="B62" i="44"/>
  <c r="J61" i="44"/>
  <c r="I61" i="44"/>
  <c r="H61" i="44"/>
  <c r="G61" i="44"/>
  <c r="J60" i="44"/>
  <c r="I60" i="44"/>
  <c r="H60" i="44"/>
  <c r="G60" i="44"/>
  <c r="J59" i="44"/>
  <c r="I59" i="44"/>
  <c r="H59" i="44"/>
  <c r="G59" i="44"/>
  <c r="J58" i="44"/>
  <c r="I58" i="44"/>
  <c r="H58" i="44"/>
  <c r="G58" i="44"/>
  <c r="J57" i="44"/>
  <c r="I57" i="44"/>
  <c r="H57" i="44"/>
  <c r="G57" i="44"/>
  <c r="J56" i="44"/>
  <c r="I56" i="44"/>
  <c r="H56" i="44"/>
  <c r="G56" i="44"/>
  <c r="J55" i="44"/>
  <c r="I55" i="44"/>
  <c r="H55" i="44"/>
  <c r="G55" i="44"/>
  <c r="J54" i="44"/>
  <c r="I54" i="44"/>
  <c r="H54" i="44"/>
  <c r="G54" i="44"/>
  <c r="J53" i="44"/>
  <c r="I53" i="44"/>
  <c r="H53" i="44"/>
  <c r="G53" i="44"/>
  <c r="J52" i="44"/>
  <c r="I52" i="44"/>
  <c r="H52" i="44"/>
  <c r="G52" i="44"/>
  <c r="J51" i="44"/>
  <c r="I51" i="44"/>
  <c r="H51" i="44"/>
  <c r="G51" i="44"/>
  <c r="J50" i="44"/>
  <c r="I50" i="44"/>
  <c r="H50" i="44"/>
  <c r="G50" i="44"/>
  <c r="J49" i="44"/>
  <c r="I49" i="44"/>
  <c r="H49" i="44"/>
  <c r="G49" i="44"/>
  <c r="J48" i="44"/>
  <c r="I48" i="44"/>
  <c r="H48" i="44"/>
  <c r="G48" i="44"/>
  <c r="J47" i="44"/>
  <c r="I47" i="44"/>
  <c r="H47" i="44"/>
  <c r="G47" i="44"/>
  <c r="J46" i="44"/>
  <c r="I46" i="44"/>
  <c r="H46" i="44"/>
  <c r="G46" i="44"/>
  <c r="J45" i="44"/>
  <c r="I45" i="44"/>
  <c r="H45" i="44"/>
  <c r="G45" i="44"/>
  <c r="J44" i="44"/>
  <c r="I44" i="44"/>
  <c r="H44" i="44"/>
  <c r="G44" i="44"/>
  <c r="J43" i="44"/>
  <c r="I43" i="44"/>
  <c r="H43" i="44"/>
  <c r="G43" i="44"/>
  <c r="J42" i="44"/>
  <c r="I42" i="44"/>
  <c r="H42" i="44"/>
  <c r="G42" i="44"/>
  <c r="J41" i="44"/>
  <c r="I41" i="44"/>
  <c r="H41" i="44"/>
  <c r="G41" i="44"/>
  <c r="J40" i="44"/>
  <c r="I40" i="44"/>
  <c r="H40" i="44"/>
  <c r="G40" i="44"/>
  <c r="J39" i="44"/>
  <c r="I39" i="44"/>
  <c r="H39" i="44"/>
  <c r="G39" i="44"/>
  <c r="J38" i="44"/>
  <c r="I38" i="44"/>
  <c r="H38" i="44"/>
  <c r="G38" i="44"/>
  <c r="J37" i="44"/>
  <c r="I37" i="44"/>
  <c r="H37" i="44"/>
  <c r="G37" i="44"/>
  <c r="J36" i="44"/>
  <c r="I36" i="44"/>
  <c r="H36" i="44"/>
  <c r="G36" i="44"/>
  <c r="J35" i="44"/>
  <c r="I35" i="44"/>
  <c r="H35" i="44"/>
  <c r="G35" i="44"/>
  <c r="F31" i="44"/>
  <c r="J31" i="44" s="1"/>
  <c r="E31" i="44"/>
  <c r="H31" i="44" s="1"/>
  <c r="D31" i="44"/>
  <c r="C31" i="44"/>
  <c r="G31" i="44" s="1"/>
  <c r="B31" i="44"/>
  <c r="J30" i="44"/>
  <c r="I30" i="44"/>
  <c r="H30" i="44"/>
  <c r="G30" i="44"/>
  <c r="J29" i="44"/>
  <c r="I29" i="44"/>
  <c r="H29" i="44"/>
  <c r="G29" i="44"/>
  <c r="J28" i="44"/>
  <c r="I28" i="44"/>
  <c r="H28" i="44"/>
  <c r="G28" i="44"/>
  <c r="J27" i="44"/>
  <c r="I27" i="44"/>
  <c r="H27" i="44"/>
  <c r="G27" i="44"/>
  <c r="J26" i="44"/>
  <c r="I26" i="44"/>
  <c r="H26" i="44"/>
  <c r="G26" i="44"/>
  <c r="J25" i="44"/>
  <c r="I25" i="44"/>
  <c r="H25" i="44"/>
  <c r="G25" i="44"/>
  <c r="J24" i="44"/>
  <c r="I24" i="44"/>
  <c r="H24" i="44"/>
  <c r="G24" i="44"/>
  <c r="J23" i="44"/>
  <c r="I23" i="44"/>
  <c r="H23" i="44"/>
  <c r="G23" i="44"/>
  <c r="J22" i="44"/>
  <c r="I22" i="44"/>
  <c r="H22" i="44"/>
  <c r="G22" i="44"/>
  <c r="J21" i="44"/>
  <c r="I21" i="44"/>
  <c r="H21" i="44"/>
  <c r="G21" i="44"/>
  <c r="J20" i="44"/>
  <c r="I20" i="44"/>
  <c r="H20" i="44"/>
  <c r="G20" i="44"/>
  <c r="J19" i="44"/>
  <c r="I19" i="44"/>
  <c r="H19" i="44"/>
  <c r="G19" i="44"/>
  <c r="J18" i="44"/>
  <c r="I18" i="44"/>
  <c r="H18" i="44"/>
  <c r="G18" i="44"/>
  <c r="J17" i="44"/>
  <c r="I17" i="44"/>
  <c r="H17" i="44"/>
  <c r="G17" i="44"/>
  <c r="J16" i="44"/>
  <c r="I16" i="44"/>
  <c r="H16" i="44"/>
  <c r="G16" i="44"/>
  <c r="J15" i="44"/>
  <c r="I15" i="44"/>
  <c r="H15" i="44"/>
  <c r="G15" i="44"/>
  <c r="J14" i="44"/>
  <c r="I14" i="44"/>
  <c r="H14" i="44"/>
  <c r="G14" i="44"/>
  <c r="J13" i="44"/>
  <c r="I13" i="44"/>
  <c r="H13" i="44"/>
  <c r="G13" i="44"/>
  <c r="J12" i="44"/>
  <c r="I12" i="44"/>
  <c r="H12" i="44"/>
  <c r="G12" i="44"/>
  <c r="J11" i="44"/>
  <c r="I11" i="44"/>
  <c r="H11" i="44"/>
  <c r="G11" i="44"/>
  <c r="J10" i="44"/>
  <c r="I10" i="44"/>
  <c r="H10" i="44"/>
  <c r="G10" i="44"/>
  <c r="J9" i="44"/>
  <c r="I9" i="44"/>
  <c r="H9" i="44"/>
  <c r="G9" i="44"/>
  <c r="J8" i="44"/>
  <c r="I8" i="44"/>
  <c r="H8" i="44"/>
  <c r="G8" i="44"/>
  <c r="J7" i="44"/>
  <c r="I7" i="44"/>
  <c r="H7" i="44"/>
  <c r="G7" i="44"/>
  <c r="J6" i="44"/>
  <c r="I6" i="44"/>
  <c r="H6" i="44"/>
  <c r="G6" i="44"/>
  <c r="J5" i="44"/>
  <c r="I5" i="44"/>
  <c r="H5" i="44"/>
  <c r="G5" i="44"/>
  <c r="J4" i="44"/>
  <c r="I4" i="44"/>
  <c r="H4" i="44"/>
  <c r="G4" i="44"/>
  <c r="E124" i="43"/>
  <c r="I124" i="43" s="1"/>
  <c r="D124" i="43"/>
  <c r="H124" i="43" s="1"/>
  <c r="C124" i="43"/>
  <c r="G124" i="43" s="1"/>
  <c r="B124" i="43"/>
  <c r="F124" i="43" s="1"/>
  <c r="I123" i="43"/>
  <c r="H123" i="43"/>
  <c r="G123" i="43"/>
  <c r="F123" i="43"/>
  <c r="I122" i="43"/>
  <c r="H122" i="43"/>
  <c r="G122" i="43"/>
  <c r="F122" i="43"/>
  <c r="I121" i="43"/>
  <c r="H121" i="43"/>
  <c r="G121" i="43"/>
  <c r="F121" i="43"/>
  <c r="I120" i="43"/>
  <c r="H120" i="43"/>
  <c r="G120" i="43"/>
  <c r="F120" i="43"/>
  <c r="I119" i="43"/>
  <c r="H119" i="43"/>
  <c r="G119" i="43"/>
  <c r="F119" i="43"/>
  <c r="I118" i="43"/>
  <c r="H118" i="43"/>
  <c r="G118" i="43"/>
  <c r="F118" i="43"/>
  <c r="I117" i="43"/>
  <c r="H117" i="43"/>
  <c r="G117" i="43"/>
  <c r="F117" i="43"/>
  <c r="I116" i="43"/>
  <c r="H116" i="43"/>
  <c r="G116" i="43"/>
  <c r="F116" i="43"/>
  <c r="I115" i="43"/>
  <c r="H115" i="43"/>
  <c r="G115" i="43"/>
  <c r="F115" i="43"/>
  <c r="I114" i="43"/>
  <c r="H114" i="43"/>
  <c r="G114" i="43"/>
  <c r="F114" i="43"/>
  <c r="I113" i="43"/>
  <c r="H113" i="43"/>
  <c r="G113" i="43"/>
  <c r="F113" i="43"/>
  <c r="I112" i="43"/>
  <c r="H112" i="43"/>
  <c r="G112" i="43"/>
  <c r="F112" i="43"/>
  <c r="I111" i="43"/>
  <c r="H111" i="43"/>
  <c r="G111" i="43"/>
  <c r="F111" i="43"/>
  <c r="I110" i="43"/>
  <c r="H110" i="43"/>
  <c r="G110" i="43"/>
  <c r="F110" i="43"/>
  <c r="I109" i="43"/>
  <c r="H109" i="43"/>
  <c r="G109" i="43"/>
  <c r="F109" i="43"/>
  <c r="I108" i="43"/>
  <c r="H108" i="43"/>
  <c r="G108" i="43"/>
  <c r="F108" i="43"/>
  <c r="I107" i="43"/>
  <c r="H107" i="43"/>
  <c r="G107" i="43"/>
  <c r="F107" i="43"/>
  <c r="I106" i="43"/>
  <c r="H106" i="43"/>
  <c r="G106" i="43"/>
  <c r="F106" i="43"/>
  <c r="I105" i="43"/>
  <c r="H105" i="43"/>
  <c r="G105" i="43"/>
  <c r="F105" i="43"/>
  <c r="I104" i="43"/>
  <c r="H104" i="43"/>
  <c r="G104" i="43"/>
  <c r="F104" i="43"/>
  <c r="I103" i="43"/>
  <c r="H103" i="43"/>
  <c r="G103" i="43"/>
  <c r="F103" i="43"/>
  <c r="I102" i="43"/>
  <c r="H102" i="43"/>
  <c r="G102" i="43"/>
  <c r="F102" i="43"/>
  <c r="I101" i="43"/>
  <c r="H101" i="43"/>
  <c r="G101" i="43"/>
  <c r="F101" i="43"/>
  <c r="I100" i="43"/>
  <c r="H100" i="43"/>
  <c r="G100" i="43"/>
  <c r="F100" i="43"/>
  <c r="I99" i="43"/>
  <c r="H99" i="43"/>
  <c r="G99" i="43"/>
  <c r="F99" i="43"/>
  <c r="I98" i="43"/>
  <c r="H98" i="43"/>
  <c r="G98" i="43"/>
  <c r="F98" i="43"/>
  <c r="I97" i="43"/>
  <c r="H97" i="43"/>
  <c r="G97" i="43"/>
  <c r="F97" i="43"/>
  <c r="E93" i="43"/>
  <c r="I93" i="43" s="1"/>
  <c r="D93" i="43"/>
  <c r="H93" i="43" s="1"/>
  <c r="C93" i="43"/>
  <c r="G93" i="43" s="1"/>
  <c r="B93" i="43"/>
  <c r="F93" i="43" s="1"/>
  <c r="I92" i="43"/>
  <c r="H92" i="43"/>
  <c r="G92" i="43"/>
  <c r="F92" i="43"/>
  <c r="I91" i="43"/>
  <c r="H91" i="43"/>
  <c r="G91" i="43"/>
  <c r="F91" i="43"/>
  <c r="I90" i="43"/>
  <c r="H90" i="43"/>
  <c r="G90" i="43"/>
  <c r="F90" i="43"/>
  <c r="I89" i="43"/>
  <c r="H89" i="43"/>
  <c r="G89" i="43"/>
  <c r="F89" i="43"/>
  <c r="I88" i="43"/>
  <c r="H88" i="43"/>
  <c r="G88" i="43"/>
  <c r="F88" i="43"/>
  <c r="I87" i="43"/>
  <c r="H87" i="43"/>
  <c r="G87" i="43"/>
  <c r="F87" i="43"/>
  <c r="I86" i="43"/>
  <c r="H86" i="43"/>
  <c r="G86" i="43"/>
  <c r="F86" i="43"/>
  <c r="I85" i="43"/>
  <c r="H85" i="43"/>
  <c r="G85" i="43"/>
  <c r="F85" i="43"/>
  <c r="I84" i="43"/>
  <c r="H84" i="43"/>
  <c r="G84" i="43"/>
  <c r="F84" i="43"/>
  <c r="I83" i="43"/>
  <c r="H83" i="43"/>
  <c r="G83" i="43"/>
  <c r="F83" i="43"/>
  <c r="I82" i="43"/>
  <c r="H82" i="43"/>
  <c r="G82" i="43"/>
  <c r="F82" i="43"/>
  <c r="I81" i="43"/>
  <c r="H81" i="43"/>
  <c r="G81" i="43"/>
  <c r="F81" i="43"/>
  <c r="I80" i="43"/>
  <c r="H80" i="43"/>
  <c r="G80" i="43"/>
  <c r="F80" i="43"/>
  <c r="I79" i="43"/>
  <c r="H79" i="43"/>
  <c r="G79" i="43"/>
  <c r="F79" i="43"/>
  <c r="I78" i="43"/>
  <c r="H78" i="43"/>
  <c r="G78" i="43"/>
  <c r="F78" i="43"/>
  <c r="I77" i="43"/>
  <c r="H77" i="43"/>
  <c r="G77" i="43"/>
  <c r="F77" i="43"/>
  <c r="I76" i="43"/>
  <c r="H76" i="43"/>
  <c r="G76" i="43"/>
  <c r="F76" i="43"/>
  <c r="I75" i="43"/>
  <c r="H75" i="43"/>
  <c r="G75" i="43"/>
  <c r="F75" i="43"/>
  <c r="I74" i="43"/>
  <c r="H74" i="43"/>
  <c r="G74" i="43"/>
  <c r="F74" i="43"/>
  <c r="I73" i="43"/>
  <c r="H73" i="43"/>
  <c r="G73" i="43"/>
  <c r="F73" i="43"/>
  <c r="I72" i="43"/>
  <c r="H72" i="43"/>
  <c r="G72" i="43"/>
  <c r="F72" i="43"/>
  <c r="I71" i="43"/>
  <c r="H71" i="43"/>
  <c r="G71" i="43"/>
  <c r="F71" i="43"/>
  <c r="I70" i="43"/>
  <c r="H70" i="43"/>
  <c r="G70" i="43"/>
  <c r="F70" i="43"/>
  <c r="I69" i="43"/>
  <c r="H69" i="43"/>
  <c r="G69" i="43"/>
  <c r="F69" i="43"/>
  <c r="I68" i="43"/>
  <c r="H68" i="43"/>
  <c r="G68" i="43"/>
  <c r="F68" i="43"/>
  <c r="I67" i="43"/>
  <c r="H67" i="43"/>
  <c r="G67" i="43"/>
  <c r="F67" i="43"/>
  <c r="I66" i="43"/>
  <c r="H66" i="43"/>
  <c r="G66" i="43"/>
  <c r="F66" i="43"/>
  <c r="F62" i="43"/>
  <c r="J62" i="43" s="1"/>
  <c r="E62" i="43"/>
  <c r="I62" i="43" s="1"/>
  <c r="D62" i="43"/>
  <c r="C62" i="43"/>
  <c r="G62" i="43" s="1"/>
  <c r="B62" i="43"/>
  <c r="J61" i="43"/>
  <c r="I61" i="43"/>
  <c r="H61" i="43"/>
  <c r="G61" i="43"/>
  <c r="J60" i="43"/>
  <c r="I60" i="43"/>
  <c r="H60" i="43"/>
  <c r="G60" i="43"/>
  <c r="J59" i="43"/>
  <c r="I59" i="43"/>
  <c r="H59" i="43"/>
  <c r="G59" i="43"/>
  <c r="J58" i="43"/>
  <c r="I58" i="43"/>
  <c r="H58" i="43"/>
  <c r="G58" i="43"/>
  <c r="J57" i="43"/>
  <c r="I57" i="43"/>
  <c r="H57" i="43"/>
  <c r="G57" i="43"/>
  <c r="J56" i="43"/>
  <c r="I56" i="43"/>
  <c r="H56" i="43"/>
  <c r="G56" i="43"/>
  <c r="J55" i="43"/>
  <c r="I55" i="43"/>
  <c r="H55" i="43"/>
  <c r="G55" i="43"/>
  <c r="J54" i="43"/>
  <c r="I54" i="43"/>
  <c r="H54" i="43"/>
  <c r="G54" i="43"/>
  <c r="J53" i="43"/>
  <c r="I53" i="43"/>
  <c r="H53" i="43"/>
  <c r="G53" i="43"/>
  <c r="J52" i="43"/>
  <c r="I52" i="43"/>
  <c r="H52" i="43"/>
  <c r="G52" i="43"/>
  <c r="J51" i="43"/>
  <c r="I51" i="43"/>
  <c r="H51" i="43"/>
  <c r="G51" i="43"/>
  <c r="J50" i="43"/>
  <c r="I50" i="43"/>
  <c r="H50" i="43"/>
  <c r="G50" i="43"/>
  <c r="J49" i="43"/>
  <c r="I49" i="43"/>
  <c r="H49" i="43"/>
  <c r="G49" i="43"/>
  <c r="J48" i="43"/>
  <c r="I48" i="43"/>
  <c r="H48" i="43"/>
  <c r="G48" i="43"/>
  <c r="J47" i="43"/>
  <c r="I47" i="43"/>
  <c r="H47" i="43"/>
  <c r="G47" i="43"/>
  <c r="J46" i="43"/>
  <c r="I46" i="43"/>
  <c r="H46" i="43"/>
  <c r="G46" i="43"/>
  <c r="J45" i="43"/>
  <c r="I45" i="43"/>
  <c r="H45" i="43"/>
  <c r="G45" i="43"/>
  <c r="J44" i="43"/>
  <c r="I44" i="43"/>
  <c r="H44" i="43"/>
  <c r="G44" i="43"/>
  <c r="J43" i="43"/>
  <c r="I43" i="43"/>
  <c r="H43" i="43"/>
  <c r="G43" i="43"/>
  <c r="J42" i="43"/>
  <c r="I42" i="43"/>
  <c r="H42" i="43"/>
  <c r="G42" i="43"/>
  <c r="J41" i="43"/>
  <c r="I41" i="43"/>
  <c r="H41" i="43"/>
  <c r="G41" i="43"/>
  <c r="J40" i="43"/>
  <c r="I40" i="43"/>
  <c r="H40" i="43"/>
  <c r="G40" i="43"/>
  <c r="J39" i="43"/>
  <c r="I39" i="43"/>
  <c r="H39" i="43"/>
  <c r="G39" i="43"/>
  <c r="J38" i="43"/>
  <c r="I38" i="43"/>
  <c r="H38" i="43"/>
  <c r="G38" i="43"/>
  <c r="J37" i="43"/>
  <c r="I37" i="43"/>
  <c r="H37" i="43"/>
  <c r="G37" i="43"/>
  <c r="J36" i="43"/>
  <c r="I36" i="43"/>
  <c r="H36" i="43"/>
  <c r="G36" i="43"/>
  <c r="J35" i="43"/>
  <c r="I35" i="43"/>
  <c r="H35" i="43"/>
  <c r="G35" i="43"/>
  <c r="F31" i="43"/>
  <c r="J31" i="43" s="1"/>
  <c r="E31" i="43"/>
  <c r="H31" i="43" s="1"/>
  <c r="D31" i="43"/>
  <c r="C31" i="43"/>
  <c r="G31" i="43" s="1"/>
  <c r="B31" i="43"/>
  <c r="J30" i="43"/>
  <c r="I30" i="43"/>
  <c r="H30" i="43"/>
  <c r="G30" i="43"/>
  <c r="J29" i="43"/>
  <c r="I29" i="43"/>
  <c r="H29" i="43"/>
  <c r="G29" i="43"/>
  <c r="J28" i="43"/>
  <c r="I28" i="43"/>
  <c r="H28" i="43"/>
  <c r="G28" i="43"/>
  <c r="J27" i="43"/>
  <c r="I27" i="43"/>
  <c r="H27" i="43"/>
  <c r="G27" i="43"/>
  <c r="J26" i="43"/>
  <c r="I26" i="43"/>
  <c r="H26" i="43"/>
  <c r="G26" i="43"/>
  <c r="J25" i="43"/>
  <c r="I25" i="43"/>
  <c r="H25" i="43"/>
  <c r="G25" i="43"/>
  <c r="J24" i="43"/>
  <c r="I24" i="43"/>
  <c r="H24" i="43"/>
  <c r="G24" i="43"/>
  <c r="J23" i="43"/>
  <c r="I23" i="43"/>
  <c r="H23" i="43"/>
  <c r="G23" i="43"/>
  <c r="J22" i="43"/>
  <c r="I22" i="43"/>
  <c r="H22" i="43"/>
  <c r="G22" i="43"/>
  <c r="J21" i="43"/>
  <c r="I21" i="43"/>
  <c r="H21" i="43"/>
  <c r="G21" i="43"/>
  <c r="J20" i="43"/>
  <c r="I20" i="43"/>
  <c r="H20" i="43"/>
  <c r="G20" i="43"/>
  <c r="J19" i="43"/>
  <c r="I19" i="43"/>
  <c r="H19" i="43"/>
  <c r="G19" i="43"/>
  <c r="J18" i="43"/>
  <c r="I18" i="43"/>
  <c r="H18" i="43"/>
  <c r="G18" i="43"/>
  <c r="J17" i="43"/>
  <c r="I17" i="43"/>
  <c r="H17" i="43"/>
  <c r="G17" i="43"/>
  <c r="J16" i="43"/>
  <c r="I16" i="43"/>
  <c r="H16" i="43"/>
  <c r="G16" i="43"/>
  <c r="J15" i="43"/>
  <c r="I15" i="43"/>
  <c r="H15" i="43"/>
  <c r="G15" i="43"/>
  <c r="J14" i="43"/>
  <c r="I14" i="43"/>
  <c r="H14" i="43"/>
  <c r="G14" i="43"/>
  <c r="J13" i="43"/>
  <c r="I13" i="43"/>
  <c r="H13" i="43"/>
  <c r="G13" i="43"/>
  <c r="J12" i="43"/>
  <c r="I12" i="43"/>
  <c r="H12" i="43"/>
  <c r="G12" i="43"/>
  <c r="J11" i="43"/>
  <c r="I11" i="43"/>
  <c r="H11" i="43"/>
  <c r="G11" i="43"/>
  <c r="J10" i="43"/>
  <c r="I10" i="43"/>
  <c r="H10" i="43"/>
  <c r="G10" i="43"/>
  <c r="J9" i="43"/>
  <c r="I9" i="43"/>
  <c r="H9" i="43"/>
  <c r="G9" i="43"/>
  <c r="J8" i="43"/>
  <c r="I8" i="43"/>
  <c r="H8" i="43"/>
  <c r="G8" i="43"/>
  <c r="J7" i="43"/>
  <c r="I7" i="43"/>
  <c r="H7" i="43"/>
  <c r="G7" i="43"/>
  <c r="J6" i="43"/>
  <c r="I6" i="43"/>
  <c r="H6" i="43"/>
  <c r="G6" i="43"/>
  <c r="J5" i="43"/>
  <c r="I5" i="43"/>
  <c r="H5" i="43"/>
  <c r="G5" i="43"/>
  <c r="J4" i="43"/>
  <c r="I4" i="43"/>
  <c r="H4" i="43"/>
  <c r="G4" i="43"/>
  <c r="E93" i="42"/>
  <c r="I93" i="42" s="1"/>
  <c r="D93" i="42"/>
  <c r="H93" i="42" s="1"/>
  <c r="C93" i="42"/>
  <c r="G93" i="42" s="1"/>
  <c r="B93" i="42"/>
  <c r="F93" i="42" s="1"/>
  <c r="I92" i="42"/>
  <c r="H92" i="42"/>
  <c r="G92" i="42"/>
  <c r="F92" i="42"/>
  <c r="I91" i="42"/>
  <c r="H91" i="42"/>
  <c r="G91" i="42"/>
  <c r="F91" i="42"/>
  <c r="I90" i="42"/>
  <c r="H90" i="42"/>
  <c r="G90" i="42"/>
  <c r="F90" i="42"/>
  <c r="I89" i="42"/>
  <c r="H89" i="42"/>
  <c r="G89" i="42"/>
  <c r="F89" i="42"/>
  <c r="I88" i="42"/>
  <c r="H88" i="42"/>
  <c r="G88" i="42"/>
  <c r="F88" i="42"/>
  <c r="I87" i="42"/>
  <c r="H87" i="42"/>
  <c r="G87" i="42"/>
  <c r="F87" i="42"/>
  <c r="I86" i="42"/>
  <c r="H86" i="42"/>
  <c r="G86" i="42"/>
  <c r="F86" i="42"/>
  <c r="I85" i="42"/>
  <c r="H85" i="42"/>
  <c r="G85" i="42"/>
  <c r="F85" i="42"/>
  <c r="I84" i="42"/>
  <c r="H84" i="42"/>
  <c r="G84" i="42"/>
  <c r="F84" i="42"/>
  <c r="I83" i="42"/>
  <c r="H83" i="42"/>
  <c r="G83" i="42"/>
  <c r="F83" i="42"/>
  <c r="I82" i="42"/>
  <c r="H82" i="42"/>
  <c r="G82" i="42"/>
  <c r="F82" i="42"/>
  <c r="I81" i="42"/>
  <c r="H81" i="42"/>
  <c r="G81" i="42"/>
  <c r="F81" i="42"/>
  <c r="I80" i="42"/>
  <c r="H80" i="42"/>
  <c r="G80" i="42"/>
  <c r="F80" i="42"/>
  <c r="I79" i="42"/>
  <c r="H79" i="42"/>
  <c r="G79" i="42"/>
  <c r="F79" i="42"/>
  <c r="I78" i="42"/>
  <c r="H78" i="42"/>
  <c r="G78" i="42"/>
  <c r="F78" i="42"/>
  <c r="I77" i="42"/>
  <c r="H77" i="42"/>
  <c r="G77" i="42"/>
  <c r="F77" i="42"/>
  <c r="I76" i="42"/>
  <c r="H76" i="42"/>
  <c r="G76" i="42"/>
  <c r="F76" i="42"/>
  <c r="I75" i="42"/>
  <c r="H75" i="42"/>
  <c r="G75" i="42"/>
  <c r="F75" i="42"/>
  <c r="I74" i="42"/>
  <c r="H74" i="42"/>
  <c r="G74" i="42"/>
  <c r="F74" i="42"/>
  <c r="I73" i="42"/>
  <c r="H73" i="42"/>
  <c r="G73" i="42"/>
  <c r="F73" i="42"/>
  <c r="I72" i="42"/>
  <c r="H72" i="42"/>
  <c r="G72" i="42"/>
  <c r="F72" i="42"/>
  <c r="I71" i="42"/>
  <c r="H71" i="42"/>
  <c r="G71" i="42"/>
  <c r="F71" i="42"/>
  <c r="I70" i="42"/>
  <c r="H70" i="42"/>
  <c r="G70" i="42"/>
  <c r="F70" i="42"/>
  <c r="I69" i="42"/>
  <c r="H69" i="42"/>
  <c r="G69" i="42"/>
  <c r="F69" i="42"/>
  <c r="I68" i="42"/>
  <c r="H68" i="42"/>
  <c r="G68" i="42"/>
  <c r="F68" i="42"/>
  <c r="I67" i="42"/>
  <c r="H67" i="42"/>
  <c r="G67" i="42"/>
  <c r="F67" i="42"/>
  <c r="I66" i="42"/>
  <c r="H66" i="42"/>
  <c r="G66" i="42"/>
  <c r="F66" i="42"/>
  <c r="F62" i="42"/>
  <c r="J62" i="42" s="1"/>
  <c r="E62" i="42"/>
  <c r="I62" i="42" s="1"/>
  <c r="D62" i="42"/>
  <c r="C62" i="42"/>
  <c r="G62" i="42" s="1"/>
  <c r="B62" i="42"/>
  <c r="J61" i="42"/>
  <c r="I61" i="42"/>
  <c r="H61" i="42"/>
  <c r="G61" i="42"/>
  <c r="J60" i="42"/>
  <c r="I60" i="42"/>
  <c r="H60" i="42"/>
  <c r="G60" i="42"/>
  <c r="J59" i="42"/>
  <c r="I59" i="42"/>
  <c r="H59" i="42"/>
  <c r="G59" i="42"/>
  <c r="J58" i="42"/>
  <c r="I58" i="42"/>
  <c r="H58" i="42"/>
  <c r="G58" i="42"/>
  <c r="J57" i="42"/>
  <c r="I57" i="42"/>
  <c r="H57" i="42"/>
  <c r="G57" i="42"/>
  <c r="J56" i="42"/>
  <c r="I56" i="42"/>
  <c r="H56" i="42"/>
  <c r="G56" i="42"/>
  <c r="J55" i="42"/>
  <c r="I55" i="42"/>
  <c r="H55" i="42"/>
  <c r="G55" i="42"/>
  <c r="J54" i="42"/>
  <c r="I54" i="42"/>
  <c r="H54" i="42"/>
  <c r="G54" i="42"/>
  <c r="J53" i="42"/>
  <c r="I53" i="42"/>
  <c r="H53" i="42"/>
  <c r="G53" i="42"/>
  <c r="J52" i="42"/>
  <c r="I52" i="42"/>
  <c r="H52" i="42"/>
  <c r="G52" i="42"/>
  <c r="J51" i="42"/>
  <c r="I51" i="42"/>
  <c r="H51" i="42"/>
  <c r="G51" i="42"/>
  <c r="J50" i="42"/>
  <c r="I50" i="42"/>
  <c r="H50" i="42"/>
  <c r="G50" i="42"/>
  <c r="J49" i="42"/>
  <c r="I49" i="42"/>
  <c r="H49" i="42"/>
  <c r="G49" i="42"/>
  <c r="J48" i="42"/>
  <c r="I48" i="42"/>
  <c r="H48" i="42"/>
  <c r="G48" i="42"/>
  <c r="J47" i="42"/>
  <c r="I47" i="42"/>
  <c r="H47" i="42"/>
  <c r="G47" i="42"/>
  <c r="J46" i="42"/>
  <c r="I46" i="42"/>
  <c r="H46" i="42"/>
  <c r="G46" i="42"/>
  <c r="J45" i="42"/>
  <c r="I45" i="42"/>
  <c r="H45" i="42"/>
  <c r="G45" i="42"/>
  <c r="J44" i="42"/>
  <c r="I44" i="42"/>
  <c r="H44" i="42"/>
  <c r="G44" i="42"/>
  <c r="J43" i="42"/>
  <c r="I43" i="42"/>
  <c r="H43" i="42"/>
  <c r="G43" i="42"/>
  <c r="J42" i="42"/>
  <c r="I42" i="42"/>
  <c r="H42" i="42"/>
  <c r="G42" i="42"/>
  <c r="J41" i="42"/>
  <c r="I41" i="42"/>
  <c r="H41" i="42"/>
  <c r="G41" i="42"/>
  <c r="J40" i="42"/>
  <c r="I40" i="42"/>
  <c r="H40" i="42"/>
  <c r="G40" i="42"/>
  <c r="J39" i="42"/>
  <c r="I39" i="42"/>
  <c r="H39" i="42"/>
  <c r="G39" i="42"/>
  <c r="J38" i="42"/>
  <c r="I38" i="42"/>
  <c r="H38" i="42"/>
  <c r="G38" i="42"/>
  <c r="J37" i="42"/>
  <c r="I37" i="42"/>
  <c r="H37" i="42"/>
  <c r="G37" i="42"/>
  <c r="J36" i="42"/>
  <c r="I36" i="42"/>
  <c r="H36" i="42"/>
  <c r="G36" i="42"/>
  <c r="J35" i="42"/>
  <c r="I35" i="42"/>
  <c r="H35" i="42"/>
  <c r="G35" i="42"/>
  <c r="F31" i="42"/>
  <c r="J31" i="42" s="1"/>
  <c r="E31" i="42"/>
  <c r="H31" i="42" s="1"/>
  <c r="D31" i="42"/>
  <c r="C31" i="42"/>
  <c r="G31" i="42" s="1"/>
  <c r="B31" i="42"/>
  <c r="J30" i="42"/>
  <c r="I30" i="42"/>
  <c r="H30" i="42"/>
  <c r="G30" i="42"/>
  <c r="J29" i="42"/>
  <c r="I29" i="42"/>
  <c r="H29" i="42"/>
  <c r="G29" i="42"/>
  <c r="J28" i="42"/>
  <c r="I28" i="42"/>
  <c r="H28" i="42"/>
  <c r="G28" i="42"/>
  <c r="J27" i="42"/>
  <c r="I27" i="42"/>
  <c r="H27" i="42"/>
  <c r="G27" i="42"/>
  <c r="J26" i="42"/>
  <c r="I26" i="42"/>
  <c r="H26" i="42"/>
  <c r="G26" i="42"/>
  <c r="J25" i="42"/>
  <c r="I25" i="42"/>
  <c r="H25" i="42"/>
  <c r="G25" i="42"/>
  <c r="J24" i="42"/>
  <c r="I24" i="42"/>
  <c r="H24" i="42"/>
  <c r="G24" i="42"/>
  <c r="J23" i="42"/>
  <c r="I23" i="42"/>
  <c r="H23" i="42"/>
  <c r="G23" i="42"/>
  <c r="J22" i="42"/>
  <c r="I22" i="42"/>
  <c r="H22" i="42"/>
  <c r="G22" i="42"/>
  <c r="J21" i="42"/>
  <c r="I21" i="42"/>
  <c r="H21" i="42"/>
  <c r="G21" i="42"/>
  <c r="J20" i="42"/>
  <c r="I20" i="42"/>
  <c r="H20" i="42"/>
  <c r="G20" i="42"/>
  <c r="J19" i="42"/>
  <c r="I19" i="42"/>
  <c r="H19" i="42"/>
  <c r="G19" i="42"/>
  <c r="J18" i="42"/>
  <c r="I18" i="42"/>
  <c r="H18" i="42"/>
  <c r="G18" i="42"/>
  <c r="J17" i="42"/>
  <c r="I17" i="42"/>
  <c r="H17" i="42"/>
  <c r="G17" i="42"/>
  <c r="J16" i="42"/>
  <c r="I16" i="42"/>
  <c r="H16" i="42"/>
  <c r="G16" i="42"/>
  <c r="J15" i="42"/>
  <c r="I15" i="42"/>
  <c r="H15" i="42"/>
  <c r="G15" i="42"/>
  <c r="J14" i="42"/>
  <c r="I14" i="42"/>
  <c r="H14" i="42"/>
  <c r="G14" i="42"/>
  <c r="J13" i="42"/>
  <c r="I13" i="42"/>
  <c r="H13" i="42"/>
  <c r="G13" i="42"/>
  <c r="J12" i="42"/>
  <c r="I12" i="42"/>
  <c r="H12" i="42"/>
  <c r="G12" i="42"/>
  <c r="J11" i="42"/>
  <c r="I11" i="42"/>
  <c r="H11" i="42"/>
  <c r="G11" i="42"/>
  <c r="J10" i="42"/>
  <c r="I10" i="42"/>
  <c r="H10" i="42"/>
  <c r="G10" i="42"/>
  <c r="J9" i="42"/>
  <c r="I9" i="42"/>
  <c r="H9" i="42"/>
  <c r="G9" i="42"/>
  <c r="J8" i="42"/>
  <c r="I8" i="42"/>
  <c r="H8" i="42"/>
  <c r="G8" i="42"/>
  <c r="J7" i="42"/>
  <c r="I7" i="42"/>
  <c r="H7" i="42"/>
  <c r="G7" i="42"/>
  <c r="J6" i="42"/>
  <c r="I6" i="42"/>
  <c r="H6" i="42"/>
  <c r="G6" i="42"/>
  <c r="J5" i="42"/>
  <c r="I5" i="42"/>
  <c r="H5" i="42"/>
  <c r="G5" i="42"/>
  <c r="J4" i="42"/>
  <c r="I4" i="42"/>
  <c r="H4" i="42"/>
  <c r="G4" i="42"/>
  <c r="I31" i="44" l="1"/>
  <c r="I31" i="43"/>
  <c r="H62" i="43"/>
  <c r="I31" i="42"/>
  <c r="H62" i="42"/>
  <c r="G21" i="41" l="1"/>
  <c r="F21" i="41"/>
  <c r="E21" i="41"/>
  <c r="D21" i="41"/>
  <c r="C21" i="41"/>
  <c r="B21" i="41"/>
  <c r="G20" i="41"/>
  <c r="F20" i="41"/>
  <c r="E20" i="41"/>
  <c r="D20" i="41"/>
  <c r="C20" i="41"/>
  <c r="B20" i="41"/>
  <c r="G19" i="41"/>
  <c r="F19" i="41"/>
  <c r="E19" i="41"/>
  <c r="D19" i="41"/>
  <c r="C19" i="41"/>
  <c r="B19" i="41"/>
  <c r="G18" i="41"/>
  <c r="G22" i="41" s="1"/>
  <c r="F18" i="41"/>
  <c r="F22" i="41" s="1"/>
  <c r="E18" i="41"/>
  <c r="E22" i="41" s="1"/>
  <c r="D18" i="41"/>
  <c r="D22" i="41" s="1"/>
  <c r="C18" i="41"/>
  <c r="C22" i="41" s="1"/>
  <c r="B18" i="41"/>
  <c r="B22" i="41" s="1"/>
  <c r="G15" i="41"/>
  <c r="F15" i="41"/>
  <c r="E15" i="41"/>
  <c r="D15" i="41"/>
  <c r="C15" i="41"/>
  <c r="B15" i="41"/>
  <c r="G8" i="41"/>
  <c r="F8" i="41"/>
  <c r="E8" i="41"/>
  <c r="D8" i="41"/>
  <c r="C8" i="41"/>
  <c r="B8" i="41"/>
  <c r="J47" i="40"/>
  <c r="I47" i="40"/>
  <c r="H47" i="40"/>
  <c r="G47" i="40"/>
  <c r="F47" i="40"/>
  <c r="E47" i="40"/>
  <c r="D47" i="40"/>
  <c r="L47" i="40" s="1"/>
  <c r="C47" i="40"/>
  <c r="K47" i="40" s="1"/>
  <c r="J46" i="40"/>
  <c r="I46" i="40"/>
  <c r="H46" i="40"/>
  <c r="G46" i="40"/>
  <c r="F46" i="40"/>
  <c r="E46" i="40"/>
  <c r="D46" i="40"/>
  <c r="L46" i="40" s="1"/>
  <c r="C46" i="40"/>
  <c r="K46" i="40" s="1"/>
  <c r="J45" i="40"/>
  <c r="I45" i="40"/>
  <c r="H45" i="40"/>
  <c r="G45" i="40"/>
  <c r="F45" i="40"/>
  <c r="E45" i="40"/>
  <c r="D45" i="40"/>
  <c r="L45" i="40" s="1"/>
  <c r="C45" i="40"/>
  <c r="K45" i="40" s="1"/>
  <c r="J44" i="40"/>
  <c r="J48" i="40" s="1"/>
  <c r="I44" i="40"/>
  <c r="I48" i="40" s="1"/>
  <c r="H44" i="40"/>
  <c r="H48" i="40" s="1"/>
  <c r="G44" i="40"/>
  <c r="G48" i="40" s="1"/>
  <c r="F44" i="40"/>
  <c r="F48" i="40" s="1"/>
  <c r="E44" i="40"/>
  <c r="E48" i="40" s="1"/>
  <c r="D44" i="40"/>
  <c r="D48" i="40" s="1"/>
  <c r="C44" i="40"/>
  <c r="C48" i="40" s="1"/>
  <c r="K48" i="40" s="1"/>
  <c r="J43" i="40"/>
  <c r="I43" i="40"/>
  <c r="H43" i="40"/>
  <c r="G43" i="40"/>
  <c r="F43" i="40"/>
  <c r="E43" i="40"/>
  <c r="D43" i="40"/>
  <c r="L43" i="40" s="1"/>
  <c r="C43" i="40"/>
  <c r="K43" i="40" s="1"/>
  <c r="L42" i="40"/>
  <c r="K42" i="40"/>
  <c r="L41" i="40"/>
  <c r="K41" i="40"/>
  <c r="L40" i="40"/>
  <c r="K40" i="40"/>
  <c r="L39" i="40"/>
  <c r="K39" i="40"/>
  <c r="J38" i="40"/>
  <c r="I38" i="40"/>
  <c r="H38" i="40"/>
  <c r="G38" i="40"/>
  <c r="F38" i="40"/>
  <c r="E38" i="40"/>
  <c r="D38" i="40"/>
  <c r="L38" i="40" s="1"/>
  <c r="C38" i="40"/>
  <c r="K38" i="40" s="1"/>
  <c r="L37" i="40"/>
  <c r="K37" i="40"/>
  <c r="L36" i="40"/>
  <c r="K36" i="40"/>
  <c r="L35" i="40"/>
  <c r="K35" i="40"/>
  <c r="L34" i="40"/>
  <c r="K34" i="40"/>
  <c r="J33" i="40"/>
  <c r="I33" i="40"/>
  <c r="H33" i="40"/>
  <c r="G33" i="40"/>
  <c r="F33" i="40"/>
  <c r="E33" i="40"/>
  <c r="D33" i="40"/>
  <c r="L33" i="40" s="1"/>
  <c r="C33" i="40"/>
  <c r="K33" i="40" s="1"/>
  <c r="L32" i="40"/>
  <c r="K32" i="40"/>
  <c r="L31" i="40"/>
  <c r="K31" i="40"/>
  <c r="L30" i="40"/>
  <c r="K30" i="40"/>
  <c r="L29" i="40"/>
  <c r="K29" i="40"/>
  <c r="J28" i="40"/>
  <c r="I28" i="40"/>
  <c r="H28" i="40"/>
  <c r="G28" i="40"/>
  <c r="F28" i="40"/>
  <c r="E28" i="40"/>
  <c r="D28" i="40"/>
  <c r="L28" i="40" s="1"/>
  <c r="C28" i="40"/>
  <c r="K28" i="40" s="1"/>
  <c r="L27" i="40"/>
  <c r="K27" i="40"/>
  <c r="L26" i="40"/>
  <c r="K26" i="40"/>
  <c r="L25" i="40"/>
  <c r="K25" i="40"/>
  <c r="L24" i="40"/>
  <c r="K24" i="40"/>
  <c r="J23" i="40"/>
  <c r="I23" i="40"/>
  <c r="H23" i="40"/>
  <c r="G23" i="40"/>
  <c r="F23" i="40"/>
  <c r="E23" i="40"/>
  <c r="D23" i="40"/>
  <c r="L23" i="40" s="1"/>
  <c r="C23" i="40"/>
  <c r="K23" i="40" s="1"/>
  <c r="L22" i="40"/>
  <c r="K22" i="40"/>
  <c r="L21" i="40"/>
  <c r="K21" i="40"/>
  <c r="L20" i="40"/>
  <c r="K20" i="40"/>
  <c r="L19" i="40"/>
  <c r="K19" i="40"/>
  <c r="J18" i="40"/>
  <c r="I18" i="40"/>
  <c r="H18" i="40"/>
  <c r="G18" i="40"/>
  <c r="F18" i="40"/>
  <c r="E18" i="40"/>
  <c r="D18" i="40"/>
  <c r="L18" i="40" s="1"/>
  <c r="C18" i="40"/>
  <c r="K18" i="40" s="1"/>
  <c r="L17" i="40"/>
  <c r="K17" i="40"/>
  <c r="L16" i="40"/>
  <c r="K16" i="40"/>
  <c r="L15" i="40"/>
  <c r="K15" i="40"/>
  <c r="L14" i="40"/>
  <c r="K14" i="40"/>
  <c r="J13" i="40"/>
  <c r="I13" i="40"/>
  <c r="H13" i="40"/>
  <c r="G13" i="40"/>
  <c r="F13" i="40"/>
  <c r="E13" i="40"/>
  <c r="D13" i="40"/>
  <c r="L13" i="40" s="1"/>
  <c r="C13" i="40"/>
  <c r="K13" i="40" s="1"/>
  <c r="L12" i="40"/>
  <c r="K12" i="40"/>
  <c r="L11" i="40"/>
  <c r="K11" i="40"/>
  <c r="L10" i="40"/>
  <c r="K10" i="40"/>
  <c r="L9" i="40"/>
  <c r="K9" i="40"/>
  <c r="J8" i="40"/>
  <c r="I8" i="40"/>
  <c r="H8" i="40"/>
  <c r="G8" i="40"/>
  <c r="F8" i="40"/>
  <c r="E8" i="40"/>
  <c r="D8" i="40"/>
  <c r="L8" i="40" s="1"/>
  <c r="C8" i="40"/>
  <c r="K8" i="40" s="1"/>
  <c r="L7" i="40"/>
  <c r="K7" i="40"/>
  <c r="L6" i="40"/>
  <c r="K6" i="40"/>
  <c r="L5" i="40"/>
  <c r="K5" i="40"/>
  <c r="L4" i="40"/>
  <c r="K4" i="40"/>
  <c r="L48" i="40" l="1"/>
  <c r="K44" i="40"/>
  <c r="L44" i="40"/>
  <c r="F7" i="18" l="1"/>
  <c r="E7" i="18"/>
  <c r="D7" i="18"/>
  <c r="C7" i="18"/>
  <c r="B7" i="18"/>
  <c r="J18" i="3"/>
  <c r="I18" i="3"/>
  <c r="H18" i="3"/>
  <c r="G18" i="3"/>
  <c r="F18" i="3"/>
  <c r="E18" i="3"/>
  <c r="D18" i="3"/>
  <c r="C18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D16" i="3"/>
  <c r="C16" i="3"/>
  <c r="J15" i="3"/>
  <c r="J19" i="3" s="1"/>
  <c r="I15" i="3"/>
  <c r="I19" i="3" s="1"/>
  <c r="H15" i="3"/>
  <c r="H19" i="3" s="1"/>
  <c r="G15" i="3"/>
  <c r="G19" i="3" s="1"/>
  <c r="F15" i="3"/>
  <c r="E15" i="3"/>
  <c r="E19" i="3" s="1"/>
  <c r="D15" i="3"/>
  <c r="C15" i="3"/>
  <c r="C19" i="3" s="1"/>
  <c r="J14" i="3"/>
  <c r="I14" i="3"/>
  <c r="H14" i="3"/>
  <c r="G14" i="3"/>
  <c r="F14" i="3"/>
  <c r="E14" i="3"/>
  <c r="D14" i="3"/>
  <c r="C14" i="3"/>
  <c r="J9" i="3"/>
  <c r="I9" i="3"/>
  <c r="H9" i="3"/>
  <c r="G9" i="3"/>
  <c r="F9" i="3"/>
  <c r="E9" i="3"/>
  <c r="D9" i="3"/>
  <c r="C9" i="3"/>
  <c r="F19" i="3" l="1"/>
  <c r="D19" i="3"/>
  <c r="D47" i="2"/>
  <c r="E47" i="2"/>
  <c r="F47" i="2"/>
  <c r="G47" i="2"/>
  <c r="H47" i="2"/>
  <c r="I47" i="2"/>
  <c r="J47" i="2"/>
  <c r="C47" i="2"/>
  <c r="D46" i="2"/>
  <c r="E46" i="2"/>
  <c r="F46" i="2"/>
  <c r="G46" i="2"/>
  <c r="H46" i="2"/>
  <c r="I46" i="2"/>
  <c r="J46" i="2"/>
  <c r="C46" i="2"/>
  <c r="D45" i="2"/>
  <c r="E45" i="2"/>
  <c r="F45" i="2"/>
  <c r="G45" i="2"/>
  <c r="H45" i="2"/>
  <c r="I45" i="2"/>
  <c r="J45" i="2"/>
  <c r="C45" i="2"/>
  <c r="D44" i="2"/>
  <c r="E44" i="2"/>
  <c r="F44" i="2"/>
  <c r="G44" i="2"/>
  <c r="H44" i="2"/>
  <c r="I44" i="2"/>
  <c r="J44" i="2"/>
  <c r="C44" i="2"/>
  <c r="L4" i="2"/>
  <c r="K4" i="2"/>
  <c r="J43" i="2"/>
  <c r="I43" i="2"/>
  <c r="H43" i="2"/>
  <c r="G43" i="2"/>
  <c r="F43" i="2"/>
  <c r="E43" i="2"/>
  <c r="D43" i="2"/>
  <c r="C43" i="2"/>
  <c r="L42" i="2"/>
  <c r="K42" i="2"/>
  <c r="L41" i="2"/>
  <c r="K41" i="2"/>
  <c r="L40" i="2"/>
  <c r="K40" i="2"/>
  <c r="L39" i="2"/>
  <c r="K39" i="2"/>
  <c r="J38" i="2"/>
  <c r="I38" i="2"/>
  <c r="H38" i="2"/>
  <c r="G38" i="2"/>
  <c r="F38" i="2"/>
  <c r="E38" i="2"/>
  <c r="D38" i="2"/>
  <c r="C38" i="2"/>
  <c r="L37" i="2"/>
  <c r="K37" i="2"/>
  <c r="L36" i="2"/>
  <c r="K36" i="2"/>
  <c r="L35" i="2"/>
  <c r="K35" i="2"/>
  <c r="L34" i="2"/>
  <c r="K34" i="2"/>
  <c r="K43" i="2" l="1"/>
  <c r="K38" i="2"/>
  <c r="L38" i="2"/>
  <c r="L43" i="2"/>
  <c r="K44" i="2" l="1"/>
  <c r="J33" i="2"/>
  <c r="G28" i="2"/>
  <c r="H28" i="2"/>
  <c r="I28" i="2"/>
  <c r="J28" i="2"/>
  <c r="G23" i="2"/>
  <c r="H23" i="2"/>
  <c r="I23" i="2"/>
  <c r="J23" i="2"/>
  <c r="J18" i="2"/>
  <c r="G18" i="2"/>
  <c r="H18" i="2"/>
  <c r="I18" i="2"/>
  <c r="G13" i="2"/>
  <c r="H13" i="2"/>
  <c r="I13" i="2"/>
  <c r="J13" i="2"/>
  <c r="G33" i="2"/>
  <c r="H33" i="2"/>
  <c r="I33" i="2"/>
  <c r="F28" i="2"/>
  <c r="K5" i="2"/>
  <c r="L5" i="2"/>
  <c r="K6" i="2"/>
  <c r="L6" i="2"/>
  <c r="K7" i="2"/>
  <c r="L7" i="2"/>
  <c r="K9" i="2"/>
  <c r="L9" i="2"/>
  <c r="K10" i="2"/>
  <c r="L10" i="2"/>
  <c r="K11" i="2"/>
  <c r="L11" i="2"/>
  <c r="K12" i="2"/>
  <c r="L12" i="2"/>
  <c r="K14" i="2"/>
  <c r="L14" i="2"/>
  <c r="K15" i="2"/>
  <c r="L15" i="2"/>
  <c r="K16" i="2"/>
  <c r="L16" i="2"/>
  <c r="K17" i="2"/>
  <c r="L17" i="2"/>
  <c r="K19" i="2"/>
  <c r="L19" i="2"/>
  <c r="K20" i="2"/>
  <c r="L20" i="2"/>
  <c r="K21" i="2"/>
  <c r="L21" i="2"/>
  <c r="K22" i="2"/>
  <c r="L22" i="2"/>
  <c r="K24" i="2"/>
  <c r="L24" i="2"/>
  <c r="K25" i="2"/>
  <c r="L25" i="2"/>
  <c r="K26" i="2"/>
  <c r="L26" i="2"/>
  <c r="K27" i="2"/>
  <c r="L27" i="2"/>
  <c r="K29" i="2"/>
  <c r="L29" i="2"/>
  <c r="K30" i="2"/>
  <c r="L30" i="2"/>
  <c r="K31" i="2"/>
  <c r="L31" i="2"/>
  <c r="K32" i="2"/>
  <c r="L32" i="2"/>
  <c r="L44" i="2"/>
  <c r="K45" i="2"/>
  <c r="L45" i="2"/>
  <c r="K46" i="2"/>
  <c r="L46" i="2"/>
  <c r="K47" i="2"/>
  <c r="L47" i="2"/>
  <c r="G8" i="2"/>
  <c r="H8" i="2"/>
  <c r="H48" i="2" s="1"/>
  <c r="I8" i="2"/>
  <c r="J8" i="2"/>
  <c r="I48" i="2" l="1"/>
  <c r="G48" i="2"/>
  <c r="J48" i="2"/>
  <c r="F33" i="2" l="1"/>
  <c r="E33" i="2"/>
  <c r="D33" i="2"/>
  <c r="L33" i="2" s="1"/>
  <c r="C33" i="2"/>
  <c r="K33" i="2" s="1"/>
  <c r="E28" i="2"/>
  <c r="D28" i="2"/>
  <c r="L28" i="2" s="1"/>
  <c r="C28" i="2"/>
  <c r="K28" i="2" s="1"/>
  <c r="F23" i="2"/>
  <c r="E23" i="2"/>
  <c r="D23" i="2"/>
  <c r="C23" i="2"/>
  <c r="K23" i="2" s="1"/>
  <c r="F18" i="2"/>
  <c r="E18" i="2"/>
  <c r="D18" i="2"/>
  <c r="C18" i="2"/>
  <c r="K18" i="2" s="1"/>
  <c r="F13" i="2"/>
  <c r="E13" i="2"/>
  <c r="D13" i="2"/>
  <c r="C13" i="2"/>
  <c r="K13" i="2" s="1"/>
  <c r="D8" i="2"/>
  <c r="E8" i="2"/>
  <c r="F8" i="2"/>
  <c r="C8" i="2"/>
  <c r="E48" i="2" l="1"/>
  <c r="D48" i="2"/>
  <c r="L8" i="2"/>
  <c r="C48" i="2"/>
  <c r="K48" i="2" s="1"/>
  <c r="K8" i="2"/>
  <c r="F48" i="2"/>
  <c r="L13" i="2"/>
  <c r="L18" i="2"/>
  <c r="L23" i="2"/>
  <c r="L48" i="2" l="1"/>
  <c r="A150" i="58"/>
  <c r="A151" i="58" s="1"/>
  <c r="A152" i="58" s="1"/>
  <c r="A153" i="58" s="1"/>
  <c r="A154" i="58" s="1"/>
  <c r="A155" i="58" s="1"/>
  <c r="A156" i="58" s="1"/>
  <c r="A157" i="58" s="1"/>
  <c r="A158" i="58" s="1"/>
  <c r="A159" i="58" s="1"/>
  <c r="A160" i="58" s="1"/>
  <c r="A161" i="58" s="1"/>
  <c r="A162" i="58" s="1"/>
  <c r="A163" i="58" s="1"/>
  <c r="A164" i="58" s="1"/>
  <c r="A165" i="58" s="1"/>
  <c r="A166" i="58" s="1"/>
  <c r="A167" i="58" s="1"/>
  <c r="A168" i="58" s="1"/>
  <c r="A169" i="58" s="1"/>
  <c r="A170" i="58" s="1"/>
  <c r="A171" i="58" s="1"/>
  <c r="A172" i="58" s="1"/>
  <c r="A173" i="58" s="1"/>
  <c r="A174" i="58" s="1"/>
  <c r="A175" i="58" s="1"/>
  <c r="A176" i="58" s="1"/>
  <c r="A177" i="58" s="1"/>
  <c r="A178" i="58" s="1"/>
  <c r="A179" i="58" s="1"/>
  <c r="A180" i="58" s="1"/>
  <c r="A181" i="58" s="1"/>
  <c r="A182" i="58" s="1"/>
  <c r="A183" i="58" s="1"/>
  <c r="A184" i="58" s="1"/>
  <c r="A185" i="58" s="1"/>
  <c r="A186" i="58" s="1"/>
  <c r="A187" i="58" s="1"/>
  <c r="A188" i="58" s="1"/>
  <c r="A189" i="58" s="1"/>
  <c r="A190" i="58" s="1"/>
  <c r="A191" i="58" s="1"/>
  <c r="A192" i="58" s="1"/>
  <c r="A193" i="58" s="1"/>
  <c r="A194" i="58" s="1"/>
  <c r="A195" i="58" s="1"/>
  <c r="A196" i="58" s="1"/>
  <c r="A197" i="58" s="1"/>
  <c r="A198" i="58" s="1"/>
  <c r="A199" i="58" s="1"/>
  <c r="A200" i="58" s="1"/>
  <c r="A201" i="58" s="1"/>
  <c r="A202" i="58" s="1"/>
  <c r="A203" i="58" s="1"/>
  <c r="A204" i="58" s="1"/>
  <c r="A205" i="58" s="1"/>
  <c r="A206" i="58" s="1"/>
  <c r="A207" i="58" s="1"/>
  <c r="A208" i="58" s="1"/>
  <c r="A209" i="58" s="1"/>
  <c r="A210" i="58" s="1"/>
  <c r="A211" i="58" s="1"/>
  <c r="A212" i="58" s="1"/>
  <c r="A213" i="58" s="1"/>
  <c r="A214" i="58" s="1"/>
  <c r="A215" i="58" s="1"/>
  <c r="A216" i="58" s="1"/>
  <c r="A217" i="58" s="1"/>
  <c r="A218" i="58" s="1"/>
  <c r="A219" i="58" s="1"/>
  <c r="A220" i="58" s="1"/>
  <c r="A221" i="58" s="1"/>
  <c r="A222" i="58" s="1"/>
  <c r="A223" i="58" s="1"/>
  <c r="A224" i="58" s="1"/>
  <c r="A225" i="58" s="1"/>
  <c r="A226" i="58" s="1"/>
  <c r="A227" i="58" s="1"/>
  <c r="A228" i="58" s="1"/>
  <c r="A229" i="58" s="1"/>
  <c r="A230" i="58" s="1"/>
  <c r="A231" i="58" s="1"/>
  <c r="A232" i="58" s="1"/>
  <c r="A233" i="58" s="1"/>
  <c r="A234" i="58" s="1"/>
  <c r="A235" i="58" s="1"/>
  <c r="A236" i="58" s="1"/>
  <c r="A237" i="58" s="1"/>
  <c r="A238" i="58" s="1"/>
  <c r="A239" i="58" s="1"/>
  <c r="A240" i="58" s="1"/>
  <c r="A241" i="58" s="1"/>
  <c r="A242" i="58" s="1"/>
  <c r="A243" i="58" s="1"/>
  <c r="A244" i="58" s="1"/>
  <c r="A245" i="58" s="1"/>
  <c r="A246" i="58" s="1"/>
  <c r="A247" i="58" s="1"/>
  <c r="A248" i="58" s="1"/>
  <c r="A249" i="58" s="1"/>
  <c r="A250" i="58" s="1"/>
  <c r="A251" i="58" s="1"/>
  <c r="A252" i="58" s="1"/>
  <c r="A253" i="58" s="1"/>
  <c r="A254" i="58" s="1"/>
  <c r="A255" i="58" s="1"/>
  <c r="A256" i="58" s="1"/>
  <c r="A257" i="58" s="1"/>
  <c r="A258" i="58" s="1"/>
  <c r="A259" i="58" s="1"/>
  <c r="A260" i="58" s="1"/>
  <c r="A261" i="58" s="1"/>
  <c r="A262" i="58" s="1"/>
  <c r="A263" i="58" s="1"/>
  <c r="A264" i="58" s="1"/>
  <c r="A265" i="58" s="1"/>
  <c r="A266" i="58" s="1"/>
  <c r="A267" i="58" s="1"/>
  <c r="A268" i="58" s="1"/>
  <c r="A269" i="58" s="1"/>
  <c r="A270" i="58" s="1"/>
  <c r="A271" i="58" s="1"/>
  <c r="A272" i="58" s="1"/>
  <c r="A273" i="58" s="1"/>
  <c r="A274" i="58" s="1"/>
  <c r="A275" i="58" s="1"/>
  <c r="A276" i="58" s="1"/>
  <c r="A277" i="58" s="1"/>
  <c r="A278" i="58" s="1"/>
  <c r="A279" i="58" s="1"/>
  <c r="A280" i="58" s="1"/>
  <c r="A281" i="58" s="1"/>
  <c r="A282" i="58" s="1"/>
  <c r="A283" i="58" s="1"/>
  <c r="A284" i="58" s="1"/>
  <c r="A285" i="58" s="1"/>
  <c r="A286" i="58" s="1"/>
  <c r="A287" i="58" s="1"/>
  <c r="A288" i="58" s="1"/>
  <c r="A289" i="58" s="1"/>
  <c r="A290" i="58" s="1"/>
  <c r="A291" i="58" s="1"/>
  <c r="A292" i="58" s="1"/>
  <c r="A293" i="58" s="1"/>
  <c r="A294" i="58" s="1"/>
  <c r="A295" i="58" s="1"/>
  <c r="A296" i="58" s="1"/>
  <c r="A297" i="58" s="1"/>
  <c r="A298" i="58" s="1"/>
  <c r="A299" i="58" s="1"/>
  <c r="A300" i="58" s="1"/>
  <c r="A301" i="58" s="1"/>
  <c r="A302" i="58" s="1"/>
  <c r="A303" i="58" s="1"/>
  <c r="A304" i="58" s="1"/>
  <c r="A305" i="58" s="1"/>
  <c r="A306" i="58" s="1"/>
  <c r="A307" i="58" s="1"/>
  <c r="A308" i="58" s="1"/>
  <c r="A309" i="58" s="1"/>
  <c r="A310" i="58" s="1"/>
  <c r="A311" i="58" s="1"/>
  <c r="A312" i="58" s="1"/>
  <c r="A313" i="58" s="1"/>
  <c r="A314" i="58" s="1"/>
  <c r="A315" i="58" s="1"/>
  <c r="A316" i="58" s="1"/>
  <c r="A317" i="58" s="1"/>
  <c r="A318" i="58" s="1"/>
  <c r="A319" i="58" s="1"/>
  <c r="A320" i="58" s="1"/>
  <c r="A321" i="58" s="1"/>
  <c r="A322" i="58" s="1"/>
  <c r="A323" i="58" s="1"/>
  <c r="A324" i="58" s="1"/>
  <c r="A325" i="58" s="1"/>
  <c r="A326" i="58" s="1"/>
  <c r="A327" i="58" s="1"/>
  <c r="A328" i="58" s="1"/>
  <c r="A329" i="58" s="1"/>
  <c r="A330" i="58" s="1"/>
  <c r="A331" i="58" s="1"/>
  <c r="A332" i="58" s="1"/>
  <c r="A333" i="58" s="1"/>
  <c r="A334" i="58" s="1"/>
  <c r="A335" i="58" s="1"/>
  <c r="A336" i="58" s="1"/>
  <c r="A337" i="58" s="1"/>
  <c r="A338" i="58" s="1"/>
  <c r="A339" i="58" s="1"/>
  <c r="A340" i="58" s="1"/>
  <c r="A341" i="58" s="1"/>
  <c r="A342" i="58" s="1"/>
  <c r="A343" i="58" s="1"/>
  <c r="A344" i="58" s="1"/>
  <c r="A345" i="58" s="1"/>
  <c r="A346" i="58" s="1"/>
  <c r="A347" i="58" s="1"/>
  <c r="A348" i="58" s="1"/>
  <c r="A349" i="58" s="1"/>
  <c r="A350" i="58" s="1"/>
  <c r="A351" i="58" s="1"/>
  <c r="A352" i="58" s="1"/>
  <c r="A353" i="58" s="1"/>
  <c r="A354" i="58" s="1"/>
  <c r="A355" i="58" s="1"/>
  <c r="A356" i="58" s="1"/>
  <c r="A357" i="58" s="1"/>
  <c r="A358" i="58" s="1"/>
  <c r="A359" i="58" s="1"/>
  <c r="A360" i="58" s="1"/>
  <c r="A361" i="58" s="1"/>
  <c r="A362" i="58" s="1"/>
  <c r="A363" i="58" s="1"/>
  <c r="A364" i="58" s="1"/>
  <c r="A365" i="58" s="1"/>
  <c r="A366" i="58" s="1"/>
  <c r="A367" i="58" s="1"/>
  <c r="A368" i="58" s="1"/>
  <c r="A369" i="58" s="1"/>
  <c r="A370" i="58" s="1"/>
  <c r="A371" i="58" s="1"/>
  <c r="A372" i="58" s="1"/>
  <c r="A373" i="58" s="1"/>
  <c r="A374" i="58" s="1"/>
  <c r="A375" i="58" s="1"/>
  <c r="A376" i="58" s="1"/>
  <c r="A377" i="58" s="1"/>
  <c r="A378" i="58" s="1"/>
  <c r="A379" i="58" s="1"/>
  <c r="A380" i="58" s="1"/>
  <c r="A381" i="58" s="1"/>
  <c r="A382" i="58" s="1"/>
  <c r="A383" i="58" s="1"/>
  <c r="A384" i="58" s="1"/>
  <c r="A385" i="58" s="1"/>
  <c r="A386" i="58" s="1"/>
  <c r="A387" i="58" s="1"/>
  <c r="A388" i="58" s="1"/>
  <c r="A389" i="58" s="1"/>
  <c r="A390" i="58" s="1"/>
  <c r="A391" i="58" s="1"/>
  <c r="A392" i="58" s="1"/>
  <c r="A393" i="58" s="1"/>
  <c r="A394" i="58" s="1"/>
  <c r="A395" i="58" s="1"/>
  <c r="A396" i="58" s="1"/>
  <c r="A397" i="58" s="1"/>
  <c r="A398" i="58" s="1"/>
  <c r="A399" i="58" s="1"/>
  <c r="A400" i="58" s="1"/>
  <c r="A401" i="58" s="1"/>
  <c r="A402" i="58" s="1"/>
  <c r="A403" i="58" s="1"/>
  <c r="A404" i="58" s="1"/>
  <c r="A405" i="58" s="1"/>
  <c r="A406" i="58" s="1"/>
  <c r="A407" i="58" s="1"/>
  <c r="A408" i="58" s="1"/>
  <c r="A409" i="58" s="1"/>
  <c r="A410" i="58" s="1"/>
  <c r="A411" i="58" s="1"/>
  <c r="A412" i="58" s="1"/>
  <c r="A413" i="58" s="1"/>
  <c r="A414" i="58" s="1"/>
  <c r="A415" i="58" s="1"/>
  <c r="A416" i="58" s="1"/>
  <c r="A417" i="58" s="1"/>
  <c r="A418" i="58" s="1"/>
  <c r="A419" i="58" s="1"/>
  <c r="A420" i="58" s="1"/>
  <c r="A421" i="58" s="1"/>
  <c r="A422" i="58" s="1"/>
  <c r="A423" i="58" s="1"/>
  <c r="A424" i="58" s="1"/>
  <c r="A425" i="58" s="1"/>
  <c r="A426" i="58" s="1"/>
  <c r="A427" i="58" s="1"/>
  <c r="A428" i="58" s="1"/>
  <c r="A429" i="58" s="1"/>
  <c r="A430" i="58" s="1"/>
  <c r="A431" i="58" s="1"/>
  <c r="A432" i="58" s="1"/>
  <c r="A433" i="58" s="1"/>
  <c r="A434" i="58" s="1"/>
  <c r="A435" i="58" s="1"/>
  <c r="A436" i="58" s="1"/>
  <c r="A437" i="58" s="1"/>
  <c r="A438" i="58" s="1"/>
  <c r="A439" i="58" s="1"/>
  <c r="A440" i="58" s="1"/>
  <c r="A441" i="58" s="1"/>
  <c r="A442" i="58" s="1"/>
  <c r="A443" i="58" s="1"/>
  <c r="A444" i="58" s="1"/>
  <c r="A445" i="58" s="1"/>
  <c r="A446" i="58" s="1"/>
  <c r="A447" i="58" s="1"/>
  <c r="A448" i="58" s="1"/>
  <c r="A449" i="58" s="1"/>
  <c r="A450" i="58" s="1"/>
  <c r="A451" i="58" s="1"/>
  <c r="A452" i="58" s="1"/>
  <c r="A453" i="58" s="1"/>
  <c r="A454" i="58" s="1"/>
  <c r="A455" i="58" s="1"/>
  <c r="A456" i="58" s="1"/>
  <c r="A457" i="58" s="1"/>
  <c r="A458" i="58" s="1"/>
  <c r="A459" i="58" s="1"/>
  <c r="A460" i="58" s="1"/>
  <c r="A461" i="58" s="1"/>
  <c r="A462" i="58" s="1"/>
  <c r="A463" i="58" s="1"/>
  <c r="A464" i="58" s="1"/>
  <c r="A465" i="58" s="1"/>
  <c r="A466" i="58" s="1"/>
  <c r="A467" i="58" s="1"/>
  <c r="A468" i="58" s="1"/>
  <c r="A469" i="58" s="1"/>
  <c r="A470" i="58" s="1"/>
  <c r="A471" i="58" s="1"/>
  <c r="A472" i="58" s="1"/>
  <c r="A473" i="58" s="1"/>
  <c r="A474" i="58" s="1"/>
  <c r="A475" i="58" s="1"/>
  <c r="A476" i="58" s="1"/>
  <c r="A477" i="58" s="1"/>
  <c r="A478" i="58" s="1"/>
  <c r="A479" i="58" s="1"/>
  <c r="A480" i="58" s="1"/>
  <c r="A481" i="58" s="1"/>
  <c r="A482" i="58" s="1"/>
  <c r="A483" i="58" s="1"/>
  <c r="A484" i="58" s="1"/>
  <c r="A485" i="58" s="1"/>
  <c r="A486" i="58" s="1"/>
  <c r="A487" i="58" s="1"/>
  <c r="A488" i="58" s="1"/>
  <c r="A489" i="58" s="1"/>
  <c r="A490" i="58" s="1"/>
  <c r="A491" i="58" s="1"/>
  <c r="A492" i="58" s="1"/>
  <c r="A493" i="58" s="1"/>
  <c r="A494" i="58" s="1"/>
  <c r="A495" i="58" s="1"/>
  <c r="A496" i="58" s="1"/>
  <c r="A497" i="58" s="1"/>
  <c r="A498" i="58" s="1"/>
  <c r="A499" i="58" s="1"/>
  <c r="A500" i="58" s="1"/>
  <c r="A501" i="58" s="1"/>
  <c r="A502" i="58" s="1"/>
  <c r="A503" i="58" s="1"/>
  <c r="A504" i="58" s="1"/>
  <c r="A505" i="58" s="1"/>
  <c r="A506" i="58" s="1"/>
  <c r="A507" i="58" s="1"/>
  <c r="A508" i="58" s="1"/>
  <c r="A509" i="58" s="1"/>
  <c r="A510" i="58" s="1"/>
  <c r="A511" i="58" s="1"/>
  <c r="A512" i="58" s="1"/>
  <c r="A513" i="58" s="1"/>
  <c r="A514" i="58" s="1"/>
  <c r="A515" i="58" s="1"/>
  <c r="A516" i="58" s="1"/>
  <c r="A517" i="58" s="1"/>
  <c r="A518" i="58" s="1"/>
  <c r="A519" i="58" s="1"/>
  <c r="A520" i="58" s="1"/>
  <c r="A521" i="58" s="1"/>
  <c r="A522" i="58" s="1"/>
  <c r="A523" i="58" s="1"/>
  <c r="A524" i="58" s="1"/>
  <c r="A525" i="58" s="1"/>
  <c r="A526" i="58" s="1"/>
  <c r="A527" i="58" s="1"/>
  <c r="A528" i="58" s="1"/>
  <c r="A529" i="58" s="1"/>
  <c r="A530" i="58" s="1"/>
  <c r="A531" i="58" s="1"/>
  <c r="A532" i="58" s="1"/>
  <c r="A533" i="58" s="1"/>
  <c r="A534" i="58" s="1"/>
  <c r="A535" i="58" s="1"/>
  <c r="A536" i="58" s="1"/>
  <c r="A537" i="58" s="1"/>
  <c r="A538" i="58" s="1"/>
  <c r="A539" i="58" s="1"/>
  <c r="A540" i="58" s="1"/>
  <c r="A541" i="58" s="1"/>
  <c r="A542" i="58" s="1"/>
  <c r="A543" i="58" s="1"/>
  <c r="A544" i="58" s="1"/>
  <c r="A545" i="58" s="1"/>
  <c r="A546" i="58" s="1"/>
  <c r="A547" i="58" s="1"/>
  <c r="A548" i="58" s="1"/>
  <c r="A549" i="58" s="1"/>
  <c r="A550" i="58" s="1"/>
  <c r="A551" i="58" s="1"/>
  <c r="A552" i="58" s="1"/>
  <c r="A553" i="58" s="1"/>
  <c r="A554" i="58" s="1"/>
  <c r="A555" i="58" s="1"/>
  <c r="A556" i="58" s="1"/>
  <c r="A557" i="58" s="1"/>
  <c r="A558" i="58" s="1"/>
  <c r="A559" i="58" s="1"/>
  <c r="A560" i="58" s="1"/>
  <c r="A561" i="58" s="1"/>
  <c r="A562" i="58" s="1"/>
  <c r="A563" i="58" s="1"/>
  <c r="A564" i="58" s="1"/>
  <c r="A565" i="58" s="1"/>
  <c r="A566" i="58" s="1"/>
  <c r="A567" i="58" s="1"/>
  <c r="A568" i="58" s="1"/>
  <c r="A569" i="58" s="1"/>
  <c r="A570" i="58" s="1"/>
  <c r="A571" i="58" s="1"/>
  <c r="A572" i="58" s="1"/>
  <c r="A573" i="58" s="1"/>
  <c r="A574" i="58" s="1"/>
  <c r="A575" i="58" s="1"/>
  <c r="A576" i="58" s="1"/>
  <c r="A577" i="58" s="1"/>
  <c r="A578" i="58" s="1"/>
  <c r="A579" i="58" s="1"/>
  <c r="A580" i="58" s="1"/>
  <c r="A581" i="58" s="1"/>
  <c r="A582" i="58" s="1"/>
  <c r="A583" i="58" s="1"/>
  <c r="A584" i="58" s="1"/>
  <c r="A585" i="58" s="1"/>
  <c r="A586" i="58" s="1"/>
  <c r="A587" i="58" s="1"/>
  <c r="A588" i="58" s="1"/>
  <c r="A589" i="58" s="1"/>
  <c r="A590" i="58" s="1"/>
  <c r="A591" i="58" s="1"/>
  <c r="A592" i="58" s="1"/>
  <c r="A593" i="58" s="1"/>
  <c r="A594" i="58" s="1"/>
  <c r="A595" i="58" s="1"/>
  <c r="A596" i="58" s="1"/>
  <c r="A597" i="58" s="1"/>
  <c r="A598" i="58" s="1"/>
  <c r="A599" i="58" s="1"/>
  <c r="A600" i="58" s="1"/>
  <c r="A601" i="58" s="1"/>
  <c r="A602" i="58" s="1"/>
  <c r="A603" i="58" s="1"/>
  <c r="A604" i="58" s="1"/>
  <c r="A605" i="58" s="1"/>
  <c r="A606" i="58" s="1"/>
  <c r="A607" i="58" s="1"/>
  <c r="A608" i="58" s="1"/>
  <c r="A609" i="58" s="1"/>
  <c r="A610" i="58" s="1"/>
  <c r="A611" i="58" s="1"/>
  <c r="A612" i="58" s="1"/>
  <c r="A613" i="58" s="1"/>
  <c r="A614" i="58" s="1"/>
  <c r="A615" i="58" s="1"/>
  <c r="A616" i="58" s="1"/>
  <c r="A617" i="58" s="1"/>
  <c r="A618" i="58" s="1"/>
  <c r="A619" i="58" s="1"/>
  <c r="A620" i="58" s="1"/>
  <c r="A621" i="58" s="1"/>
  <c r="A622" i="58" s="1"/>
  <c r="A623" i="58" s="1"/>
  <c r="A624" i="58" s="1"/>
  <c r="A625" i="58" s="1"/>
  <c r="A626" i="58" s="1"/>
  <c r="A627" i="58" s="1"/>
  <c r="A628" i="58" s="1"/>
  <c r="A629" i="58" s="1"/>
  <c r="A630" i="58" s="1"/>
  <c r="A631" i="58" s="1"/>
  <c r="A632" i="58" s="1"/>
  <c r="A633" i="58" s="1"/>
  <c r="A634" i="58" s="1"/>
  <c r="A635" i="58" s="1"/>
  <c r="A636" i="58" s="1"/>
  <c r="A637" i="58" s="1"/>
  <c r="A638" i="58" s="1"/>
  <c r="A639" i="58" s="1"/>
  <c r="A640" i="58" s="1"/>
  <c r="A641" i="58" s="1"/>
  <c r="A642" i="58" s="1"/>
  <c r="A643" i="58" s="1"/>
  <c r="A644" i="58" s="1"/>
  <c r="A645" i="58" s="1"/>
  <c r="A646" i="58" s="1"/>
  <c r="A647" i="58" s="1"/>
  <c r="A648" i="58" s="1"/>
  <c r="A649" i="58" s="1"/>
  <c r="A650" i="58" s="1"/>
  <c r="A651" i="58" s="1"/>
  <c r="A652" i="58" s="1"/>
  <c r="A653" i="58" s="1"/>
  <c r="A654" i="58" s="1"/>
  <c r="A655" i="58" s="1"/>
  <c r="A656" i="58" s="1"/>
  <c r="A657" i="58" s="1"/>
  <c r="A658" i="58" s="1"/>
  <c r="A659" i="58" s="1"/>
  <c r="A660" i="58" s="1"/>
  <c r="A661" i="58" s="1"/>
  <c r="A662" i="58" s="1"/>
  <c r="A663" i="58" s="1"/>
  <c r="A664" i="58" s="1"/>
  <c r="A665" i="58" s="1"/>
  <c r="A666" i="58" s="1"/>
  <c r="A667" i="58" s="1"/>
  <c r="A668" i="58" s="1"/>
  <c r="A669" i="58" s="1"/>
  <c r="A670" i="58" s="1"/>
  <c r="A671" i="58" s="1"/>
  <c r="A672" i="58" s="1"/>
  <c r="A673" i="58" s="1"/>
  <c r="A674" i="58" s="1"/>
  <c r="A675" i="58" s="1"/>
  <c r="A676" i="58" s="1"/>
  <c r="A677" i="58" s="1"/>
  <c r="A678" i="58" s="1"/>
  <c r="A679" i="58" s="1"/>
  <c r="A680" i="58" s="1"/>
  <c r="A681" i="58" s="1"/>
  <c r="A682" i="58" s="1"/>
  <c r="A683" i="58" s="1"/>
  <c r="A684" i="58" s="1"/>
  <c r="A685" i="58" s="1"/>
  <c r="A686" i="58" s="1"/>
  <c r="A687" i="58" s="1"/>
  <c r="A688" i="58" s="1"/>
  <c r="A689" i="58" s="1"/>
  <c r="A690" i="58" s="1"/>
  <c r="A691" i="58" s="1"/>
  <c r="A692" i="58" s="1"/>
  <c r="A693" i="58" s="1"/>
  <c r="A694" i="58" s="1"/>
  <c r="A695" i="58" s="1"/>
  <c r="A696" i="58" s="1"/>
  <c r="A697" i="58" s="1"/>
  <c r="A698" i="58" s="1"/>
  <c r="A699" i="58" s="1"/>
  <c r="A700" i="58" s="1"/>
  <c r="A701" i="58" s="1"/>
  <c r="A702" i="58" s="1"/>
  <c r="A703" i="58" s="1"/>
  <c r="A704" i="58" s="1"/>
  <c r="A705" i="58" s="1"/>
  <c r="A706" i="58" s="1"/>
  <c r="A707" i="58" s="1"/>
  <c r="A708" i="58" s="1"/>
  <c r="A709" i="58" s="1"/>
  <c r="A710" i="58" s="1"/>
  <c r="A711" i="58" s="1"/>
  <c r="A712" i="58" s="1"/>
  <c r="A713" i="58" s="1"/>
  <c r="A714" i="58" s="1"/>
  <c r="A715" i="58" s="1"/>
  <c r="A716" i="58" s="1"/>
  <c r="A717" i="58" s="1"/>
  <c r="A718" i="58" s="1"/>
  <c r="A719" i="58" s="1"/>
  <c r="A720" i="58" s="1"/>
  <c r="A721" i="58" s="1"/>
  <c r="A722" i="58" s="1"/>
  <c r="A723" i="58" s="1"/>
  <c r="A724" i="58" s="1"/>
  <c r="A725" i="58" s="1"/>
  <c r="A726" i="58" s="1"/>
  <c r="A727" i="58" s="1"/>
  <c r="A728" i="58" s="1"/>
  <c r="A729" i="58" s="1"/>
  <c r="A730" i="58" s="1"/>
  <c r="A731" i="58" s="1"/>
  <c r="A732" i="58" s="1"/>
  <c r="A733" i="58" s="1"/>
  <c r="A734" i="58" s="1"/>
  <c r="A735" i="58" s="1"/>
  <c r="A736" i="58" s="1"/>
  <c r="A737" i="58" s="1"/>
  <c r="A738" i="58" s="1"/>
  <c r="A739" i="58" s="1"/>
  <c r="A740" i="58" s="1"/>
  <c r="A741" i="58" s="1"/>
  <c r="A742" i="58" s="1"/>
  <c r="A743" i="58" s="1"/>
  <c r="A744" i="58" s="1"/>
  <c r="A745" i="58" s="1"/>
  <c r="A746" i="58" s="1"/>
  <c r="A747" i="58" s="1"/>
  <c r="A748" i="58" s="1"/>
  <c r="A749" i="58" s="1"/>
  <c r="A750" i="58" s="1"/>
  <c r="A751" i="58" s="1"/>
  <c r="A752" i="58" s="1"/>
  <c r="A753" i="58" s="1"/>
  <c r="A754" i="58" s="1"/>
  <c r="A755" i="58" s="1"/>
  <c r="A756" i="58" s="1"/>
  <c r="A757" i="58" s="1"/>
  <c r="A758" i="58" s="1"/>
  <c r="A759" i="58" s="1"/>
</calcChain>
</file>

<file path=xl/comments1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color indexed="81"/>
            <rFont val="Tahoma"/>
            <charset val="1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<sst xmlns="http://schemas.openxmlformats.org/spreadsheetml/2006/main" count="14572" uniqueCount="4969">
  <si>
    <t>občania SR</t>
  </si>
  <si>
    <t>cudzinci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</si>
  <si>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</si>
  <si>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</si>
  <si>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</si>
  <si>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</si>
  <si>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</si>
  <si>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</si>
  <si>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</si>
  <si>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</si>
  <si>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</si>
  <si>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</si>
  <si>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</si>
  <si>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</si>
  <si>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</si>
  <si>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</si>
  <si>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</si>
  <si>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</si>
  <si>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</si>
  <si>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</si>
  <si>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</si>
  <si>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</si>
  <si>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</si>
  <si>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</si>
  <si>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</si>
  <si>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</si>
  <si>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</si>
  <si>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</si>
  <si>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</si>
  <si>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</si>
  <si>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</si>
  <si>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</si>
  <si>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</si>
  <si>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</si>
  <si>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</si>
  <si>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</si>
  <si>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</si>
  <si>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</si>
  <si>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</si>
  <si>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</si>
  <si>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</si>
  <si>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</si>
  <si>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</si>
  <si>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</si>
  <si>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</si>
  <si>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</si>
  <si>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</si>
  <si>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</si>
  <si>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</si>
  <si>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</si>
  <si>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</si>
  <si>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</si>
  <si>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</si>
  <si>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</si>
  <si>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</si>
  <si>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</si>
  <si>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</si>
  <si>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</si>
  <si>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</si>
  <si>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</si>
  <si>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</si>
  <si>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</si>
  <si>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</si>
  <si>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</si>
  <si>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</si>
  <si>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</si>
  <si>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</si>
  <si>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</si>
  <si>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</si>
  <si>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</si>
  <si>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</si>
  <si>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</si>
  <si>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</si>
  <si>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</si>
  <si>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</si>
  <si>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</si>
  <si>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</si>
  <si>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</si>
  <si>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</si>
  <si>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</si>
  <si>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</si>
  <si>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</si>
  <si>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</si>
  <si>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</si>
  <si>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</si>
  <si>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</si>
  <si>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</si>
  <si>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</si>
  <si>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</si>
  <si>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</si>
  <si>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</si>
  <si>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</si>
  <si>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</si>
  <si>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</si>
  <si>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</si>
  <si>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</si>
  <si>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</si>
  <si>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</si>
  <si>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</si>
  <si>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</si>
  <si>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</si>
  <si>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</si>
  <si>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</si>
  <si>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</si>
  <si>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</si>
  <si>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</si>
  <si>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</si>
  <si>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</si>
  <si>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</si>
  <si>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</si>
  <si>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</si>
  <si>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</si>
  <si>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</si>
  <si>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</si>
  <si>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</si>
  <si>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</si>
  <si>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</si>
  <si>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</si>
  <si>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</si>
  <si>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</si>
  <si>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</si>
  <si>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</si>
  <si>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</si>
  <si>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</si>
  <si>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</si>
  <si>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</si>
  <si>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</si>
  <si>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</si>
  <si>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</si>
  <si>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</si>
  <si>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</si>
  <si>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</si>
  <si>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</si>
  <si>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</si>
  <si>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</si>
  <si>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</si>
  <si>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</si>
  <si>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</si>
  <si>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</si>
  <si>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</si>
  <si>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</si>
  <si>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</si>
  <si>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2010 / 2011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</si>
  <si>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</si>
  <si>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</si>
  <si>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</si>
  <si>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</si>
  <si>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</si>
  <si>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</si>
  <si>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</si>
  <si>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</si>
  <si>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spolu podľa stupňov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</si>
  <si>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</si>
  <si>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</si>
  <si>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</si>
  <si>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</si>
  <si>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</si>
  <si>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</si>
  <si>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</si>
  <si>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V dennej aj v externej forme spolu</t>
  </si>
  <si>
    <t xml:space="preserve">Spolu vysoká škola 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</si>
  <si>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</si>
  <si>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</si>
  <si>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</si>
  <si>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</si>
  <si>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</si>
  <si>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</si>
  <si>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</si>
  <si>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</si>
  <si>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</si>
  <si>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</si>
  <si>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</si>
  <si>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</si>
  <si>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</si>
  <si>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</si>
  <si>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</si>
  <si>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</si>
  <si>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</si>
  <si>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</si>
  <si>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</si>
  <si>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</si>
  <si>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</si>
  <si>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</si>
  <si>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</si>
  <si>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</si>
  <si>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</si>
  <si>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2009 / 2010</t>
  </si>
  <si>
    <t>2011 / 2012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</si>
  <si>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</si>
  <si>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</si>
  <si>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</si>
  <si>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</si>
  <si>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</si>
  <si>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</si>
  <si>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</si>
  <si>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</si>
  <si>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</si>
  <si>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</si>
  <si>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</si>
  <si>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</si>
  <si>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</si>
  <si>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2012 / 2013</t>
  </si>
  <si>
    <t>Vysoká škola: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</si>
  <si>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</si>
  <si>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</si>
  <si>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</si>
  <si>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</si>
  <si>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</si>
  <si>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</si>
  <si>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</si>
  <si>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</si>
  <si>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</si>
  <si>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</si>
  <si>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</si>
  <si>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</si>
  <si>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</si>
  <si>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</si>
  <si>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</si>
  <si>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</si>
  <si>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Počet študentov vysokej školy k 31. 10. 2015</t>
  </si>
  <si>
    <t>Počet študentov, ktorí riadne skončili štúdium v akademickom roku 2014/2015</t>
  </si>
  <si>
    <t>Prijímacie konanie na študijné programy v prvom stupni a v spojenom prvom a druhom stupni v roku 2015</t>
  </si>
  <si>
    <t>Prijímacie konanie na študijné programy v druhom stupni v roku 2015</t>
  </si>
  <si>
    <t>Prijímacie konanie na študijné programy v treťom stupni v roku 2015</t>
  </si>
  <si>
    <t>Počet študentov uhrádzajúcich školné (ak. rok 2014/2015)</t>
  </si>
  <si>
    <t>Podiel riadne skončených štúdií na celkovom počte začatých štúdií v danom akademickom roku k 31.12.2015</t>
  </si>
  <si>
    <t xml:space="preserve"> Prehľad akademických mobilít - študenti v akademickom roku 2014/2015 a porovnanie s akademickým rokom 2013/2014</t>
  </si>
  <si>
    <t>Zoznam predložených návrhov na vymenovanie za profesora v roku 2015</t>
  </si>
  <si>
    <t>Zoznam vymenovaných docentov za rok 2015</t>
  </si>
  <si>
    <t>Výberové konania na miesta vysokoškolských učiteľov uskutočnené v roku 2015</t>
  </si>
  <si>
    <t>Prehľad akademických mobilít - zamestnanci v akademickom roku 2014/2015 a porovnanie s akademickým rokom 2013/2014</t>
  </si>
  <si>
    <t>Informácie o záverečných prácach a rigoróznych prácach predložených na obhajobu v roku 2015</t>
  </si>
  <si>
    <t xml:space="preserve"> Publikačná činnosť vysokej školy za rok 2015 a porovnanie s rokom 2014</t>
  </si>
  <si>
    <t>Umelecká činnosť vysokej školy za rok 2014 a porovnanie s rokom 2014</t>
  </si>
  <si>
    <t>Zoznam akreditovaných študijných programov ponúkaných  k 1.9.2015</t>
  </si>
  <si>
    <t>Zoznam akreditovaných študijných programov - pozastavenie práva, odňatie práva alebo skončenie platnosti priznaného práva k 31.12. 2015</t>
  </si>
  <si>
    <t>Zoznam priznaných práv uskutočňovať habilitačné konanie a konanie na vymenúvanie profesorov  k 31.12.2015</t>
  </si>
  <si>
    <t>Zoznam priznaných práv uskutočňovať habilitačné konanie a konanie na vymenúvanie profesorov - pozastavenie, odňatie alebo skončenie platnosti priznaného práva k 31.12.2015</t>
  </si>
  <si>
    <t>Finančné prostriedky na výskumné projekty získané v roku 2015</t>
  </si>
  <si>
    <t>Finančné prostriedky na ostatné (nevýskumné) projekty získané v roku 2015</t>
  </si>
  <si>
    <t>Prehľad umeleckej činnosti vysokej školy za rok 2015</t>
  </si>
  <si>
    <t>spolu</t>
  </si>
  <si>
    <t>Tabuľková príloha
k výročnej správe o činnosti vysokej školy za rok 2015</t>
  </si>
  <si>
    <t>Tabuľka č. 1: Počet študentov vysokej školy k 31. 10. 2015</t>
  </si>
  <si>
    <t>Tabuľka č. 2: Počet študentov, ktorí riadne skončili štúdium v akademickom roku 2014/2015</t>
  </si>
  <si>
    <t>Vysoká škola</t>
  </si>
  <si>
    <t>Tabuľka č. 3a: Prijímacie konanie na študijné programy v prvom stupni a v spojenom prvom a druhom stupni v roku 2015</t>
  </si>
  <si>
    <t>Tabuľla č. 3b: Prijímacie konanie na študijné programy v druhom stupni v roku 2015</t>
  </si>
  <si>
    <t>Tabuľka č. 3c: Prijímacie konanie na študijné programy v treťom stupni v roku 2015</t>
  </si>
  <si>
    <t>Tabuľka č. 4: Počet študentov uhrádzajúcich školné (ak. rok 2014/2015)</t>
  </si>
  <si>
    <t>ktorým vznikla v ak. roku 2014/2015 povinnosť uhradiť školné</t>
  </si>
  <si>
    <t>2013 / 2014</t>
  </si>
  <si>
    <t>V roku 2013/2014</t>
  </si>
  <si>
    <t>z toho ženy</t>
  </si>
  <si>
    <t>Rozdiel 2014 a 2013</t>
  </si>
  <si>
    <t>V roku 2014</t>
  </si>
  <si>
    <t>2014 / 2015</t>
  </si>
  <si>
    <t>Tabuľka č. 5: Podiel riadne skončených štúdií na celkovom počte začatých štúdií v danom akademickom roku k 31.12.2015</t>
  </si>
  <si>
    <t>Tabuľka č. 6: Prehľad akademických mobilít - študenti v akademickom roku 2014/2015 a porovnanie s akademickým rokom 2013/2014</t>
  </si>
  <si>
    <t>V roku 2014/2015</t>
  </si>
  <si>
    <t>Tabuľka č. 7: Zoznam predložených návrhov na vymenovanie za profesora v roku 2015</t>
  </si>
  <si>
    <t>Počet neskončených konaní: stav k 1.1.2015</t>
  </si>
  <si>
    <t>Počet neskončených konaní: stav k 31.12.2015</t>
  </si>
  <si>
    <t>Počet riadne skončených konaní k 31.12.2015</t>
  </si>
  <si>
    <t>Tabuľka č. 8: Zoznam vymenovaných docentov za rok 2015</t>
  </si>
  <si>
    <t>Tabuľka č. 9: Výberové konania na miesta vysokoškolských učiteľov uskutočnené v roku 2015</t>
  </si>
  <si>
    <t>Evidenčný prepočítaný počet vysokoškolských učiteľov k 31. 10. 2015</t>
  </si>
  <si>
    <t>Rozdiel 2015 - 2014</t>
  </si>
  <si>
    <t>Tabuľka č. 11: Prehľad akademických mobilít - zamestnanci v akademickom roku 2014/2015 a porovnanie s akademickým rokom 2013/2014</t>
  </si>
  <si>
    <t>Tabuľka č. 12: Informácie o záverečných prácach a rigoróznych prácach predložených na obhajobu v roku 2015</t>
  </si>
  <si>
    <t>Tabuľka č. 13: Publikačná činnosť vysokej školy za rok 2015 a porovnanie s rokom 2014</t>
  </si>
  <si>
    <t>V roku 2015</t>
  </si>
  <si>
    <t>Tabuľka č. 14: Umelecká činnosť vysokej školy za rok 2015 a porovnanie s rokom 2014</t>
  </si>
  <si>
    <t>Tabuľka č. 15: Zoznam akreditovaných študijných programov ponúkaných
 k 1.9.2015</t>
  </si>
  <si>
    <t>Tabuľka č. 16: Zoznam akreditovaných študijných programov - pozastavenie práva, odňatie práva alebo skončenie platnosti priznaného práva k 31.12. 2015</t>
  </si>
  <si>
    <t>Tabuľka č. 17: Zoznam priznaných práv uskutočňovať habilitačné konanie a konanie na vymenúvanie profesorov  k 31.12.2015</t>
  </si>
  <si>
    <t>Tabuľka č. 18: Zoznam priznaných práv uskutočňovať habilitačné konanie a konanie na vymenúvanie profesorov - pozastavenie, odňatie alebo skončenie platnosti priznaného práva k 31.12.2015</t>
  </si>
  <si>
    <t>Tabuľka č. 19: Finančné prostriedky na výskumné projekty získané v roku 2015</t>
  </si>
  <si>
    <t>Tabuľka č. 20: Finančné prostriedky na ostatné (nevýskumné) projekty získané v roku 2015</t>
  </si>
  <si>
    <t>Stupeň štúdia</t>
  </si>
  <si>
    <t>Počet obhájených prác</t>
  </si>
  <si>
    <t>z toho počet prác predložených ženami</t>
  </si>
  <si>
    <t>Spolu v roku 2014</t>
  </si>
  <si>
    <t>Rozdiel v % 2015 - 2014</t>
  </si>
  <si>
    <t>Podiel v % 2014</t>
  </si>
  <si>
    <t>Pozn.: Percentuálny podiel  v jednotlivých kategóriách žien je z celkového počtu žien</t>
  </si>
  <si>
    <t>Tabuľka č. 21: Prehľad umeleckej činnosti vysokej školy za rok 2015</t>
  </si>
  <si>
    <t>Stavebná fakulta</t>
  </si>
  <si>
    <t>Strojnícka fakulta</t>
  </si>
  <si>
    <t>Fakulta elektrotechniky a informatiky</t>
  </si>
  <si>
    <t>Fakulta chemickej a potravinárskej technológie</t>
  </si>
  <si>
    <t>Fakulta architektúry</t>
  </si>
  <si>
    <t>Materiálovo-           technologická fakulta</t>
  </si>
  <si>
    <t>Fakulta informatiky a informačných technológií</t>
  </si>
  <si>
    <t>Ústav manažmentu</t>
  </si>
  <si>
    <t>spolu SjF</t>
  </si>
  <si>
    <t>spolu SvF</t>
  </si>
  <si>
    <t>spolu FEI</t>
  </si>
  <si>
    <t>spolu FCHPT</t>
  </si>
  <si>
    <t>spolu FA</t>
  </si>
  <si>
    <t>spolu MTF</t>
  </si>
  <si>
    <t>spolu FIIT</t>
  </si>
  <si>
    <t>spolu ÚM</t>
  </si>
  <si>
    <t>spolu STU</t>
  </si>
  <si>
    <t>Spolu SvF</t>
  </si>
  <si>
    <t>Spolu SjF</t>
  </si>
  <si>
    <t>Spolu FEI</t>
  </si>
  <si>
    <t>Spolu FCHPT</t>
  </si>
  <si>
    <t>Spolu FA</t>
  </si>
  <si>
    <t>Spolu MtF</t>
  </si>
  <si>
    <t>Spolu FIIT</t>
  </si>
  <si>
    <t>Spolu ÚM</t>
  </si>
  <si>
    <t>Denná</t>
  </si>
  <si>
    <t/>
  </si>
  <si>
    <t>Externá</t>
  </si>
  <si>
    <t xml:space="preserve"> </t>
  </si>
  <si>
    <t>Fakulta elektrotechniky           a informatiky</t>
  </si>
  <si>
    <t>Fakulta informatiky              a informačných technológií</t>
  </si>
  <si>
    <t>Ústav                                                    manažmentu</t>
  </si>
  <si>
    <t xml:space="preserve">ktorým vznikla povinnosť uhradiť školné za prekročenie štandardnej dĺžky štúdia </t>
  </si>
  <si>
    <r>
      <t xml:space="preserve">z toho počet prác </t>
    </r>
    <r>
      <rPr>
        <sz val="12"/>
        <rFont val="Times New Roman"/>
        <family val="1"/>
        <charset val="238"/>
      </rPr>
      <t>obhájených ženami</t>
    </r>
  </si>
  <si>
    <t>5.1.3. geodézia a kartografia</t>
  </si>
  <si>
    <t>geodézia a kartografia</t>
  </si>
  <si>
    <t>D</t>
  </si>
  <si>
    <t>S</t>
  </si>
  <si>
    <t>Bc.</t>
  </si>
  <si>
    <t>v kombinácii študijného odboru 5.1.4. pozemné stavby a študijného odboru 5.1.1. architektúra a urbanizmus</t>
  </si>
  <si>
    <t>pozemné stavby a architektúra</t>
  </si>
  <si>
    <t>5.1.5. inžinierske konštrukcie a dopravné stavby</t>
  </si>
  <si>
    <t>inžinierske konštrukcie a dopravné stavby</t>
  </si>
  <si>
    <t>v kombinácii študijného odboru 5.1.6. vodné stavby a študijného odboru 6.4.1. vodné hospodárstvo</t>
  </si>
  <si>
    <t>vodné stavby a vodné hospodárstvo</t>
  </si>
  <si>
    <t>5.2.8. stavebníctvo</t>
  </si>
  <si>
    <t>technológie a manažérstvo stavieb</t>
  </si>
  <si>
    <t>stavebné inžinierstvo</t>
  </si>
  <si>
    <t>A</t>
  </si>
  <si>
    <t>v kombinácii študijného odboru 5.2.8. stavebníctvo a študijného odboru 6.4.1. vodné hospodárstvo</t>
  </si>
  <si>
    <t>stavby na tvorbu a ochranu prostredia</t>
  </si>
  <si>
    <t>9.1.9. aplikovaná matematika</t>
  </si>
  <si>
    <t>matematicko-počítačové modelovanie</t>
  </si>
  <si>
    <t>5.2.4. motorové vozidlá, koľajové vozidla, lode a lietadlá</t>
  </si>
  <si>
    <t>automobily, lode a spaľovacie motory</t>
  </si>
  <si>
    <t>5.2.29. energetika</t>
  </si>
  <si>
    <t>energetické strojárstvo</t>
  </si>
  <si>
    <t>5.2.49. procesná technika</t>
  </si>
  <si>
    <t>procesná a environmentálna technika</t>
  </si>
  <si>
    <t>v kombinácii študijného odboru 5.2.50. výrobná technika (hlavný odbor)  a študijného odboru 5.2.57. kvalita produkcie (vedľajší odbor)</t>
  </si>
  <si>
    <t>výrobné systémy a manažérstvo kvality</t>
  </si>
  <si>
    <t>5.2.51. výrobné technológie</t>
  </si>
  <si>
    <t>strojárske technológie a materiály</t>
  </si>
  <si>
    <t>SA*</t>
  </si>
  <si>
    <t>v kombinácii študijného odboru 5.1.7. aplikovaná mechanika a študijného odboru 5.2.16. mechatronika</t>
  </si>
  <si>
    <t>aplikovaná mechanika a mechatronika</t>
  </si>
  <si>
    <t>SA</t>
  </si>
  <si>
    <t>5.2.14. automatizácia </t>
  </si>
  <si>
    <t>automatizácia a informatizácia strojov a procesov</t>
  </si>
  <si>
    <t>9.2.9. aplikovaná informatika</t>
  </si>
  <si>
    <t>aplikovaná informatika</t>
  </si>
  <si>
    <t>5.2.13. elektronika</t>
  </si>
  <si>
    <t>automobilová elektronika</t>
  </si>
  <si>
    <t>elektronika</t>
  </si>
  <si>
    <t>5.2.9. elektrotechnika</t>
  </si>
  <si>
    <t>elektrotechnika</t>
  </si>
  <si>
    <t>priemyselná informatika</t>
  </si>
  <si>
    <t>5.2.15. telekomunikácie</t>
  </si>
  <si>
    <t>telekomunikácie</t>
  </si>
  <si>
    <t>v kombinácii študijného odboru 5.2.14. automatizácia a študijného odboru 5.2.52. priemyselné inžinierstvo</t>
  </si>
  <si>
    <t>automatizácia, informatizácia a manažment v chémii a potravinárstve</t>
  </si>
  <si>
    <t>5.2.17. chemické inžinierstvo</t>
  </si>
  <si>
    <t>chemické inžinierstvo</t>
  </si>
  <si>
    <t>v kombinácii študijného odboru 4.1.14. chémia a študijného odboru 5.2.18. chemické technológie</t>
  </si>
  <si>
    <t>5.2.25. biotechnológie</t>
  </si>
  <si>
    <t>biotechnológia a potravinárska technológia</t>
  </si>
  <si>
    <t>5.2.24. potravinárstvo</t>
  </si>
  <si>
    <t>výživa, kozmetika a ochrana zdravia</t>
  </si>
  <si>
    <t>5.1.1. architektúra a urbanizmus</t>
  </si>
  <si>
    <t>architektúra a urbanizmus</t>
  </si>
  <si>
    <t>2.2.6. dizajn</t>
  </si>
  <si>
    <t>dizajn výrobkov</t>
  </si>
  <si>
    <t>6.1.17. krajinná a záhradná architektúra</t>
  </si>
  <si>
    <t>krajinná architektúra a krajinné plánovanie</t>
  </si>
  <si>
    <t>Materiálovotechnologická fakulta</t>
  </si>
  <si>
    <t xml:space="preserve">v kombinácii študijného odboru 5.2.14. automatizácia a študijného odboru 9.2.9. aplikovaná informatika  </t>
  </si>
  <si>
    <t xml:space="preserve">aplikovaná informatika a automatizácia v priemysle </t>
  </si>
  <si>
    <t>5.2.26. materiály</t>
  </si>
  <si>
    <t>materiálové inžinierstvo</t>
  </si>
  <si>
    <t>5.2.50. výrobná technika</t>
  </si>
  <si>
    <t>výrobné zariadenia a systémy</t>
  </si>
  <si>
    <t>počítačová podpora výrobných technológií</t>
  </si>
  <si>
    <t>výrobné technológie</t>
  </si>
  <si>
    <t>5.2.52. priemyselné inžinierstvo</t>
  </si>
  <si>
    <t>priemyselné manažérstvo</t>
  </si>
  <si>
    <t>personálna práca v priemyselnom podniku</t>
  </si>
  <si>
    <t>5.2.57. kvalita produkcie</t>
  </si>
  <si>
    <t>kvalita produkcie</t>
  </si>
  <si>
    <t>8.3.5. bezpečnosť a ochrana zdravia pri práci</t>
  </si>
  <si>
    <t>bezpečnosť a ochrana zdravia pri práci</t>
  </si>
  <si>
    <t>9.2.1. informatika</t>
  </si>
  <si>
    <t>informatika</t>
  </si>
  <si>
    <t>informatika (konverzný)</t>
  </si>
  <si>
    <t>9.2.4. počítačové inžinierstvo</t>
  </si>
  <si>
    <t>počítačové a komunikačné systémy a siete</t>
  </si>
  <si>
    <t>počítačové a komunikačné systémy a siete (konverzný)</t>
  </si>
  <si>
    <t>univerzitný študijný program Ústav manažmentu STU</t>
  </si>
  <si>
    <t>5.1.2. priestorové plánovanie</t>
  </si>
  <si>
    <t>priestorové plánovanie</t>
  </si>
  <si>
    <t>Ing.</t>
  </si>
  <si>
    <t>5.1.4. pozemné stavby</t>
  </si>
  <si>
    <t>architektonické konštrukcie a projektovanie</t>
  </si>
  <si>
    <t>technické zariadenia budov</t>
  </si>
  <si>
    <t>technika prostredia budov</t>
  </si>
  <si>
    <t>5.1.5 inžinierske konštrukcie a dopravné stavby</t>
  </si>
  <si>
    <t>nosné konštrukcie stavieb</t>
  </si>
  <si>
    <t>technológia stavieb</t>
  </si>
  <si>
    <t>6.1.11. krajinárstvo</t>
  </si>
  <si>
    <t>krajinárstvo a krajinné plánovanie</t>
  </si>
  <si>
    <t>5.1.6 vodné stavby</t>
  </si>
  <si>
    <t>stavby na ochranu územia</t>
  </si>
  <si>
    <t>5.2.3. dopravné stroje a zariadenia</t>
  </si>
  <si>
    <t>stroje a zariadenia pre stavebníctvo, úpravníctvo a poľnohospodárstvo</t>
  </si>
  <si>
    <t>5.2.4. motorové vozidlá, koľajové vozidlá, lode a lietadlá</t>
  </si>
  <si>
    <t>tepelné energetické stroje a zariadenia</t>
  </si>
  <si>
    <t>chemické a potravinárske stroje a zariadenia</t>
  </si>
  <si>
    <t>5.1.7. aplikovaná mechanika</t>
  </si>
  <si>
    <t>aplikovaná mechanika</t>
  </si>
  <si>
    <t>5.2.16. mechatronika</t>
  </si>
  <si>
    <t>mechatronika</t>
  </si>
  <si>
    <t>5.2.53. meranie </t>
  </si>
  <si>
    <t>meranie a skúšobníctvo</t>
  </si>
  <si>
    <t>výrobná a environmentálna technika</t>
  </si>
  <si>
    <t>hydraulické a pneumatické stroje a zariadenia</t>
  </si>
  <si>
    <t>aplikovaná mechatronika</t>
  </si>
  <si>
    <t>elektroenergetika</t>
  </si>
  <si>
    <t>5.2.48. fyzikálne inžinierstvo</t>
  </si>
  <si>
    <t>fyzikálne inžinierstvo</t>
  </si>
  <si>
    <t>9.2.7. kybernetika</t>
  </si>
  <si>
    <t>kybernetika</t>
  </si>
  <si>
    <t>mikroelektronika</t>
  </si>
  <si>
    <t>rádioelektronika</t>
  </si>
  <si>
    <t>5.2.14. automatizácia</t>
  </si>
  <si>
    <t>robotika</t>
  </si>
  <si>
    <t>v kombinácii študijného odboru 4.1.14. chémia  a študijného odboru 5.2.18. chemické technológie</t>
  </si>
  <si>
    <t>technická chémia</t>
  </si>
  <si>
    <t xml:space="preserve">5.2.14. automatizácia </t>
  </si>
  <si>
    <t>automatizácia a informatizácia v chémii a potravinárstve</t>
  </si>
  <si>
    <t>5.2.18. chemické technológie</t>
  </si>
  <si>
    <t>chemické technológie</t>
  </si>
  <si>
    <t>prírodné a syntetické polyméry</t>
  </si>
  <si>
    <t>technológie ochrany životného prostredia</t>
  </si>
  <si>
    <t xml:space="preserve">ochrana materiálov a objektov dedičstva  </t>
  </si>
  <si>
    <t>potraviny, hygiena, kozmetika</t>
  </si>
  <si>
    <t>výživa a ochrana zdravia</t>
  </si>
  <si>
    <t>biotechnológia</t>
  </si>
  <si>
    <t>riadenie technologických procesov v chémii a potravinárstve</t>
  </si>
  <si>
    <t xml:space="preserve">architektúra </t>
  </si>
  <si>
    <t>Ing. arch.</t>
  </si>
  <si>
    <t>urbanizmus</t>
  </si>
  <si>
    <t>dizajn</t>
  </si>
  <si>
    <t>Mgr. art.</t>
  </si>
  <si>
    <t>automatizácia a informatizácia procesov v priemysle</t>
  </si>
  <si>
    <t>5.2.50 výrobná technika</t>
  </si>
  <si>
    <t>5.2.51 výrobné technológie</t>
  </si>
  <si>
    <t>obrábanie a montáž</t>
  </si>
  <si>
    <t>počítačová podpora návrhu a výroby</t>
  </si>
  <si>
    <t>zváranie</t>
  </si>
  <si>
    <t>5.2.52 priemyselné inžinierstvo</t>
  </si>
  <si>
    <t>inžinierstvo kvality produkcie</t>
  </si>
  <si>
    <t>integrovaná bezpečnosť</t>
  </si>
  <si>
    <t>9.2.5. softvérové inžinierstvo</t>
  </si>
  <si>
    <t>softvérové inžinierstvo</t>
  </si>
  <si>
    <t>softvérové inžinierstvo (konverzný)</t>
  </si>
  <si>
    <t>9.2.6. informačné systémy</t>
  </si>
  <si>
    <t>informačné systémy</t>
  </si>
  <si>
    <t>PhD.</t>
  </si>
  <si>
    <t>teória a konštrukcie pozemných stavieb</t>
  </si>
  <si>
    <t>E</t>
  </si>
  <si>
    <t>teória a technika prostredia budov</t>
  </si>
  <si>
    <t>teória a konštrukcie inžinierskych stavieb</t>
  </si>
  <si>
    <t>v kombinácii študijného odboru 5.1.6. vodné stavby a študijného odboru 6.4.2. hydromeliorácie</t>
  </si>
  <si>
    <t>vodohospodárske inžinierstvo</t>
  </si>
  <si>
    <t>krajinárstvo</t>
  </si>
  <si>
    <t>aplikovaná matematika</t>
  </si>
  <si>
    <t>automatizácia a riadenie strojov a procesov</t>
  </si>
  <si>
    <t>5.2.3 dopravné stroje a zariadenia</t>
  </si>
  <si>
    <t>dopravná technika</t>
  </si>
  <si>
    <t>5.2.7. strojárske technológie a materiály</t>
  </si>
  <si>
    <t>5.2.55. metrológia</t>
  </si>
  <si>
    <t>metrológia</t>
  </si>
  <si>
    <t>5.2.29.  energetika</t>
  </si>
  <si>
    <t>tepelné a hydraulické stroje a zariadenia</t>
  </si>
  <si>
    <t>výrobné stroje a zariadenia</t>
  </si>
  <si>
    <t>procesná technika</t>
  </si>
  <si>
    <t>automatizácia a riadenie</t>
  </si>
  <si>
    <t>5.2.15.  telekomunikácie</t>
  </si>
  <si>
    <t>5.2.30. elektroenergetika</t>
  </si>
  <si>
    <t>5.2.31. jadrová energetika</t>
  </si>
  <si>
    <t>jadrová energetika</t>
  </si>
  <si>
    <t>5.2.54 meracia technika</t>
  </si>
  <si>
    <t>meracia technika</t>
  </si>
  <si>
    <t>5.2.10. teoretická elektrotechnika</t>
  </si>
  <si>
    <t>teoretická elektrotechnika</t>
  </si>
  <si>
    <t>4.1.15. anorganická chémia</t>
  </si>
  <si>
    <t>anorganická chémia</t>
  </si>
  <si>
    <t>analytická chémia</t>
  </si>
  <si>
    <t>4.1.18. fyzikálna chémia</t>
  </si>
  <si>
    <t>fyzikálna chémia</t>
  </si>
  <si>
    <t>4.1.19. makromolekulová chémia</t>
  </si>
  <si>
    <t>makromolekulová chémia</t>
  </si>
  <si>
    <t>4.1.22. biochémia</t>
  </si>
  <si>
    <t>biochémia</t>
  </si>
  <si>
    <t>5.2.23. chémia a technológia životného prostredia</t>
  </si>
  <si>
    <t>chémia a technológia životného prostredia</t>
  </si>
  <si>
    <t>riadenie procesov</t>
  </si>
  <si>
    <t>5.2.19. anorganické  technológie a materiály</t>
  </si>
  <si>
    <t>anorganické technológie a materiály</t>
  </si>
  <si>
    <t>5.2.21. technológia makromolekulových látok</t>
  </si>
  <si>
    <t>technológia polymérnych materiálov</t>
  </si>
  <si>
    <t>5.2.22. chémia a technológia požívatín</t>
  </si>
  <si>
    <t xml:space="preserve">chémia a technológia požívatín </t>
  </si>
  <si>
    <t xml:space="preserve">biotechnológia </t>
  </si>
  <si>
    <t>4.1.16. organická chémia</t>
  </si>
  <si>
    <t>organická chémia</t>
  </si>
  <si>
    <t>architektúra</t>
  </si>
  <si>
    <t>obnova architektonického dedičstva</t>
  </si>
  <si>
    <t xml:space="preserve">5.2.14 automatizácia  </t>
  </si>
  <si>
    <t>automatizácia a informatizácia procesov</t>
  </si>
  <si>
    <t>strojárske technológie a materiály</t>
  </si>
  <si>
    <t>programové systémy</t>
  </si>
  <si>
    <t>automobilová mechatronika</t>
  </si>
  <si>
    <t>robotika a kybernetika</t>
  </si>
  <si>
    <t xml:space="preserve">chémia, medicínska chémia a chemické materiály                      </t>
  </si>
  <si>
    <t>mechatronické systémy</t>
  </si>
  <si>
    <t>4.1.11.chemická fyzika</t>
  </si>
  <si>
    <t>chemická fyzika</t>
  </si>
  <si>
    <t>4.1.17. analytická chémia</t>
  </si>
  <si>
    <t xml:space="preserve"> teoretická a počítačová chémia</t>
  </si>
  <si>
    <t>4.1.21. teoretická a počítačová chémia</t>
  </si>
  <si>
    <t>1.</t>
  </si>
  <si>
    <t xml:space="preserve"> (§ 113af ods. 10 zákona)</t>
  </si>
  <si>
    <t>inžinierstvo životného prostredia</t>
  </si>
  <si>
    <t>5.1.6. vodné stavby a 6.4.2. hydromeliorácie</t>
  </si>
  <si>
    <t>5.2.3. dopravné stroje a zariadenia</t>
  </si>
  <si>
    <t>5.2.5. časti a mechanizmy strojov</t>
  </si>
  <si>
    <t>5.2.1. strojárstvo a 5.2.18. chemické technológie</t>
  </si>
  <si>
    <t>5.2.50. výrobná technika a 5.2.57. kvalita produkcie</t>
  </si>
  <si>
    <t>automobily, lode a spaľovacie motory</t>
  </si>
  <si>
    <t>plasty v strojárstve a technológie spracovania plastov</t>
  </si>
  <si>
    <t>procesná a environmentálna technika</t>
  </si>
  <si>
    <t>výrobné systémy a manažérstvo kvality</t>
  </si>
  <si>
    <t>kvalita produkcie v strojárskych podnikoch</t>
  </si>
  <si>
    <t>stroje a zariadenia pre stavebníctvo, úpravníctvo a poľnohospodárstvo</t>
  </si>
  <si>
    <t>časti a mechanizmy strojov</t>
  </si>
  <si>
    <t>5.2.53. meranie</t>
  </si>
  <si>
    <t>5.2.12. elektrotechnológie a materiály</t>
  </si>
  <si>
    <t>4.1.3. fyzika kondenzovaných látok a akustika</t>
  </si>
  <si>
    <t>5.2.54. meracia technika</t>
  </si>
  <si>
    <t>5.2.11. silnoprúdová elektrotechnika</t>
  </si>
  <si>
    <t>5.2.14. automatizácia a 9.2.9. aplikovaná informatika</t>
  </si>
  <si>
    <t>meracia a informačná technika</t>
  </si>
  <si>
    <t>elektrotechnológie a materiály</t>
  </si>
  <si>
    <t>fyzika kondenzovaných látok a akustika</t>
  </si>
  <si>
    <t>silnoprúdová elektrotechnika</t>
  </si>
  <si>
    <t>4.1.14. chémia a 5.2.18. chemické technológie</t>
  </si>
  <si>
    <t>chémia a medicínska chémia</t>
  </si>
  <si>
    <t>inžinierstvo chemických a environmentálnych technológií</t>
  </si>
  <si>
    <t>potravinárstvo</t>
  </si>
  <si>
    <t>environmentálna chémia a technológia</t>
  </si>
  <si>
    <t>5.2.18. chemické technológie a 4.1.14. chémia</t>
  </si>
  <si>
    <t>2.1.18. dejiny a teória výtvarného umenia a architektúry</t>
  </si>
  <si>
    <t>konštrukcie v architektúre</t>
  </si>
  <si>
    <t>teória architektúry</t>
  </si>
  <si>
    <t>priemyselné a umelecké zlievárenstvo</t>
  </si>
  <si>
    <t>spracovanie a aplikácia nekovov</t>
  </si>
  <si>
    <t>počítačové systémy a siete</t>
  </si>
  <si>
    <t>odvetvové a prierezové ekonomiky</t>
  </si>
  <si>
    <t>3.3.11. odvetvové a prierezové ekonomiky</t>
  </si>
  <si>
    <t>UM</t>
  </si>
  <si>
    <t>FIIT</t>
  </si>
  <si>
    <t>MTF</t>
  </si>
  <si>
    <t>FA</t>
  </si>
  <si>
    <t>FCHPT</t>
  </si>
  <si>
    <t>FEI</t>
  </si>
  <si>
    <t>SjF</t>
  </si>
  <si>
    <t>SvF</t>
  </si>
  <si>
    <t>ÚM</t>
  </si>
  <si>
    <t>R-STU</t>
  </si>
  <si>
    <t>R ÚM</t>
  </si>
  <si>
    <t>výrobné stroje a zariadenie</t>
  </si>
  <si>
    <t>áno</t>
  </si>
  <si>
    <t>doc. Ing. René Harťanský, PhD.</t>
  </si>
  <si>
    <t>doc. Ing. Miloš Musil, CSc.</t>
  </si>
  <si>
    <t>doc. Ing. Marián Polóni, CSc.</t>
  </si>
  <si>
    <t>doc. Ing. František Urban, CSc.</t>
  </si>
  <si>
    <t>doc. Ing. Ľubica Stuchlíková, PhD.</t>
  </si>
  <si>
    <t xml:space="preserve">5.1.1. architektúra a urbanizmus </t>
  </si>
  <si>
    <t>doc. Ing. arch. Vladimír Šimkovič, PhD.</t>
  </si>
  <si>
    <t>5.1.6. vodné stavby</t>
  </si>
  <si>
    <t>doc. Ing. Milan Čistý, PhD.</t>
  </si>
  <si>
    <t>prof. Ing. Viktor Tittel, CSc.</t>
  </si>
  <si>
    <t>prof. Ing. Maroš Martinkovič, PhD.</t>
  </si>
  <si>
    <t>prof. Ing. arch. Jana Pohaničová, PhD.</t>
  </si>
  <si>
    <t>prof. Ing. Jarmila Pavlovičová, PhD.</t>
  </si>
  <si>
    <t>doc. Ing. arch. Andrea Bacová, PhD.</t>
  </si>
  <si>
    <t>prof. Ing. Igor Bodík, PhD.</t>
  </si>
  <si>
    <t>5.2.21 technológia makromolekulových látok</t>
  </si>
  <si>
    <t>doc. Ing. Radko Tiňo, PhD.</t>
  </si>
  <si>
    <t>nie</t>
  </si>
  <si>
    <t>doc. RNDr. Ing. Jiří Tesař, PhD.</t>
  </si>
  <si>
    <t xml:space="preserve">9.1.9.aplikovaná matematika </t>
  </si>
  <si>
    <t>doc. RNDr. Jana Špirková, PhD.</t>
  </si>
  <si>
    <t>doc. Mgr. Andrea Stupňanová, PhD.</t>
  </si>
  <si>
    <t>5.1.4.pozemné stavby</t>
  </si>
  <si>
    <t>doc. Ing. Zuzana Straková, PhD.</t>
  </si>
  <si>
    <t>doc. Ing. Kristián Sógel, PhD.</t>
  </si>
  <si>
    <t>doc. Ing. Alexander Schrek, PhD.</t>
  </si>
  <si>
    <t>doc. Ing Gabriela Pavlendová, PhD.</t>
  </si>
  <si>
    <t>doc. Ing. Miroslava Mĺkva, PhD.</t>
  </si>
  <si>
    <t>doc. Ing. Daniela Koudelková, PhD.</t>
  </si>
  <si>
    <t>doc. Mgr. Matej Jaššo, PhD.</t>
  </si>
  <si>
    <t>doc. Ing. Michal Jablonský, PhD.</t>
  </si>
  <si>
    <t>doc. Ing. Juraj Kačur, PhD.</t>
  </si>
  <si>
    <t>5.2.13.elektronika</t>
  </si>
  <si>
    <t>doc. Dr. Ing. Dana Seyringer, PhD.</t>
  </si>
  <si>
    <t>doc. Ing. Anna Saniuk, PhD.</t>
  </si>
  <si>
    <t>doc. Ing. Marta Kučerová, PhD.</t>
  </si>
  <si>
    <t>doc. Ing. Renáta Korenková, PhD.</t>
  </si>
  <si>
    <t>doc. Ing. Miroslav Kardoš, PhD.</t>
  </si>
  <si>
    <t>doc. Ing. arch. Silvia Bašová, PhD.</t>
  </si>
  <si>
    <t>doc. Ing. Dana Baroková, PhD.</t>
  </si>
  <si>
    <t>doc. Ing. Pavel Ačai, PhD.</t>
  </si>
  <si>
    <t>doc. Ing. Ján Vachálek, PhD.</t>
  </si>
  <si>
    <t>doc. Ing. Gergely Takács, PhD.</t>
  </si>
  <si>
    <t>doc. Ing. Ľubomír Švorc, PhD.</t>
  </si>
  <si>
    <t>doc. Ing. arch. Adriana Priatková, PhD.</t>
  </si>
  <si>
    <t>doc. Ing. Svetlana Hrouzková, PhD.</t>
  </si>
  <si>
    <t>doc. Ing. arch. Boris Hála, PhD.</t>
  </si>
  <si>
    <t>doc. Ing. Vladimír Goga, PhD.</t>
  </si>
  <si>
    <t>doc. Ing. arch. Mgr. Andrej Botek, PhD.</t>
  </si>
  <si>
    <t>doc. Ing. Juraj Beniak, PhD.</t>
  </si>
  <si>
    <t>doc. Ing. arch. Milan Andráš, PhD.</t>
  </si>
  <si>
    <t>doc. Ing. Michal Váry, PhD.</t>
  </si>
  <si>
    <t>doc. Ing. Rastislav Menďan, PhD.</t>
  </si>
  <si>
    <t>doc. Mgr. Art. Andrej Haščák, ArtD.</t>
  </si>
  <si>
    <t>Sjf</t>
  </si>
  <si>
    <t xml:space="preserve">Fakulta architektúry </t>
  </si>
  <si>
    <t>Stavebná fakulta STU</t>
  </si>
  <si>
    <t>Fakulta architektúry STU</t>
  </si>
  <si>
    <t>8.3.5 bezpečnosť a ochrana zdravia pri práci</t>
  </si>
  <si>
    <t>5.2.26 materiály</t>
  </si>
  <si>
    <t>5.2.14.  automatizácia</t>
  </si>
  <si>
    <t xml:space="preserve"> 5.1.1. architektúra a urbanizmus</t>
  </si>
  <si>
    <t>5.2.25.  biotechnológie</t>
  </si>
  <si>
    <t>5.2.22.  chémia a technológia požívatín</t>
  </si>
  <si>
    <t>5.2.21.  technológia makromolekulových látok</t>
  </si>
  <si>
    <t>5.2.19.  anorganická technológia a materiály</t>
  </si>
  <si>
    <t>5.2.18.  chemické technológie</t>
  </si>
  <si>
    <t>5.2.17.  chemické inžinierstvo</t>
  </si>
  <si>
    <t>4.1.22.  biochémia</t>
  </si>
  <si>
    <t>4.1.21.  teoretická a počítačová chémia</t>
  </si>
  <si>
    <t>4.1.18.  fyzikálna chémia</t>
  </si>
  <si>
    <t>4.1.17.  analytická chémia</t>
  </si>
  <si>
    <t>4.1.16.  organická chémia</t>
  </si>
  <si>
    <t>4.1.15.  anorganická chémia</t>
  </si>
  <si>
    <t>4.1.11.  chemická fyzika</t>
  </si>
  <si>
    <t>5.2.54.  meracia technika</t>
  </si>
  <si>
    <t>5.2.20.výrobná technika</t>
  </si>
  <si>
    <t>5.2.6. energetické stroje a zariadenia</t>
  </si>
  <si>
    <t xml:space="preserve">5.1.4. pozemné stavby </t>
  </si>
  <si>
    <t>odňaté 30.10.2015</t>
  </si>
  <si>
    <t>9.2.4. softvérové inžinierstvo</t>
  </si>
  <si>
    <t>6.4.1. vodné hospodárstvo</t>
  </si>
  <si>
    <t>zamietnuté 30.10.2015</t>
  </si>
  <si>
    <t>3.3.20. odvetvové ekonomiky a manažment</t>
  </si>
  <si>
    <t>Ústav manažmentu STU</t>
  </si>
  <si>
    <t>5/2009-10/2011</t>
  </si>
  <si>
    <t>Národné centrum pre výskum a aplikácie obnoviteľných zdrojov energie</t>
  </si>
  <si>
    <t>ITMS 26240120016</t>
  </si>
  <si>
    <t>G</t>
  </si>
  <si>
    <t>Výskumná agentúra</t>
  </si>
  <si>
    <t>R STU</t>
  </si>
  <si>
    <t>II. etapa komplexnej modernizácie vzdelávacej hmotnej a informačno-komunikačnej infraštruktúry pracovísk STU</t>
  </si>
  <si>
    <t>ITMS 26250120045</t>
  </si>
  <si>
    <t>R STU Gabčíkovo</t>
  </si>
  <si>
    <t>Hlav. partner: 
Biotika, a.s.</t>
  </si>
  <si>
    <t>7/2010-6/2014</t>
  </si>
  <si>
    <t>Výskum biotechnológií v spolupráci s akademickou sférou</t>
  </si>
  <si>
    <t xml:space="preserve">Berkeš Dušan, Doc. Ing. PhD. </t>
  </si>
  <si>
    <t>ITMS 26220220093</t>
  </si>
  <si>
    <t>Hlav. partner: 
GA Drilling, a.s.</t>
  </si>
  <si>
    <t>2/2011-6/2014</t>
  </si>
  <si>
    <t>Aplikovaný výskum technológie plazmotermických procesov</t>
  </si>
  <si>
    <t>Varchola Michal, prof. Ing., PhD.</t>
  </si>
  <si>
    <t>ITMS 26240220070</t>
  </si>
  <si>
    <t>Hlav. partner: APZ</t>
  </si>
  <si>
    <t>09/2010-02/2015</t>
  </si>
  <si>
    <t>Centrum excelenstnosti bezpečnostnéh výskumu</t>
  </si>
  <si>
    <t>doc. Ing. Ladislav Štibrányi</t>
  </si>
  <si>
    <t>ITMS 26240220034</t>
  </si>
  <si>
    <t>Hlav. partner: 
Konzeko spol. s.r.o.</t>
  </si>
  <si>
    <t>07/2010 - 11/2015</t>
  </si>
  <si>
    <t>Priemyselný výskum zameraný na materiálové zhodnotenie kvapalných odpadov najmä z automobilového priemyslu</t>
  </si>
  <si>
    <t>doc. Ing. Pavel Timár, CSc.</t>
  </si>
  <si>
    <t>ITMS 26220220074</t>
  </si>
  <si>
    <t>FCHPT -Gabčíkovo</t>
  </si>
  <si>
    <t>Hlav. partner: SAV</t>
  </si>
  <si>
    <t>08/2011 - 11/2015</t>
  </si>
  <si>
    <t>Kompetenčné centrum pre nové materiály, pokročilé technológie a energetiku</t>
  </si>
  <si>
    <t>prof. Ing. František Janíček, PhD.</t>
  </si>
  <si>
    <t>ITMS 26240220073</t>
  </si>
  <si>
    <t>Hlav. partner: ZTS Inmart, a.s.</t>
  </si>
  <si>
    <t>01/2011 - 11/2015</t>
  </si>
  <si>
    <t>Vývoj metód razenia veľkoobjemových energetických studní</t>
  </si>
  <si>
    <t>prof. Ing. Turček Peter, PhD.</t>
  </si>
  <si>
    <t>ITMS 26220220140</t>
  </si>
  <si>
    <t>Hlav. partner: 
Prefa alfa, a.s.</t>
  </si>
  <si>
    <t>Vývoj betónových konštrukcií akumulačných vákuových nádrží</t>
  </si>
  <si>
    <t>prof. Ing. Fillo Ľudovít, PhD.</t>
  </si>
  <si>
    <t>ITMS 26220220138</t>
  </si>
  <si>
    <t>Hlav. partner: 
Výpočtové stredisko SAV</t>
  </si>
  <si>
    <t>01/2010-12/2015</t>
  </si>
  <si>
    <t>Slovenská infraštruktúra pre vysokovýkonné počítanie</t>
  </si>
  <si>
    <t>prof. Ing. Horváth Pavol, PhD.</t>
  </si>
  <si>
    <t>ITMS 26230120002</t>
  </si>
  <si>
    <t>MŠVVaŠ SR</t>
  </si>
  <si>
    <t>Hlav. partner: 
STU</t>
  </si>
  <si>
    <t>09/2011 - 12/2015</t>
  </si>
  <si>
    <t>Kompetenčné centrum inteligentných technológií pre elektronizáciu a informatizáciu systémov a služieb</t>
  </si>
  <si>
    <t>za FCHPT: Labuda Ján, prof. Ing. DrSc.</t>
  </si>
  <si>
    <t>ITMS 26240220072</t>
  </si>
  <si>
    <t>prof. Ing. Robert Redhammer, PhD.</t>
  </si>
  <si>
    <t>09/2013 - 12/2015</t>
  </si>
  <si>
    <t>Centrum aplikovaného výskumu nových materiálov a transferu technológií</t>
  </si>
  <si>
    <t>doc. Ing. Vladimír Danielik, PhD.</t>
  </si>
  <si>
    <t>ITMS 26240220088</t>
  </si>
  <si>
    <t>Hlav. partner: Univerzita Komenského</t>
  </si>
  <si>
    <t>10/2011 - 10/2015</t>
  </si>
  <si>
    <t>Vybudovanie Kompetenčného centra pre výskum a vývoj v oblasti molekulárnej medicíny</t>
  </si>
  <si>
    <t>prof. Ing. Milan Polakovič, PhD.</t>
  </si>
  <si>
    <t>ITMS 26240220071</t>
  </si>
  <si>
    <t>Hlav. partner: STU v Bratislave</t>
  </si>
  <si>
    <t>01/2010 - 07/2014</t>
  </si>
  <si>
    <t>Podpora budovania Centra excelentnosti pre Smart technológie, systémy a služby II</t>
  </si>
  <si>
    <t>prof. Ing. Daniel Donoval, DrSc.</t>
  </si>
  <si>
    <t>ITMS 26240120029</t>
  </si>
  <si>
    <t>0,00 €</t>
  </si>
  <si>
    <t>04/2010-09/2014</t>
  </si>
  <si>
    <t>Efektívne riadenie výroby a spotreby energie z obnoviteľných zdrojov</t>
  </si>
  <si>
    <t>ITMS 26240220093</t>
  </si>
  <si>
    <t>01/2010-06/2014</t>
  </si>
  <si>
    <t>Dobudovanie národného centra pre výskum a aplikácie obnoviteľných zdrojov energie</t>
  </si>
  <si>
    <t>ITMS 26040120028</t>
  </si>
  <si>
    <t>06/2013-12/2015</t>
  </si>
  <si>
    <t>Univerzitný vedecký park STU Bratislava</t>
  </si>
  <si>
    <t>prof. Ing. Marián Peciar, PhD.</t>
  </si>
  <si>
    <t>ITMS 26240220084</t>
  </si>
  <si>
    <t xml:space="preserve">R STU </t>
  </si>
  <si>
    <t>2014-2016</t>
  </si>
  <si>
    <t>Adaptačné stratégie na prírodné a spoločenské disturbácie prebiehajúce v lesnej krajine</t>
  </si>
  <si>
    <t>Finka, Maroš, prof. Ing. arch. PhD.</t>
  </si>
  <si>
    <t>2/0038/14</t>
  </si>
  <si>
    <t>VEGA</t>
  </si>
  <si>
    <t>2013-2015</t>
  </si>
  <si>
    <t>Štatistická analýza vybraných ukazovateľov konkurencieschopnosti na súbore podvojne účtujúcich podnikov SR</t>
  </si>
  <si>
    <t>Chajdiak Jozef, doc. Ing. CSc.</t>
  </si>
  <si>
    <t>1/0335/13</t>
  </si>
  <si>
    <t>Systemizácia vplyvu faktorov a podmienok znalostného manažmentu v kontexte tvorby podnikateľskej stratégie na pracovnú motiváciu a jej odraz v raste efektivity resp.  udržateľnosti úrovne podnikateľskej činnosti</t>
  </si>
  <si>
    <t>Bondareva Irina, doc. Ing. PhD.</t>
  </si>
  <si>
    <t>1/0055/13</t>
  </si>
  <si>
    <t>Spoluriešiteľské pracovisko</t>
  </si>
  <si>
    <t>2011-2014</t>
  </si>
  <si>
    <t>Centrum excelentnosti SAV Centrum strategických analýz CESTA</t>
  </si>
  <si>
    <t>CE  SAV, zmluva č. III/2/2011, PU SAV</t>
  </si>
  <si>
    <t>SAV</t>
  </si>
  <si>
    <t>2014-2015</t>
  </si>
  <si>
    <t>Bezpečný pohyb v Hornom Srní pre všetkých</t>
  </si>
  <si>
    <t>009/TN/2014</t>
  </si>
  <si>
    <t>Rada vlády pre prevenciu kriminality</t>
  </si>
  <si>
    <t>TRENČÍN SI TY projekt participatívneho urbanistického plánovania mesta Trenčín</t>
  </si>
  <si>
    <t>PP-2013-014</t>
  </si>
  <si>
    <t>Program švajčiarsko-slovenskej spolupráce BO PP 2</t>
  </si>
  <si>
    <t>Smart Cities for knowledge based societies in CEE</t>
  </si>
  <si>
    <t>No. IZ73ZO_152599</t>
  </si>
  <si>
    <t>Z</t>
  </si>
  <si>
    <t>SCOPES</t>
  </si>
  <si>
    <t>INSPIRATION CSA</t>
  </si>
  <si>
    <t>No. 642372 - H2020-SC5-2014-one-stage</t>
  </si>
  <si>
    <t>Horizont 2020</t>
  </si>
  <si>
    <t>Innovations in Climate Governance: Sources, Patterns and Effects (INOGOV)</t>
  </si>
  <si>
    <t>Action TU 1309 COST</t>
  </si>
  <si>
    <t>COST</t>
  </si>
  <si>
    <t>2011-2015</t>
  </si>
  <si>
    <t>MEGAPROJECT</t>
  </si>
  <si>
    <t xml:space="preserve">Špirková, Daniela,    doc. Ing. PhD.                      </t>
  </si>
  <si>
    <t>Action TU 1003 COST</t>
  </si>
  <si>
    <t>Vývoj informačného systému</t>
  </si>
  <si>
    <t>prof. Ing. Pavel Čičák, PhD.</t>
  </si>
  <si>
    <t>obj. 070103315</t>
  </si>
  <si>
    <t>O</t>
  </si>
  <si>
    <t>Softec</t>
  </si>
  <si>
    <t>Overenie UX vyvíjanej aplikácie</t>
  </si>
  <si>
    <t>IT-SW/201500289</t>
  </si>
  <si>
    <t>Tatra Banka</t>
  </si>
  <si>
    <t>Mobile application</t>
  </si>
  <si>
    <t>obj. 2300064093</t>
  </si>
  <si>
    <t>Slovak Telekom</t>
  </si>
  <si>
    <t>obj. 2300065248</t>
  </si>
  <si>
    <t>Analýzy "Cloud for Europe"</t>
  </si>
  <si>
    <t>SNL/0701/29/15</t>
  </si>
  <si>
    <t>Ministerstvo financií SR</t>
  </si>
  <si>
    <t>Analýza doby riadiaceho systému</t>
  </si>
  <si>
    <t>obj. 4510282</t>
  </si>
  <si>
    <t>Seps</t>
  </si>
  <si>
    <t>Analýza webu</t>
  </si>
  <si>
    <t>Piano Media</t>
  </si>
  <si>
    <t>Magio portál</t>
  </si>
  <si>
    <t>obj. 2300715611</t>
  </si>
  <si>
    <t>IBM Cloud</t>
  </si>
  <si>
    <t>dar.zmluva 28/2015</t>
  </si>
  <si>
    <t>IBM Slovensko s.r.o.</t>
  </si>
  <si>
    <t>PIWP Učto</t>
  </si>
  <si>
    <t>prof. Ing. Mária Bieliková, PhD.</t>
  </si>
  <si>
    <t>ZOD 31/2015</t>
  </si>
  <si>
    <t>Mišúthová Paulína</t>
  </si>
  <si>
    <t>za FIIT: prof. Ing. Pavel Čičák, PhD.</t>
  </si>
  <si>
    <t xml:space="preserve">ITMS  26240220084
</t>
  </si>
  <si>
    <t>zodp. rieš. Atos IT Solutions and Services s.r.o.</t>
  </si>
  <si>
    <t>Medzinárodné centrum excelentnosti pre výskum inteligentných a bezpečných informačno-komunikačných technológií a systémov</t>
  </si>
  <si>
    <t>doc. Ing. Viera Rozinajová, PhD.</t>
  </si>
  <si>
    <t xml:space="preserve">ITMS  26240120039
</t>
  </si>
  <si>
    <t>zodp. rieš. Gratex Int. a.s.</t>
  </si>
  <si>
    <t>Výskum metód získavania, analýzy a personalizovaného poskytovania informácií a znalostí</t>
  </si>
  <si>
    <t xml:space="preserve">ITMS 26240220039
</t>
  </si>
  <si>
    <t>DriVR</t>
  </si>
  <si>
    <t>Ing. Roman Broniš</t>
  </si>
  <si>
    <t>2014et005</t>
  </si>
  <si>
    <t>Nadácia Tatrabanky</t>
  </si>
  <si>
    <t>Lok-me-IN - Audio navigácia v nákupnom centre</t>
  </si>
  <si>
    <t>Ing. Tomáš Kováčik, PhD.</t>
  </si>
  <si>
    <t>2014et014</t>
  </si>
  <si>
    <t>2015-2017</t>
  </si>
  <si>
    <t>Towards linguistic precision and computational efficiency in natural language processing</t>
  </si>
  <si>
    <t>Ing. Marián Šimko, PhD.</t>
  </si>
  <si>
    <t>COST Action IC1207</t>
  </si>
  <si>
    <t>2014-2017</t>
  </si>
  <si>
    <t>Semantic keyword-based search on structured data sources</t>
  </si>
  <si>
    <t>COST Action IC1302</t>
  </si>
  <si>
    <t>Viacjadrové architektúry v nanometrových technológiách so zameraním sa na ich spoľahlivosť a výrobu.</t>
  </si>
  <si>
    <t>doc. RNDr. Elena Gramatová, PhD.</t>
  </si>
  <si>
    <t>COST Action IC 1103</t>
  </si>
  <si>
    <t>Virtuálne softvérové laboratórium pre kolaboratívne riešenie úloh pri vzdelávaní</t>
  </si>
  <si>
    <t>009STU-4/2014</t>
  </si>
  <si>
    <t>KEGA</t>
  </si>
  <si>
    <t>2015-2018</t>
  </si>
  <si>
    <t>Prispôsobovanie prístupu k informačným a vedomostným artefaktom založené na interakciách a kolaborácii v prostredí webu</t>
  </si>
  <si>
    <t>VG 1/0646/15</t>
  </si>
  <si>
    <t>Metódy návrhu a verifikácie digitálnych systémov s nízkou spotrebou na báze formálnych špecifikačných jazykov</t>
  </si>
  <si>
    <t>1/0616/14</t>
  </si>
  <si>
    <t>Inteligentná analýza veľkých údajových korpusov sémanticky-orientovanými a bio-inšpirovanými metódami v paralelnom prostredí</t>
  </si>
  <si>
    <t>prof. Ing. Pavol Návrat, PhD.</t>
  </si>
  <si>
    <t>VG 1/0752/14</t>
  </si>
  <si>
    <t>Vizuálne rozpoznávanie tried objektov vo videosekvenciách prepojením sémantickej segmentácie na lokálnej úrovni a globálnej segmentácie vizuálnej nápadnosti (saliency)</t>
  </si>
  <si>
    <t>Ing. Vanda Benešová, PhD.</t>
  </si>
  <si>
    <t>1/0625/14</t>
  </si>
  <si>
    <t>Rozšírenie teórie multiagentových systémov o kolektívnu pamäť</t>
  </si>
  <si>
    <t>prof. Ing.Vladimír Kvasnička, DrSc.</t>
  </si>
  <si>
    <t>VG 1/0458/13</t>
  </si>
  <si>
    <t>2012-2015</t>
  </si>
  <si>
    <t>Optimalizácia návrhu nízkopríkonových digitálnych a zmiešaných inegrovaných systémov</t>
  </si>
  <si>
    <t>Ing. Katarína Jelemenská, PhD.</t>
  </si>
  <si>
    <t>VG 1/1008/12</t>
  </si>
  <si>
    <t>Pokročilé metódy v evolúcii softvéru: varianty, kompozícia a integrácia</t>
  </si>
  <si>
    <t>doc. Ing.Valentino Vranić, PhD.</t>
  </si>
  <si>
    <t>VG 1/1221/12</t>
  </si>
  <si>
    <t>Posúdenie tepelnoizolačných materiálov na bázi polyuretanu</t>
  </si>
  <si>
    <t>Martinka Jozef Ing. PhD.</t>
  </si>
  <si>
    <t>141/14</t>
  </si>
  <si>
    <t xml:space="preserve">Kingspan a.s. Hradec Králové </t>
  </si>
  <si>
    <t>134/14</t>
  </si>
  <si>
    <t>Návrh a realizácia merania signálov pre vyhodnotenie akustických emisií</t>
  </si>
  <si>
    <t>Tanuška Pavol prof. Ing. PhD.</t>
  </si>
  <si>
    <t>94/14</t>
  </si>
  <si>
    <t>VUJE, a.s., Trnava</t>
  </si>
  <si>
    <t>Výskum vplyvu tepelného spracovania na obsah zvýškového austenitu v oceliach</t>
  </si>
  <si>
    <t>Čaplovič Ľubomír prof. Ing. PhD.</t>
  </si>
  <si>
    <t>168/15</t>
  </si>
  <si>
    <t xml:space="preserve">INA KYSUCE </t>
  </si>
  <si>
    <t>166/15</t>
  </si>
  <si>
    <t xml:space="preserve">Západočeská univerzita v Plzni </t>
  </si>
  <si>
    <t>Návrh metodiky 3D tlače a 3D tlač komponentov, výroba prototypu zvarencov</t>
  </si>
  <si>
    <t>Kusý Martin doc. Ing. PhD.</t>
  </si>
  <si>
    <t>165/15</t>
  </si>
  <si>
    <t>KELLYS BICYCLES s.r.o., Veľké Orvište</t>
  </si>
  <si>
    <t>.2015</t>
  </si>
  <si>
    <t>Štruktúrna analýza karbónových komponentov</t>
  </si>
  <si>
    <t>164/15</t>
  </si>
  <si>
    <t>Charakterizácia inklúzií</t>
  </si>
  <si>
    <t>163/15</t>
  </si>
  <si>
    <t xml:space="preserve">Bekaert Slovakia Sládkovičovo </t>
  </si>
  <si>
    <t>Analýza mechanických vlastností hlbokoťažnej ocele</t>
  </si>
  <si>
    <t>Pašák Matej Ing.</t>
  </si>
  <si>
    <t>162/15</t>
  </si>
  <si>
    <t xml:space="preserve">BOGE  Elastmetall SlovakiaTrnava </t>
  </si>
  <si>
    <t>Výskum materiálového s štruktúrneho zloženia odstredivo liatých rúr</t>
  </si>
  <si>
    <t>161/15</t>
  </si>
  <si>
    <t>CCN Group Castings Považská Bystrica</t>
  </si>
  <si>
    <t>Mikroskopická analýza a RTG analýza keramiky</t>
  </si>
  <si>
    <t>160/15</t>
  </si>
  <si>
    <t>Johns Manville Slovakia Trnava</t>
  </si>
  <si>
    <t>Výskum morfológie, chemického a fázového zloženia</t>
  </si>
  <si>
    <t>159/15</t>
  </si>
  <si>
    <t xml:space="preserve">VUNAR a.s. Nové Zámky </t>
  </si>
  <si>
    <t>Analýza intermetalických fáz diódy S5J</t>
  </si>
  <si>
    <t>Sahul Martin Ing. PhD.</t>
  </si>
  <si>
    <t>157/15</t>
  </si>
  <si>
    <t>Semikron s.r.o. Vrbové</t>
  </si>
  <si>
    <t>Expertízne stanovenie príčiny poškodenia piestnice</t>
  </si>
  <si>
    <t>Moravčík Roman doc. Ing. PhD.</t>
  </si>
  <si>
    <t>156/15</t>
  </si>
  <si>
    <t>Terrastroj Bratislava</t>
  </si>
  <si>
    <t>Výskumný projekt-TEM-hodnotenie materiálov metódami transmisnej elektrónovej mikroskopie</t>
  </si>
  <si>
    <t>Dománková Mária, doc. Ing., PhD.</t>
  </si>
  <si>
    <t>155/15</t>
  </si>
  <si>
    <t>Fraktografická analýza lomových povrchov vzoriek</t>
  </si>
  <si>
    <t>Drienovský Marián Ing. PhD.</t>
  </si>
  <si>
    <t>153/15</t>
  </si>
  <si>
    <t>MAGNA SLOVTECA, s.r.o., Nové Mesto nad Váhom</t>
  </si>
  <si>
    <t>Výskum výroby razidla pre 255/15, laserovanie textu a loga Škoda</t>
  </si>
  <si>
    <t>Necpal Martin Ing. PhD.</t>
  </si>
  <si>
    <t>152/15</t>
  </si>
  <si>
    <t>NIKOV, Nitra</t>
  </si>
  <si>
    <t>Výskum možnosti leštenia tela rýchlospojky platmovým výbojom v elektrolyte</t>
  </si>
  <si>
    <t>Podhorský Štefan doc. Ing. CSc.</t>
  </si>
  <si>
    <t>151/15</t>
  </si>
  <si>
    <t>Chirana Medical Stará Turá</t>
  </si>
  <si>
    <t>Vypracovanie expertného posudku protipožiarnej bezpečnosti</t>
  </si>
  <si>
    <t>150/15</t>
  </si>
  <si>
    <t>EUROTALC Gemerská Poloma</t>
  </si>
  <si>
    <t>Vedecko výskumný projekt-analýza výkovku Flange, vyhodnotenie v anglickom jazyku</t>
  </si>
  <si>
    <t>Hazlinger Marián doc. Ing. CSc.</t>
  </si>
  <si>
    <t>148/15</t>
  </si>
  <si>
    <t>Pankl Automotive Slovakia s.r.o. Topoľčany</t>
  </si>
  <si>
    <t>Komplexná analýza komponentov pre hútnický priemysel</t>
  </si>
  <si>
    <t>147/15</t>
  </si>
  <si>
    <t>Metaflex, s.r.o. Banská Bystrica</t>
  </si>
  <si>
    <t>Výskumný projekt - Analýza vzoriek - metalografická, chemická, EDX</t>
  </si>
  <si>
    <t>Dománková Mária doc.Ing. PhD.</t>
  </si>
  <si>
    <t>146/15</t>
  </si>
  <si>
    <t>BOGE  Elastmetall SlovakiaTrnava</t>
  </si>
  <si>
    <t>Výskum a overenie vlastností ložiskových ocelí</t>
  </si>
  <si>
    <t>145/15</t>
  </si>
  <si>
    <t>INA SKALICA</t>
  </si>
  <si>
    <t>Výskum možnosti 3D merania plastového dielu</t>
  </si>
  <si>
    <t>Buranský Ivan Ing. PhD.</t>
  </si>
  <si>
    <t>143/15</t>
  </si>
  <si>
    <t>VÚSAPL a.s. Nitra</t>
  </si>
  <si>
    <t>Analýza mechanických vlastností oceľových súčiastok</t>
  </si>
  <si>
    <t>141/15</t>
  </si>
  <si>
    <t>Výskum príčin porušenia ložiskových ocelí</t>
  </si>
  <si>
    <t>140/15</t>
  </si>
  <si>
    <t>PSL, a.s., Považská Bystrica</t>
  </si>
  <si>
    <t>Analýza povrchovej kontaminácie ohýbaného drôtu</t>
  </si>
  <si>
    <t>139/15</t>
  </si>
  <si>
    <t>Bekaert Hlohovec</t>
  </si>
  <si>
    <t>Výskum možnosti 3D skenovania dielu GEHAUSE_HSK</t>
  </si>
  <si>
    <t>138/15</t>
  </si>
  <si>
    <t>Fremach Trnava</t>
  </si>
  <si>
    <t>TEM-analýza zameraná na subštruktúrnu analýzu zvarového kovu</t>
  </si>
  <si>
    <t>137/15</t>
  </si>
  <si>
    <t>Technische Universitat Graz, AT</t>
  </si>
  <si>
    <t>Vedecko-výskumný projekt-vyhodnotenie mikroštruktúry a merania tvrdosti</t>
  </si>
  <si>
    <t>136/15</t>
  </si>
  <si>
    <t>Zlievareň Trnava s.r.o.</t>
  </si>
  <si>
    <t>EDS analýza a fraktografia dodaných súčiastok</t>
  </si>
  <si>
    <t>135/15</t>
  </si>
  <si>
    <t>TDK -  Slovakia s.r.o. Považská Bystrica</t>
  </si>
  <si>
    <t>Meranie hrúbok intermetalík, prvková a čiarová EDS analýza</t>
  </si>
  <si>
    <t>134/15</t>
  </si>
  <si>
    <t>Vedecko-výskumný projekt-metalografické rozbory a mechanické skúšky materiálov</t>
  </si>
  <si>
    <t>133/15</t>
  </si>
  <si>
    <t>EG Technologický inštitútTrnava</t>
  </si>
  <si>
    <t>131/15</t>
  </si>
  <si>
    <t>130/15</t>
  </si>
  <si>
    <t>Analýza LED diódy</t>
  </si>
  <si>
    <t>129/15</t>
  </si>
  <si>
    <t>Výskum a analýza ODS materiálov</t>
  </si>
  <si>
    <t>128/15</t>
  </si>
  <si>
    <t>STU FEI Bratislava</t>
  </si>
  <si>
    <t>Meranie hrúbok intermetalík na rozhraní spájky</t>
  </si>
  <si>
    <t>127/15</t>
  </si>
  <si>
    <t>Vedecko-výskumný projekt-metalografické rozbory a mechanické skúšky výkovkov</t>
  </si>
  <si>
    <t>121/15</t>
  </si>
  <si>
    <t>Výskum možností 3D merania plastových dielov</t>
  </si>
  <si>
    <t>120/15</t>
  </si>
  <si>
    <t>EDX analýza kvapiek</t>
  </si>
  <si>
    <t>119/15</t>
  </si>
  <si>
    <t>Analýza prasknutej pružiny</t>
  </si>
  <si>
    <t>117/15</t>
  </si>
  <si>
    <t>Hennlich s.r.o.Bratislava</t>
  </si>
  <si>
    <t>Korózne testy</t>
  </si>
  <si>
    <t>Kusý Martin, doc. Ing., PhD.</t>
  </si>
  <si>
    <t>116/15</t>
  </si>
  <si>
    <t>Binder Slovakia Bratislava</t>
  </si>
  <si>
    <t>EBSD analýza ocelí</t>
  </si>
  <si>
    <t>115/15</t>
  </si>
  <si>
    <t>Benteler Steel/Tube Paderborn Germany</t>
  </si>
  <si>
    <t>Výskum merania 3D tvarových plôch</t>
  </si>
  <si>
    <t>Samardžiová Michaela Ing. PhD.</t>
  </si>
  <si>
    <t>114/15</t>
  </si>
  <si>
    <t>Benteler Distribution Slovakia Pusté Úľany</t>
  </si>
  <si>
    <t>Výskum moťnosti 3D skenovania frézovania</t>
  </si>
  <si>
    <t>113/15</t>
  </si>
  <si>
    <t>Antolin Trnava s.r.o., Bratislava</t>
  </si>
  <si>
    <t>Váskum možnosti 3D skenovania segmentov</t>
  </si>
  <si>
    <t>112/15</t>
  </si>
  <si>
    <t>ZS Slovakia a.s.Trnava</t>
  </si>
  <si>
    <t>Výskum zvariteľnosti hliníkových komponentov odporovým zváraním</t>
  </si>
  <si>
    <t>Bárta Jozef Ing. PhD.</t>
  </si>
  <si>
    <t>111/15</t>
  </si>
  <si>
    <t>Volkswagen Slovakia a.s. Bratislava</t>
  </si>
  <si>
    <t>Analýza mechanickách vlastností hliníkových plechov po tvárnení</t>
  </si>
  <si>
    <t>Pašák Matej, Ing.</t>
  </si>
  <si>
    <t>110/15</t>
  </si>
  <si>
    <t>Výskumný prokejt-hodnotenie materiálov metódami transmisnej elektrónovej mikroskopie</t>
  </si>
  <si>
    <t>109/15</t>
  </si>
  <si>
    <t>Analýza príčiny porušenia kontaktu</t>
  </si>
  <si>
    <t>108/15</t>
  </si>
  <si>
    <t>SE Bordnetze - Slovakia Nitra</t>
  </si>
  <si>
    <t>Výskum príčín porušenia ložiskových ocelí</t>
  </si>
  <si>
    <t>107/15</t>
  </si>
  <si>
    <t>Výskum výrobných možností 2. strany kremenného kryštálu</t>
  </si>
  <si>
    <t>Kuruc Marcel Ing. Phd.</t>
  </si>
  <si>
    <t>106/15</t>
  </si>
  <si>
    <t>Monty s.r.o. Trenčín</t>
  </si>
  <si>
    <t>Výskum výrobných možností 1. strany kremenného kryštálu</t>
  </si>
  <si>
    <t>105/15</t>
  </si>
  <si>
    <t xml:space="preserve">Vedecko-výskumný projekt-analýza závitov na súčiastke Innenteil z materiálu </t>
  </si>
  <si>
    <t>104/15</t>
  </si>
  <si>
    <t>102/15</t>
  </si>
  <si>
    <t>Vedecko-výskumný projekt - vyhodnotenie mikroštruktúry krúžku zo sivej liatiny Fe Stoberiet</t>
  </si>
  <si>
    <t>100/15</t>
  </si>
  <si>
    <t>Zlievareň Trnava</t>
  </si>
  <si>
    <t>Výskum optimálneho chemického zloženia formy pre spracovanie plastov</t>
  </si>
  <si>
    <t>Péteryová Magda Mgr.</t>
  </si>
  <si>
    <t>99/15</t>
  </si>
  <si>
    <t>BDI spol. s.r.o. Zvolen</t>
  </si>
  <si>
    <t xml:space="preserve">Vedecko-výskumný projekt - mechanické skúšky plechov určených pre automobilový </t>
  </si>
  <si>
    <t>98/15</t>
  </si>
  <si>
    <t>ArcelorMittar Tailored Blanks Senica</t>
  </si>
  <si>
    <t>Analýza chemického zloženia spájok</t>
  </si>
  <si>
    <t>97/15</t>
  </si>
  <si>
    <t>Analýza hrúbok PVD povlakov</t>
  </si>
  <si>
    <t>96/15</t>
  </si>
  <si>
    <t>LISS a.s.  Rožnov pod Radhoštěm ČR</t>
  </si>
  <si>
    <t>Výskum lomových plôch súčiastok z plastov</t>
  </si>
  <si>
    <t>95/15</t>
  </si>
  <si>
    <t>Plastcom, spol. s r.o., Bratislava</t>
  </si>
  <si>
    <t>Výskum možností 3D skenovania plastových dielov</t>
  </si>
  <si>
    <t>94/15</t>
  </si>
  <si>
    <t>Magna Slovteca Trnava</t>
  </si>
  <si>
    <t>Analýza pevnosti oceľového polotovaru</t>
  </si>
  <si>
    <t>93/15</t>
  </si>
  <si>
    <t>DSC meranie a analýza výsledkov kompozitného materiálu</t>
  </si>
  <si>
    <t>92/15</t>
  </si>
  <si>
    <t>C2i s.r.o.  Dunajská Streda</t>
  </si>
  <si>
    <t>91/15</t>
  </si>
  <si>
    <t>Analýza tvrdosti ocelových výliskov</t>
  </si>
  <si>
    <t>90/15</t>
  </si>
  <si>
    <t>Výskum v oblasti 3D skenovania a merania rúr-Fiat 312</t>
  </si>
  <si>
    <t>89/15</t>
  </si>
  <si>
    <t>Benteler Distribution Puste Ulany</t>
  </si>
  <si>
    <t>Analýza mechanických vlastností tvárenených plechov</t>
  </si>
  <si>
    <t>88/15</t>
  </si>
  <si>
    <t>Výskum vplyvu tepelného spracovania na mikroštruktúru a tvrdosť TS oceli</t>
  </si>
  <si>
    <t>87/15</t>
  </si>
  <si>
    <t>Vedecko-výskumný projekt-mechanické skúšky laserom zváraných plechov pre automobily</t>
  </si>
  <si>
    <t>86/15</t>
  </si>
  <si>
    <t>Výskum spájkovateľnosti hliníkových komponentov</t>
  </si>
  <si>
    <t>85/15</t>
  </si>
  <si>
    <t>Halla Visteon Nový Jičín, ČR</t>
  </si>
  <si>
    <t>Výskumný projekt-TEM analýza dvoch zvarových spojov vysokopevných ocelí</t>
  </si>
  <si>
    <t>84/15</t>
  </si>
  <si>
    <t>Strojnícka fakulta STU Bratislava</t>
  </si>
  <si>
    <t>83/15</t>
  </si>
  <si>
    <t xml:space="preserve">Vedecko-výskumný projekt-vyhodnotenie mikroštruktúry vzoriek z tvárnej liatiny </t>
  </si>
  <si>
    <t>82/15</t>
  </si>
  <si>
    <t>Výskum nedostatočnej priľnavosti spájok</t>
  </si>
  <si>
    <t>81/15</t>
  </si>
  <si>
    <t>Výskum príčin poškodenia valivých ložísk do leteckého motora</t>
  </si>
  <si>
    <t>79/15</t>
  </si>
  <si>
    <t>KINEX BEARINGS, a.s., Bytča</t>
  </si>
  <si>
    <t>Výskum mikrogeometrie povrchu</t>
  </si>
  <si>
    <t>Moravčíková Jana Ing. PhD.</t>
  </si>
  <si>
    <t>78/15</t>
  </si>
  <si>
    <t>77/15</t>
  </si>
  <si>
    <t>Výskumný projekt-TEM-analýza zameraná na identifikáciu nonočastíc</t>
  </si>
  <si>
    <t>76/15</t>
  </si>
  <si>
    <t>Výroba a výskum prototypov bicyklových súčiastok</t>
  </si>
  <si>
    <t>Šimna Vladimír Ing. PhD.</t>
  </si>
  <si>
    <t>75/15</t>
  </si>
  <si>
    <t>Vedecko výskumný projekt-metalografická analýza kvality nitridovaných vzoriek</t>
  </si>
  <si>
    <t>74/15</t>
  </si>
  <si>
    <t>Sapa Profily, Žiar nad Hronom</t>
  </si>
  <si>
    <t>Výskum teplotnej rozťažnosti materiálu SLOVAMID 6 GF 15 HI</t>
  </si>
  <si>
    <t>Krajčovič Jozef Mgr. PhD.</t>
  </si>
  <si>
    <t>73/15</t>
  </si>
  <si>
    <t>Vedecko výskumný projekt-mechanické skúšky zvarov plechov pre automobilový priemysel</t>
  </si>
  <si>
    <t>71/15</t>
  </si>
  <si>
    <t>Výskumný projekt-hodnotenie materiálov metódami transmisnej elektrónovej mikroskopie</t>
  </si>
  <si>
    <t>70/15</t>
  </si>
  <si>
    <t>Technická analýza požiarných tesnení</t>
  </si>
  <si>
    <t>Balog Karol prof. Ing. PhD.</t>
  </si>
  <si>
    <t>69/15</t>
  </si>
  <si>
    <t>PROMAT d.o.o., Škofja Loka, Slovinsko</t>
  </si>
  <si>
    <t>Posúdenie životnosti požiarných tesnení v jadrovej elektrárni</t>
  </si>
  <si>
    <t>68/15</t>
  </si>
  <si>
    <t>Výskum rozťažnosti polovodičových komponentov</t>
  </si>
  <si>
    <t>67/15</t>
  </si>
  <si>
    <t>Výskum z oblasti návrhu a úpravy formy 509/510</t>
  </si>
  <si>
    <t>Buranský Ivan, Ing., PhD.</t>
  </si>
  <si>
    <t>66/15</t>
  </si>
  <si>
    <t>Výskum a overenie parametrov tepelného spracovania valčekov z ložiskovej ocele</t>
  </si>
  <si>
    <t>65/15</t>
  </si>
  <si>
    <t>KINEX a.s. Bytča</t>
  </si>
  <si>
    <t>63/15</t>
  </si>
  <si>
    <t>Výskum parametrov tepelného spracovania a chemického zloženia ložísk</t>
  </si>
  <si>
    <t>62/15</t>
  </si>
  <si>
    <t>Výskum ultrazvukového obrábania kremenné</t>
  </si>
  <si>
    <t>61/15</t>
  </si>
  <si>
    <t>Vedecko-výskumný projekt-mechanické skúšky laserom zváraných plechov pre automobilový priemysel</t>
  </si>
  <si>
    <t>60/15</t>
  </si>
  <si>
    <t>Výskumný projekt-analýza prvkov spájky a drôtu</t>
  </si>
  <si>
    <t>Lokaj Ján prof. Ing. PhD.</t>
  </si>
  <si>
    <t>59/15</t>
  </si>
  <si>
    <t>Enics Slovakia s.r.o. Nová Dubnica</t>
  </si>
  <si>
    <t>Výskum možností 3D merania dielov z materiálu PE-E</t>
  </si>
  <si>
    <t>57/15</t>
  </si>
  <si>
    <t>Adhex Technologies Slovakia Senec</t>
  </si>
  <si>
    <t>Výskum možností 3D skenovanie plastových dielov</t>
  </si>
  <si>
    <t>56/15</t>
  </si>
  <si>
    <t>Výskum a výroba prototypov bicyklových súčiastok</t>
  </si>
  <si>
    <t>55/15</t>
  </si>
  <si>
    <t>Výskum príčin nerovnomernej deformácie výliskov po tepelnom spracovaní</t>
  </si>
  <si>
    <t>54/15</t>
  </si>
  <si>
    <t>PWO Unitools CZ Valasske Medzirici ČR</t>
  </si>
  <si>
    <t>53/15</t>
  </si>
  <si>
    <t>Vedecko výskumný projekt-mechanické skúšk materiálov</t>
  </si>
  <si>
    <t>52/15</t>
  </si>
  <si>
    <t>Mosdorfer Austria</t>
  </si>
  <si>
    <t>Vedecko výskumný projekt-metalografický rozbor a mechanické skúšky výkovkov príruby</t>
  </si>
  <si>
    <t>51/15</t>
  </si>
  <si>
    <t>Vedecko výskumný projekt-metalografické rozbory a mechanické skúšky materiálov silentblokov</t>
  </si>
  <si>
    <t>50/15</t>
  </si>
  <si>
    <t>Výskum chemického zloženia chladiacej kvapaliny v procesoch technologických operácií</t>
  </si>
  <si>
    <t>49/15</t>
  </si>
  <si>
    <t>Robertshaw Trnava</t>
  </si>
  <si>
    <t>Skúšky prekaliteľnosti materiálu 42CrMo4</t>
  </si>
  <si>
    <t>48/15</t>
  </si>
  <si>
    <t>Sodalitas s.r.o. Dubnica n/ Váhom</t>
  </si>
  <si>
    <t>Expertný posudok rýchlosti výrobku DIAVA pasta na parkety</t>
  </si>
  <si>
    <t>47/15</t>
  </si>
  <si>
    <t>Tatrachem Trnava</t>
  </si>
  <si>
    <t>EDX analýza kvapiek s defektami</t>
  </si>
  <si>
    <t>46/15</t>
  </si>
  <si>
    <t>Vyskum moznosti 3D meranie dielov z materiálu PE-E</t>
  </si>
  <si>
    <t>45/15</t>
  </si>
  <si>
    <t>Vedecko výskumný projekt-metalografický rozbor hrúbky vrstvy chemického niklu</t>
  </si>
  <si>
    <t>44/15</t>
  </si>
  <si>
    <t>Chemni Usip Považská Bystrica</t>
  </si>
  <si>
    <t>Analýza mechanických vlastností nízkouhlíkového oceľového plechu</t>
  </si>
  <si>
    <t>43/15</t>
  </si>
  <si>
    <t>Metal Design slovakia Hrnčiarovce n/Parnou</t>
  </si>
  <si>
    <t>Výskum možností 3D meranie dielov z PE</t>
  </si>
  <si>
    <t>42/15</t>
  </si>
  <si>
    <t>Výskum a vývoj prípravkov na meranie plastových dielov</t>
  </si>
  <si>
    <t>41/15</t>
  </si>
  <si>
    <t>TEM observation of steel samples 3 and 16</t>
  </si>
  <si>
    <t>Janovec Jozef prof. Ing. DrSc.</t>
  </si>
  <si>
    <t>39/15</t>
  </si>
  <si>
    <t>Vývoj duplexných ocelí legovaných ytriom</t>
  </si>
  <si>
    <t xml:space="preserve">Demian Svetozár Ing. </t>
  </si>
  <si>
    <t>38/15</t>
  </si>
  <si>
    <t>Vedecko výskumný projekt-metalografický rozbor niklovanej vrstvy materiálu</t>
  </si>
  <si>
    <t>37/15</t>
  </si>
  <si>
    <t xml:space="preserve">Analýza vzorky </t>
  </si>
  <si>
    <t>36/15</t>
  </si>
  <si>
    <t>Carl Zeiss Trnava</t>
  </si>
  <si>
    <t>Výskum zvariteľnosti prototypových súčiastok</t>
  </si>
  <si>
    <t>35/15</t>
  </si>
  <si>
    <t>Výskum frézovania hliníkových profilov podľa priložených 3D modelov</t>
  </si>
  <si>
    <t>34/15</t>
  </si>
  <si>
    <t>Oliver Piroska Nitra</t>
  </si>
  <si>
    <t>Vedecko výskumný projekt-analýza poškodenia skrutnej pružiny</t>
  </si>
  <si>
    <t>33/15</t>
  </si>
  <si>
    <t>Centrum B Myjava</t>
  </si>
  <si>
    <t>Výskum a možnosti 3D skenovania segmentov</t>
  </si>
  <si>
    <t>32/15</t>
  </si>
  <si>
    <t>ZF Slovakia, Trnava</t>
  </si>
  <si>
    <t>Analýza kontaminovaného skleného vlákna</t>
  </si>
  <si>
    <t>31/15</t>
  </si>
  <si>
    <t>DIPEX Sereď</t>
  </si>
  <si>
    <t>Analýza mechanických vlastností sklotechtilných kompozitov</t>
  </si>
  <si>
    <t>30/15</t>
  </si>
  <si>
    <t>Verifikácia riadiac.algoritmov inšpekčného stendu VJP vrátane kontroly HW a SW funkcionalít, prehliadky</t>
  </si>
  <si>
    <t>29/15</t>
  </si>
  <si>
    <t>Výskum možností 3D skenovania a merania tvárniacich výtvarkov-oblúkov</t>
  </si>
  <si>
    <t>28/15</t>
  </si>
  <si>
    <t>ŽP VVC s.r.o., Podbrezová</t>
  </si>
  <si>
    <t>Expertný posudok rýchlosti horenia pevného zakurovača PLAMO</t>
  </si>
  <si>
    <t>27/15</t>
  </si>
  <si>
    <t>Spracovanie podkladov pre vypracovanie plánu BOZP</t>
  </si>
  <si>
    <t>26/15</t>
  </si>
  <si>
    <t>SES a.s.Tlmače</t>
  </si>
  <si>
    <t>Analýza spracovania povrchu nástroja na obrábanie dreva</t>
  </si>
  <si>
    <t>25/15</t>
  </si>
  <si>
    <t>NMH s.r.o. Sereď</t>
  </si>
  <si>
    <t>Výskum a množnosti 3D skenovania a merania plastových dielcov</t>
  </si>
  <si>
    <t>24/15</t>
  </si>
  <si>
    <t>Vedecko-výskumný projekt-analýza zvarov plechov zváraných laserom</t>
  </si>
  <si>
    <t>23/15</t>
  </si>
  <si>
    <t>Výskum analýzy a vyhodnotenie technilógie výroby mosadzných odliatkov</t>
  </si>
  <si>
    <t>Čaus Alexander prof. Ing.DrSc</t>
  </si>
  <si>
    <t>22/15</t>
  </si>
  <si>
    <t>EG výskumno-vývojové centrumTrnava</t>
  </si>
  <si>
    <t>21/15</t>
  </si>
  <si>
    <t>Výskum 3D merania plastového dielu</t>
  </si>
  <si>
    <t>20/15</t>
  </si>
  <si>
    <t>Výskum v oblasti 3D skenovanie nástrojov</t>
  </si>
  <si>
    <t>19/15</t>
  </si>
  <si>
    <t>Skartek s.r.o. Trnava</t>
  </si>
  <si>
    <t>Určenie obsahu zbytkového austenitu</t>
  </si>
  <si>
    <t>18/15</t>
  </si>
  <si>
    <t>Comtes FHT Dobřany ČR</t>
  </si>
  <si>
    <t>Analýza húževnatosti a oteruvzdornosti plastvo pre 3D tlačiarne</t>
  </si>
  <si>
    <t>17/15</t>
  </si>
  <si>
    <t>Bizzcom s.r.o. Trnava</t>
  </si>
  <si>
    <t>Testovanie možností 3D skenovania a merania dielu Traeger Centerfiill</t>
  </si>
  <si>
    <t>16/15</t>
  </si>
  <si>
    <t>TEM observation of steel samples H417 and H504</t>
  </si>
  <si>
    <t>14/15</t>
  </si>
  <si>
    <t>Analýza mechanických vlastností hliníkových zliatin</t>
  </si>
  <si>
    <t>13/15</t>
  </si>
  <si>
    <t>12/15</t>
  </si>
  <si>
    <t>Vedecko výskumný projekt-analýza ojníc</t>
  </si>
  <si>
    <t>11/15</t>
  </si>
  <si>
    <t>Analýza fázového zloženia Cr vrstvy</t>
  </si>
  <si>
    <t>10/15</t>
  </si>
  <si>
    <t>ČZ ŘETEZY Strakonice ČR</t>
  </si>
  <si>
    <t>9/15</t>
  </si>
  <si>
    <t>5/15</t>
  </si>
  <si>
    <t>Vedecko výskumný projekt-mechanické skúšky materiálov</t>
  </si>
  <si>
    <t>4/15</t>
  </si>
  <si>
    <t>Odskúšanie, 3D meranie a kontrola prototypu</t>
  </si>
  <si>
    <t>3/15</t>
  </si>
  <si>
    <t xml:space="preserve">Vedecko výskumný projekt-metalografické rozbory a mechanické skúšky materiálov </t>
  </si>
  <si>
    <t>2/15</t>
  </si>
  <si>
    <t>1/15</t>
  </si>
  <si>
    <t>Centrum excelentnosti pre funkcionalizované viazfázové materiály (FUN-MAT)</t>
  </si>
  <si>
    <t>Janovec Jozef, prof.Ing.DrSc.</t>
  </si>
  <si>
    <t>I/2/2011</t>
  </si>
  <si>
    <t>Centrum excelentnosti SAV</t>
  </si>
  <si>
    <t xml:space="preserve">MTF </t>
  </si>
  <si>
    <t xml:space="preserve"> Innov8 s.r.o.</t>
  </si>
  <si>
    <t>Vývoj autonómneho Meracieho a Archivačného Systému (AMAS) pre meranie produktivity výrobných a montážnych liniek</t>
  </si>
  <si>
    <t xml:space="preserve">Tanuška Pavol , prof. Ing. PhD. </t>
  </si>
  <si>
    <t>AMAS (Projekt Slovenskej inovačnej a energetickej agentúry pri MH SR)</t>
  </si>
  <si>
    <t>Slovenská inovačná a energetická agentúra v spolupráci s MH SR</t>
  </si>
  <si>
    <t>Innov8 s.r.o.</t>
  </si>
  <si>
    <t>Vývoj SW riešenia pre inovatívny Ergonomický Merací a Archivačný Systém (EMAS)</t>
  </si>
  <si>
    <t>EMAS (Projekt Slovenskej inovačnej a energetickej agentúry pri MH SR)</t>
  </si>
  <si>
    <t>hlav. riešiteľ: Prvá Zváračská, a.s.</t>
  </si>
  <si>
    <t>2015-18</t>
  </si>
  <si>
    <t>Výskum novej generácie elektrónovolúčových komplexov určených na vákuové zváranie hliníkových a horčíkových zliatin</t>
  </si>
  <si>
    <t>Ulrich Koloman, prof. Ing. PhD.</t>
  </si>
  <si>
    <t>Req-0048-0005</t>
  </si>
  <si>
    <t>Projekt priemyselného výskumu s poskytnutím stimulov pre výskum a vývoj</t>
  </si>
  <si>
    <t>FMFaI UK BA, EURATOM/CU.SK</t>
  </si>
  <si>
    <t>Chemical sputtering: Computational modelling of interactions in the carbon-containing films exposed to molecular ions and hydrogen (Chemická erózia: Počítačové modelovanie interakcií vo filmoch na báze uhlíka vystavených molekulovým iónom a vodíku)</t>
  </si>
  <si>
    <t>Urban Miroslav, prof. RNDr., DrSc., Janovec Jozef, prof. Ing., DrSc.</t>
  </si>
  <si>
    <t>Nr. AECU 2013/04</t>
  </si>
  <si>
    <t>Európska komisia - FP7</t>
  </si>
  <si>
    <t>2015-16</t>
  </si>
  <si>
    <t>Študentské online konferencie medzi MTF STU (Slovensko) a FEE Univerzita v Niši (Srbsko) na účely rozvoja špecifických jazykových a iných zručností</t>
  </si>
  <si>
    <t>Chmelíková Gabriela, Mgr. PhD.</t>
  </si>
  <si>
    <t>SK-SRB-2013-0034</t>
  </si>
  <si>
    <t>APVV</t>
  </si>
  <si>
    <t>Špeciálne sklá pre optoelektroniku, nelineárnu optiku a vláknovú optiku</t>
  </si>
  <si>
    <t>Labaš Vladimír, doc. RNDr. PhD.</t>
  </si>
  <si>
    <t>SK-CZ-2013-0182</t>
  </si>
  <si>
    <t>Charakteristika vybraných špeciálnych skiel</t>
  </si>
  <si>
    <t>SK-FR-2013-0007</t>
  </si>
  <si>
    <t>MTF STU spoluriešiteľ, hlavný riešiteľ: TU vo Zvolene</t>
  </si>
  <si>
    <t>2013-17</t>
  </si>
  <si>
    <t>Progresívne metódy zisťovania požiarno-technických charakteristík materiálov v požiarnom inžinierstve</t>
  </si>
  <si>
    <t>Balog Karol, prof. Ing. PhD.</t>
  </si>
  <si>
    <t>APVV-0057-12</t>
  </si>
  <si>
    <t>z toho 40191,50 EUR pre spoluriešiteľa</t>
  </si>
  <si>
    <t>Výskum nových spájkovacích zliatin pre beztavivové spájkovanie s využitím lúčových technológií a ultrazvuku</t>
  </si>
  <si>
    <t xml:space="preserve">Koleňák Roman, prof. Ing. PhD. </t>
  </si>
  <si>
    <t>APVV-0023-12</t>
  </si>
  <si>
    <t>z toho 35073 EUR pre spoluriešiteľa</t>
  </si>
  <si>
    <t>2013-16</t>
  </si>
  <si>
    <t>Výskum vlastností zvarových spojov duplexných a superduplexných ocelí</t>
  </si>
  <si>
    <t>APVV-0248-12</t>
  </si>
  <si>
    <t>z toho 27860 EUR pre spoluriešiteľa</t>
  </si>
  <si>
    <t>2012-15</t>
  </si>
  <si>
    <t>Štúdium kryštálovej štruktúry a termodynamických vlastností komplexných kovových zliatin na báze hliníka respektíve zinku</t>
  </si>
  <si>
    <t>Janovec Jozef, prof. Ing. DrSc.</t>
  </si>
  <si>
    <t>APVV-0076-11</t>
  </si>
  <si>
    <t>2015-17</t>
  </si>
  <si>
    <t>Inovatívny prístup k legislatívnej koordinácii ochrany životného prostredia prostredníctvom vizualizácie na báze fenoménu.</t>
  </si>
  <si>
    <t>Pauliková Alena, doc. Ing. PhD.</t>
  </si>
  <si>
    <t>074TUKE-4/2015</t>
  </si>
  <si>
    <t>2013-15</t>
  </si>
  <si>
    <t>E-learning vo forme príručky bezpečnosti a ochrany zdravia pri zváraní</t>
  </si>
  <si>
    <t>Szabová Zuzana, Ing. PhD.</t>
  </si>
  <si>
    <t>028STU-4/2013</t>
  </si>
  <si>
    <t>Vybudovanie výučbového laboratória pre rekonštrukciu požiarov v laboratórnej mierke</t>
  </si>
  <si>
    <t>Martinka Jozef,Ing. PhD.</t>
  </si>
  <si>
    <t>002STU-4/2013</t>
  </si>
  <si>
    <t xml:space="preserve">Zavedenie štandardov kritického myslenia v rámci inovácie predmetu Úvod do vedeckej práce na STU- </t>
  </si>
  <si>
    <t>Bednáriková Mária, Ing. PhD.</t>
  </si>
  <si>
    <t>052STU-4/2013</t>
  </si>
  <si>
    <t>2014-16</t>
  </si>
  <si>
    <t>Budovanie virtuálneho laboratória robotiky a manipulačnej techniky</t>
  </si>
  <si>
    <t>Velíšek Karol, prof.h.c. prof. Ing. CSc.</t>
  </si>
  <si>
    <t>027STU-4/2014</t>
  </si>
  <si>
    <t>Implementácia princípov Blended Learningu do výučby programovania CSC výrobných strojov a zariadení s pokrokovou kínematickou štruktúrou</t>
  </si>
  <si>
    <t>Šugár Peter, prof. Ing. CSc.</t>
  </si>
  <si>
    <t>032STU-4/2014</t>
  </si>
  <si>
    <t>Vysokoškolská učebnica "Prostriedky automatizovanej výroby" interaktívnou multimediálnou formou pre STU Bratislava a TU Košice</t>
  </si>
  <si>
    <t>Božek Pavol , doc. Ing. CSc.</t>
  </si>
  <si>
    <t>006STU-4/2015</t>
  </si>
  <si>
    <t>Implementácia nedeštruktívnych metód určených pre popis fyzikálnych vlastností progresívnych tenkovrstvových materiálov</t>
  </si>
  <si>
    <t>Bošák Ondrej, Mgr. PhD.</t>
  </si>
  <si>
    <t>001STU-4/2014</t>
  </si>
  <si>
    <t>Dizajn AL-TM zliatin pre on-board produkciu vodíka</t>
  </si>
  <si>
    <t xml:space="preserve">Šulka Martin, RNDr. PhD. </t>
  </si>
  <si>
    <t>1/0465/15</t>
  </si>
  <si>
    <t>Štruktúra, vlastnosti a procesy na povrchoch a rozhraniach materiálov: počítačové modelovanie</t>
  </si>
  <si>
    <t>Antušek Andrej, RNDr. PhD.</t>
  </si>
  <si>
    <t>1/0770/13</t>
  </si>
  <si>
    <t xml:space="preserve">Štúdium turbulentného akréčneho procesu v dvojhviezdnych akréčnych systémoch prostredníctvom flickeringu. </t>
  </si>
  <si>
    <t>Dobrotka Andrej, Mgr. PhD.</t>
  </si>
  <si>
    <t>1/0511/13</t>
  </si>
  <si>
    <t>Štúdium vplyvu variabilných parametrov pružného mechatronického systému na jeho riadenie</t>
  </si>
  <si>
    <t xml:space="preserve">Moravčík Oliver, Dr.h.c. prof. Dr. Ing. </t>
  </si>
  <si>
    <t>1/0463/13</t>
  </si>
  <si>
    <t>Výskum a vývoj nového systému autonómnej kontroly trajektórie  robota</t>
  </si>
  <si>
    <t>Božek Pavol, doc. Ing. CSc.</t>
  </si>
  <si>
    <t>1/0367/15</t>
  </si>
  <si>
    <t>Získavanie znalostí pre potreby hierarchického riadenia technologických a výrobných procesov</t>
  </si>
  <si>
    <t>1/0673/15</t>
  </si>
  <si>
    <t>Pripravenosť priemyselných podnikov na implementáciu požiadaviek noriem pre systémy manažérstva kvality ISO9001:2015 a systémy environmentálneho manažérstva ISO14001:2014</t>
  </si>
  <si>
    <t xml:space="preserve">Rusko Miroslav, doc. RNDr. PhD. </t>
  </si>
  <si>
    <t>1/0990/15</t>
  </si>
  <si>
    <t>2014-17</t>
  </si>
  <si>
    <t>Štúdium využitia progresívnych oxidačných metód pre predĺženie životnosti procesných kvapalín a pre následné urýchlenie biologickej likvidácie na konci ich životného cyklu</t>
  </si>
  <si>
    <t xml:space="preserve">Soldán Maroš, prof. Ing. PhD. </t>
  </si>
  <si>
    <t>1/0640/14</t>
  </si>
  <si>
    <t>Transformácia ergonomického programu do štruktúry manažérstva podniku integráciou a využitím modulov QMS, EMS, HSMS</t>
  </si>
  <si>
    <t>Sablik Jozef , prof. Ing. CSc.</t>
  </si>
  <si>
    <t>1/0448/13</t>
  </si>
  <si>
    <t>Výskum technológie laserového textúrovania povrchu pre potreby optimalizácie tribologických podmienok v procesoch plošného tvárnenia</t>
  </si>
  <si>
    <t>1/0669/15</t>
  </si>
  <si>
    <t>Stanovenie zákonitostí tvorby štruktúry a vlastností rýchlorezných ocelí pri pretavovaní a odlievaní vo vákuu</t>
  </si>
  <si>
    <t>Čaus Alexander, prof. Ing. DrSc.</t>
  </si>
  <si>
    <t>1/0520/15</t>
  </si>
  <si>
    <t>Výskum diagnostiky chýb zvarových spojov pomocou moderných NDT metód</t>
  </si>
  <si>
    <t>1/0481/14</t>
  </si>
  <si>
    <t>Skúmanie vplyvu vybraných charakteristík procesu obrábania s využitím HI-technológií obrábania na výslednú kvalitu obrábaných plôch a bezproblémovú montáž</t>
  </si>
  <si>
    <t>Pokorný Peter, doc. Ing. PhD.</t>
  </si>
  <si>
    <t>1/0477/14</t>
  </si>
  <si>
    <t>Využitie moderných metód optického 3D skenovania na analýzu deformácií zvarkov</t>
  </si>
  <si>
    <t>Marônek Milan, prof. Ing. CSc.</t>
  </si>
  <si>
    <t>1/0470/14</t>
  </si>
  <si>
    <t>Výskum modifikovaných spájkovacích zliatin pre beztavivové spájkovanie kovových a keramických materiálov</t>
  </si>
  <si>
    <t>1/0455/14</t>
  </si>
  <si>
    <t>Príprava a charakteristika TiC nanokompozitných vrstiev metódou HiPIMS pre využitie v automobilovom priemysle</t>
  </si>
  <si>
    <t>Lokaj Ján, prof. Ing. CSc.</t>
  </si>
  <si>
    <t>1/0503/15</t>
  </si>
  <si>
    <t>Príprava a charakterizácia vlastností nových typov tvrdých povlakov pre nástrojové materiály</t>
  </si>
  <si>
    <t>Čaplovič Ľubomír, prof. Ing. PhD.</t>
  </si>
  <si>
    <t>1/0876/15</t>
  </si>
  <si>
    <t>Zákonitosti tvorby a termodynamická stabilita štruktúrne komplexných fáz v zliatinách na báze hliníka alebo zinku</t>
  </si>
  <si>
    <t>1/0018/15</t>
  </si>
  <si>
    <t>Multikomponentné špeciálne sklá pre optoelektroniku, nelineárnu optiku a vláknovú optiku</t>
  </si>
  <si>
    <t>1/0184/14</t>
  </si>
  <si>
    <t>Využitie komplexnej termickej analýzy a výpočtovej termodynamiky pri štúdiu procesov v progresívnych materiálových systémoch</t>
  </si>
  <si>
    <t>Čička Roman, doc. Ing. PhD.</t>
  </si>
  <si>
    <t>1/0811/14</t>
  </si>
  <si>
    <t>Korózna odolnosť progresívnych kovových zliatin na báze zinku, hliníka a cínu</t>
  </si>
  <si>
    <t>Palcút Marián, Mgr. PhD.</t>
  </si>
  <si>
    <t>1/0068/14</t>
  </si>
  <si>
    <t>Štúdium metalurgickej podstaty zmien štruktúry a vlastností Cr-V ledeburitickej ocele kryogénnym spracovaním</t>
  </si>
  <si>
    <t>Jurči Peter, prof. Ing. PhD.</t>
  </si>
  <si>
    <t>1/0735/14</t>
  </si>
  <si>
    <t>Štúdium relaxačných mechanizmov v kompozitoch so špeciálnymi plnivami na báze uhlíka</t>
  </si>
  <si>
    <t>1/0356/13</t>
  </si>
  <si>
    <t>Kvantifikácia riadiačného poškodenia kompozitných materiálov pre termonukleárne fúzne reaktory</t>
  </si>
  <si>
    <t>Dománková Mária, doc. Ing. PhD.</t>
  </si>
  <si>
    <t>1/0402/13</t>
  </si>
  <si>
    <t xml:space="preserve">EÚ, EFRR, MH SR, </t>
  </si>
  <si>
    <t>EUROSCAPES - Koncepcia údržby zelene v urbánnych a suburbánnych európskych krajinách</t>
  </si>
  <si>
    <t>Belčáková, Ingrid., doc. RNDr. PhD.</t>
  </si>
  <si>
    <t>5C 007</t>
  </si>
  <si>
    <t xml:space="preserve">Interreg IVC </t>
  </si>
  <si>
    <t>Enviromental Wooden Climatic Chamber (EWCC)</t>
  </si>
  <si>
    <t>Kotrádyová, Veronika, doc. Ing., PhD.</t>
  </si>
  <si>
    <t>SK06-IV-02-004</t>
  </si>
  <si>
    <t>SAIA, Štipendijný program EHP SK</t>
  </si>
  <si>
    <t>FA STUBA visits BAS Bergen</t>
  </si>
  <si>
    <t>SK 06-1-02-009</t>
  </si>
  <si>
    <t xml:space="preserve">Vybavenie modelárskeho štúdia </t>
  </si>
  <si>
    <t>Paliatka, Peter, prof. akad. soch.</t>
  </si>
  <si>
    <t>0501/0011/2015</t>
  </si>
  <si>
    <t>Škoda Auto, a.s.</t>
  </si>
  <si>
    <t>Flowers for Slovakia III.</t>
  </si>
  <si>
    <t>Lipková, Michala, Mgr. art.</t>
  </si>
  <si>
    <t>2015vu077</t>
  </si>
  <si>
    <t>Tatra banka</t>
  </si>
  <si>
    <t>UNIALL - Sprístupňovanie vysokoškolského vzdelávania pre študentov so špecifickými potrebami</t>
  </si>
  <si>
    <t>Čerešňová, Zuzana, doc. Ing. arch., PhD.</t>
  </si>
  <si>
    <t>2015-1-SK01-KA203-008959</t>
  </si>
  <si>
    <t>SAAIC</t>
  </si>
  <si>
    <t>Zabezpečenie optimalizácie farebnosti fasády bytového domu</t>
  </si>
  <si>
    <t>Urlandová, Andrea, doc. Ing., PhD.</t>
  </si>
  <si>
    <t>0524/1344/15</t>
  </si>
  <si>
    <t>Stavebné bytové družstvo</t>
  </si>
  <si>
    <t>Organizácia 4.svetovej konferencie o techn. A inžinier. Vzdelávaní/WCTEE/ konanej v sempembri 2015</t>
  </si>
  <si>
    <t>Ilkovičová, Ľubica, doc. Ing. arch., PhD.</t>
  </si>
  <si>
    <t>0524/1243/15</t>
  </si>
  <si>
    <t>XELLA Slovensko</t>
  </si>
  <si>
    <t>Zachovanie, udržanie a obnova kultúrneho a prír. Dedičstva v lokalite Malej a Veľkej Skalky</t>
  </si>
  <si>
    <t>Polomová Beata, Ing. arch., PhD.</t>
  </si>
  <si>
    <t>0501/0006/16</t>
  </si>
  <si>
    <t>Beňadik, n.f.</t>
  </si>
  <si>
    <t>Zabezpečenie exponátov na výstavu Medený Hámor V Banskej Bystrici</t>
  </si>
  <si>
    <t>Kráľová, Eva, doc. Ing., PhD.</t>
  </si>
  <si>
    <t>8_2011</t>
  </si>
  <si>
    <t>Mesto Banská Bystrica</t>
  </si>
  <si>
    <t>Vypracovanie overovacej štúdie Auly SOŠP</t>
  </si>
  <si>
    <t>Kočlík, Dušan, Ing., ArtD.</t>
  </si>
  <si>
    <t>0501/0024/15</t>
  </si>
  <si>
    <t>Stredná odborná školy polygrafická</t>
  </si>
  <si>
    <t>Výskum pamiatok</t>
  </si>
  <si>
    <t>0501/0021/15</t>
  </si>
  <si>
    <t xml:space="preserve">SL TRADE, s.r.o. </t>
  </si>
  <si>
    <t>Vydanie publikácie - Historické brány krupinských domov</t>
  </si>
  <si>
    <t>Vošková, Katarína, Ing. arch., PhD.</t>
  </si>
  <si>
    <t>0501/0003/15</t>
  </si>
  <si>
    <t>Mestské lesy</t>
  </si>
  <si>
    <t>REGIOGOES - Regionálny potenciál v pohraničnej oblasti Rakúsko-Slovensko. Vývoj nových
modelov bývania, práce a voľného času pre pohraničnú oblasť</t>
  </si>
  <si>
    <t>Bacová, Andrea, doc. Ing. arch., PhD.</t>
  </si>
  <si>
    <t>0524/0217/15</t>
  </si>
  <si>
    <t>OEST Akademie</t>
  </si>
  <si>
    <t>REGIOGOES- Regionálny potenciál v pohraničnej oblasti Rakúsko-Slovensko. Vývoj nových
modelov bývania, práce a voľného času pre pohraničnú oblasť</t>
  </si>
  <si>
    <t>N00140</t>
  </si>
  <si>
    <t>MPaRV SR</t>
  </si>
  <si>
    <t>Vedecko-výskumné aktivity určené na PUBLIC SPACE BRATISLAVA</t>
  </si>
  <si>
    <t>Boháčová, Katarína, Ing. arch., PhD.</t>
  </si>
  <si>
    <t>0524/0098/15</t>
  </si>
  <si>
    <t>GFI, a.s.</t>
  </si>
  <si>
    <t>Fit2 E-CAR - komplexná vízia elektromobility pre nasledujúce desaťročie</t>
  </si>
  <si>
    <t>Wolkswagen AG,38436,Wolfburg/ ŠKODA AUTO Mladá Boleslav</t>
  </si>
  <si>
    <t>2013-2017</t>
  </si>
  <si>
    <t>Interakcia človeka a dreva  -  humanizačný potenciál dreva v interiéri</t>
  </si>
  <si>
    <t>APVV-0594-12</t>
  </si>
  <si>
    <t>Interiérový dizajn ako prostriedok prevencie a liečenia civilizačných chorôb</t>
  </si>
  <si>
    <t>Petelen, Ivan, prof. Ing. arch., akad. arch., PhD.</t>
  </si>
  <si>
    <t>APVV-0469-11</t>
  </si>
  <si>
    <t>Fenomenológia kapucínskej architektúry a kultúrne dejiny Slovenska</t>
  </si>
  <si>
    <t>Botek, Andrej, doc. Ing. arch., Mgr., PhD.</t>
  </si>
  <si>
    <t>015TTU-4/2014</t>
  </si>
  <si>
    <t>Dizajn vnútorného prostredia – inovácia výukového modelu s orientáciou na prax</t>
  </si>
  <si>
    <t>Vinarčíková, Jana, doc. Ing. arch., PhD.</t>
  </si>
  <si>
    <t>042STU-4/2015</t>
  </si>
  <si>
    <t>Diela záhradnej architektúry ako súčasť kultúrneho dedičstva a možnosti ich interpretácie</t>
  </si>
  <si>
    <t>Reháčková, Tamara, Ing., PhD.</t>
  </si>
  <si>
    <t>017STU-4/2014</t>
  </si>
  <si>
    <t>Progresívne technológie pri tvorbe architektonických diel</t>
  </si>
  <si>
    <t>Budiaková, Mária, doc. Ing., PhD.</t>
  </si>
  <si>
    <t>039STU-4/2014</t>
  </si>
  <si>
    <t>Transparentné a translucentné konštrukcie uplatňpované na architektonických ibjektoch v špecifických podmienkach</t>
  </si>
  <si>
    <t>Králik, Juraj, Ing. arch., PhD.</t>
  </si>
  <si>
    <t>1/0951/16</t>
  </si>
  <si>
    <t>Priemyselné dedičstvo - teória a metodológia ochrany aplikovaná vo výskume územia Bratislvy</t>
  </si>
  <si>
    <t>Bartošová, Nina, Ing. arch., PhD.</t>
  </si>
  <si>
    <t>2/0095/14</t>
  </si>
  <si>
    <t>Architektúra a urbanizmus 2020 - smerovanie k takmer nulovému energetickému štandardu</t>
  </si>
  <si>
    <t>Krajcsovics, Lorant, Ing. arch., PhD.</t>
  </si>
  <si>
    <t>1/0559/13</t>
  </si>
  <si>
    <t>Michal Milan Harminc – život a dielo nestora slovenskej architektúry</t>
  </si>
  <si>
    <t>Pohaničová, Jana, prof. Ing. arch., PhD.</t>
  </si>
  <si>
    <t>1/0555/14</t>
  </si>
  <si>
    <t>ZonMw - Sfingolipidy: Nový cieľ v liečbe Alzheimerovej choroby</t>
  </si>
  <si>
    <t>doc. Ing. Dušan Berkeš, PhD.</t>
  </si>
  <si>
    <t>ZonMw-733050105</t>
  </si>
  <si>
    <t>Memorabel program</t>
  </si>
  <si>
    <t>2015-2016</t>
  </si>
  <si>
    <t>Podpora medzinárodnej mobility medzi STU Bratislava, NTNU Trondheim a Universität Liechtenstein</t>
  </si>
  <si>
    <t>prof. Ing. Miroslav Fikar, DrSc.</t>
  </si>
  <si>
    <t>SK06-II-01-004</t>
  </si>
  <si>
    <t>Operačný program VaV</t>
  </si>
  <si>
    <t>Dobudovanie infraštruktúry pre moderný výskum civilizačných ochorení</t>
  </si>
  <si>
    <t>doc. Ing. Albert Breier, DrSc.</t>
  </si>
  <si>
    <t>ITMS 26230120006</t>
  </si>
  <si>
    <t>Managing Authority, Viena, Austria</t>
  </si>
  <si>
    <t>Vývoj inovačného hodnotového reťazca pre udržateľné plasty v Strednej Európe</t>
  </si>
  <si>
    <t>Bakoš Dušan, prof. Ing. DrSc.</t>
  </si>
  <si>
    <t>PLASTiCE/3CE368 P1</t>
  </si>
  <si>
    <t>Central Europe</t>
  </si>
  <si>
    <t>7. rámcový program</t>
  </si>
  <si>
    <t>2014-2018</t>
  </si>
  <si>
    <t>Vzdelávanie vo vnorenom prediktívnom riadení a optimalizácii</t>
  </si>
  <si>
    <t>Fikar Miroslav, prof. Ing., DrSc.</t>
  </si>
  <si>
    <t>FP7-607957</t>
  </si>
  <si>
    <t>Glycerol - substrát pre biorafinérie a výrobu vysoko kvalitných produktov s priemyselnou hodnotou</t>
  </si>
  <si>
    <t>Rebroš Martin, Ing. PhD.</t>
  </si>
  <si>
    <t>FP7-613667</t>
  </si>
  <si>
    <t>Dofinancovanie projektu 7. RP z APVV</t>
  </si>
  <si>
    <t>DO7RP-0045-12</t>
  </si>
  <si>
    <t>Vývoj biokatalýzy novej generácie pre priemyselnú chemickú syntézu</t>
  </si>
  <si>
    <t>FP7-KBBE-2010-4-266025</t>
  </si>
  <si>
    <t>2012-2014</t>
  </si>
  <si>
    <t>DO7RP-0042-11</t>
  </si>
  <si>
    <t>DAAD projekt</t>
  </si>
  <si>
    <t xml:space="preserve">Kooperatívne interakcie v systémoch spinového prechodu tuhej fázy </t>
  </si>
  <si>
    <t>Boča Roman, prof. Ing. DrSc.</t>
  </si>
  <si>
    <t>DAAD</t>
  </si>
  <si>
    <t>Zložitosť, citlivosť a robustnosť explicitného prediktívneho riadenia</t>
  </si>
  <si>
    <t>doc. Ing. Michal Kvasnica, PhD.</t>
  </si>
  <si>
    <t>SK-FR-2013-0026</t>
  </si>
  <si>
    <t>Transportné vlastnosti selektívne modifikovaných uhlíkových nanotrubíc</t>
  </si>
  <si>
    <t>doc. Ing. Pavol Fedorko, CSc.</t>
  </si>
  <si>
    <t>SK-FR-2013-0008</t>
  </si>
  <si>
    <t>Využitie odpadových substrátov v biotechnologickej produkcii metabolitov a obohatenej kvasinkovej biomase</t>
  </si>
  <si>
    <t>doc. Ing. Milan Čertík, PhD.</t>
  </si>
  <si>
    <t>SK-CZ-2013-0167</t>
  </si>
  <si>
    <t>Syntéza a charakterizácia nanoštruktúrneho anatasu (TiO2) s lamerálnou morfológiou)</t>
  </si>
  <si>
    <t>prof. Ing. Vlasta Brezová, DrSc.</t>
  </si>
  <si>
    <t>SK-CZ-2013-0140</t>
  </si>
  <si>
    <t>2015-2015</t>
  </si>
  <si>
    <t>Teória čísel a jej aplikácie</t>
  </si>
  <si>
    <t>doc. RNDr. Vladimír Baláž, CSc.</t>
  </si>
  <si>
    <t>SK-CZ-2013-0040</t>
  </si>
  <si>
    <t>Tepelná stability celuláz</t>
  </si>
  <si>
    <t>SK-HU-2013-0008</t>
  </si>
  <si>
    <t>Biotechnologická modifikácia fungálnych producentov karotenoidov a lipidov</t>
  </si>
  <si>
    <t>SK-HU-2013-0014</t>
  </si>
  <si>
    <t>ERDF financ.z fondov EÚ a ŠR SR</t>
  </si>
  <si>
    <t>Modernizácia a dobudovanie výskumnej a vývojovej infraštruktúry a prístrojového vybavenia Centra pre aplikovaný výskum a environmentálne vhodných polymérnych materiálov</t>
  </si>
  <si>
    <t>Hudec Ivan, prof. Ing., PhD.</t>
  </si>
  <si>
    <t xml:space="preserve">ITMS 26210120008  </t>
  </si>
  <si>
    <t>ERDF financ.z fondov EÚ</t>
  </si>
  <si>
    <t>Činnosti v oblasti obnoviteľných energií a energetickej účinnosti</t>
  </si>
  <si>
    <t>Lušpai Karol, Ing., PhD.</t>
  </si>
  <si>
    <t>ATMOS Code N00149</t>
  </si>
  <si>
    <t>Interreg SK - AT</t>
  </si>
  <si>
    <t>Chemické postupy zužitkovania biomasy v slovensko-maďarskom prihraničnom regióne</t>
  </si>
  <si>
    <t>Kaszonyi Alexander, prof. Ing., PhD.</t>
  </si>
  <si>
    <t>HUSK/1101/1.2.1</t>
  </si>
  <si>
    <t>Interreg HU-SK</t>
  </si>
  <si>
    <t xml:space="preserve">Hlav. riešiteľ: hameln rds., a.s. Modra, 95% / spolufin. 5% </t>
  </si>
  <si>
    <t>46489,87 / 1017,88</t>
  </si>
  <si>
    <t>2011-2013</t>
  </si>
  <si>
    <t>Centrum pre priemyselný výskum optimálneho spôsobu syntézy vysoko účinných liečiv</t>
  </si>
  <si>
    <t>Marchalín Štefan, prof., Ing. DrSc.</t>
  </si>
  <si>
    <t>ITMS 26240220061</t>
  </si>
  <si>
    <t>Hlav. riešiteľ: VÚPC, a.s., Bratislava</t>
  </si>
  <si>
    <t>Výskum možností integrácie výroby bioetanolu prvej generácie na báze kukurice a druhej generácie na báze celulózy zo slamy, kukuričného kôrovia a krátkych vlákien zo spracovania zberového papiera</t>
  </si>
  <si>
    <t xml:space="preserve">Rosenberg Michal, prof. Ing., PhD. </t>
  </si>
  <si>
    <t>2013-14486/39498:1-11</t>
  </si>
  <si>
    <t>2015-2019</t>
  </si>
  <si>
    <t>Magnetokalorický jav v kvantových a nanoskopických systémoch</t>
  </si>
  <si>
    <t>Ing. Ivan Šalitroš, PhD.</t>
  </si>
  <si>
    <t>APVV-14-0073</t>
  </si>
  <si>
    <t>Komplexná izolácia látok s vysokou pridanou hodnotou zo skorocelu Plantago lanceolata</t>
  </si>
  <si>
    <t>prof. Ing. Michal Rosenberg, PhD.</t>
  </si>
  <si>
    <t>APVV-14-0538</t>
  </si>
  <si>
    <t>Príprava erytropoetínu, terapeutického hormónu ovplyvňujúceho tvorbu červených krviniek, expresiou v eukaryotickom bunkovom systéme a jeho ďalšia purifikácia</t>
  </si>
  <si>
    <t>APVV-14-0474</t>
  </si>
  <si>
    <t>Nereaktívne tavné lepidlá na báze metalocénových polymérov pre priemyselné aplikácie</t>
  </si>
  <si>
    <t>prof. Ing. Ivan Hudec, PhD.</t>
  </si>
  <si>
    <t>APVV-14-0566</t>
  </si>
  <si>
    <t>Nové typy kompozitných a viaczložkových impregnantov pre elektrotechniku na báze polyesterových a polyesterimidových živíc</t>
  </si>
  <si>
    <t>APVV-14-0125</t>
  </si>
  <si>
    <t>Nové environmentálne prijateľné polymérne materiály z obnoviteľných zdrojov</t>
  </si>
  <si>
    <t>Ing. Jozef Feranc, PhD.</t>
  </si>
  <si>
    <t>APVV-14-0301</t>
  </si>
  <si>
    <t>Využitie sadry na hodnotné chemické produkty a medziprodukty</t>
  </si>
  <si>
    <t>APVV-14-0217</t>
  </si>
  <si>
    <t>Aplikácia biokrmív vo výžive hydiny na produkciu funkčných potravín obohatených o významné polynenasýtené mastné kyseliny</t>
  </si>
  <si>
    <t>prof. Ing. Milan Čertík, PhD.</t>
  </si>
  <si>
    <t>APVV-14-0397</t>
  </si>
  <si>
    <t>Možná duálna funkcia P-glykoproteínu pri viacliekovej rezistencii leukemických buniek: efluxná pumpa a regulačný proteín</t>
  </si>
  <si>
    <t>APVV-14-0334</t>
  </si>
  <si>
    <t>Špeciálne aditivované vlákna a textílie</t>
  </si>
  <si>
    <t>doc. Ing. Anna Ujhelyiová, PhD.</t>
  </si>
  <si>
    <t>APVV-14-0175</t>
  </si>
  <si>
    <t>Nové materiály na báze koordinačných zlúčenín</t>
  </si>
  <si>
    <t>prof. Ing. Marian Koman, DrSc.</t>
  </si>
  <si>
    <t>APVV-14-0078</t>
  </si>
  <si>
    <t>Inteligentný systém na identifikáciu nebezpečenstva v komplexných výrobných procesoch</t>
  </si>
  <si>
    <t>prof. Ing. Ľudovít Jelemenský, DrSc.</t>
  </si>
  <si>
    <t>APVV-14-0317</t>
  </si>
  <si>
    <t>Nové syntetické metódy a syntézy biologicky aktívnych molekúl pre trvalo udržateľný rozvoj zelenej chémie</t>
  </si>
  <si>
    <t>prof. Ing. Tibor Gracza, DrSc.</t>
  </si>
  <si>
    <t>APVV-14-0147</t>
  </si>
  <si>
    <t>Komplexné využitie extraktívnych zlúčenín kôry</t>
  </si>
  <si>
    <t>prof. Ing. Dušan Bakoš, DrSc.</t>
  </si>
  <si>
    <t>APVV-14-0393</t>
  </si>
  <si>
    <t>Modelovanie separácie azeotropických zmesí prostredníctvom extrakcie/extrakčnej destilácie a simulácie regenerácie rozpúšťadiel</t>
  </si>
  <si>
    <t>doc. Ing. Elena Graczová, PhD.</t>
  </si>
  <si>
    <t>APVV-0858-12</t>
  </si>
  <si>
    <t>Odstraňovanie vybraných špecifických syntetických látok z vôd procesmi s využitím ozónu</t>
  </si>
  <si>
    <t>doc. Ing. Ján Derco, PhD.</t>
  </si>
  <si>
    <t>APVV-0656-12</t>
  </si>
  <si>
    <t>Identifikácia drog a liečiv v odpadových vodách a možnosti ich odstraňovania v ČOV</t>
  </si>
  <si>
    <t>doc. Ing. Igor Bodík, PhD.</t>
  </si>
  <si>
    <t>APVV-0122-12</t>
  </si>
  <si>
    <t>2013-2016</t>
  </si>
  <si>
    <t>Ca2+ homeostáza a signalizácia vo fyziológii a vývoji Trichoderma spp.</t>
  </si>
  <si>
    <t>doc. Ing. Marin Šimkovič, PhD.</t>
  </si>
  <si>
    <t>APVV-0719-12</t>
  </si>
  <si>
    <t>Katalytické heterocyklizácie v systéme bioaktívnych prírodných látok a ich funkčných analógov</t>
  </si>
  <si>
    <t>doc. Ing. Peter Szolcsányi, PhD.</t>
  </si>
  <si>
    <t>APVV-0428-12</t>
  </si>
  <si>
    <t>Gumárske zmesi s novými netradičnými plnivami pre špeciálne aplikácie</t>
  </si>
  <si>
    <t>APVV-0694-12</t>
  </si>
  <si>
    <t>Štúdium in vitro proteázového procesingu vybraných proteáz</t>
  </si>
  <si>
    <t>RNDr. Miroslav Gál, PhD.</t>
  </si>
  <si>
    <t>APVV-0119-12</t>
  </si>
  <si>
    <t>Vývoj diagnostického nástroja pre kvantitatívne MRI zobrazovanie biogénneho železa v klinickej praxi</t>
  </si>
  <si>
    <t>Mgr. Ladislav Bačiak</t>
  </si>
  <si>
    <t>APVV-0431-12</t>
  </si>
  <si>
    <t>Mechanizmy korózie a mikromechanické vlastnosti dentálnych materiálov</t>
  </si>
  <si>
    <t>Ing. Eva Smrčková, CSc.</t>
  </si>
  <si>
    <t>APVV-0218-11</t>
  </si>
  <si>
    <t>Nekonvenčné kvantové stavy v nanoskopických magnetických systémoch</t>
  </si>
  <si>
    <t>prof. Ing. Roman Boča, DrSc.</t>
  </si>
  <si>
    <t>APVV-0132-11</t>
  </si>
  <si>
    <t>Nekonvenčný prístup prípravy obilnín zo zvýšeným hospodárskym potenciálom</t>
  </si>
  <si>
    <t>APVV-0294-11</t>
  </si>
  <si>
    <t>Biomasa - zdroj chemikálií a biopalív</t>
  </si>
  <si>
    <t>Ing. Igor Šurina, PhD.</t>
  </si>
  <si>
    <t>APVV-0850-11</t>
  </si>
  <si>
    <t>Polyaplikovateľné heterocykly - návrh štruktúry, syntéza a vlastnosti</t>
  </si>
  <si>
    <t>prof. Ing. Viktor Milata, DrSc.</t>
  </si>
  <si>
    <t>APVV-0038-11</t>
  </si>
  <si>
    <t>Biokatalytická produkcia prírodných aróm v hybridných systémoch</t>
  </si>
  <si>
    <t>prof. Ing. Jozef Markoš, DrSc.</t>
  </si>
  <si>
    <t>APVV-0656-11</t>
  </si>
  <si>
    <t>Vývoj nových analytických metód na stanovenie a charakterizáciu biologicky aktívnych látok</t>
  </si>
  <si>
    <t>prof. Ing. Ján Labuda, DrSc.</t>
  </si>
  <si>
    <t>APVV-0797-11</t>
  </si>
  <si>
    <t>Progresívne katalytické transformácie na báze Cu a Fe</t>
  </si>
  <si>
    <t>doc. Ing. Andrej Kolarovič, PhD.</t>
  </si>
  <si>
    <t>APVV-0457-11</t>
  </si>
  <si>
    <t>Ekologické technológie a produkty na báze bioglycerolu</t>
  </si>
  <si>
    <t>prof. Ing. Alexander Kaszonyi, PhD.</t>
  </si>
  <si>
    <t>APVV-0133-11</t>
  </si>
  <si>
    <t>Pokročilé a efektívne metódy optimálneho procesného riadenia</t>
  </si>
  <si>
    <t>APVV-0551-11</t>
  </si>
  <si>
    <t>Výskum integrovaných technológií výroby motorových palív druhej generácie z biokvapalín</t>
  </si>
  <si>
    <t>Ing. Karol Lušpai, PhD.</t>
  </si>
  <si>
    <t>APVV-0415-11</t>
  </si>
  <si>
    <t>Biotechnologická príprava nových typov funkčných obilnín a cereálnych produktov obhatených o polynenasýtené mastné kyseliny a pigmenty</t>
  </si>
  <si>
    <t>APVV-0662-11</t>
  </si>
  <si>
    <t>Od magnetoaktívnych koordinačných zlúčenín k funkčným materiálom</t>
  </si>
  <si>
    <t>APVV-0014-11</t>
  </si>
  <si>
    <t>Štúdium  fyzikálnochemických vlastností lignocelulózových materiálov po úprave ultrazvukom.</t>
  </si>
  <si>
    <t>doc. Ing. Milan Vrška, PhD.</t>
  </si>
  <si>
    <t>1/0775/13</t>
  </si>
  <si>
    <t>Interakcia redoxne aktívnych kovov s neuroprotektívnymi látkami: efektívny spôsob boja s oxidačným stresom v neurologických chorobách?</t>
  </si>
  <si>
    <t>prof. Ing. Marián Valko, PhD.</t>
  </si>
  <si>
    <t>1/0765/14</t>
  </si>
  <si>
    <t>Vzájomné vzťahy medzi nežiaducimi a zdraviu prospešnými mikroorganizmami v cereálnych a mliečnych matriciach fermentovaných kyslomliečnymi baktériami: kvantitatívna analýza smerujúca k vývoju fermentovaných produktov pre nutrične hendikepované skupiny konzumentov</t>
  </si>
  <si>
    <t>prof. Ing. Ľubomír Valík, PhD.</t>
  </si>
  <si>
    <t>1/0495/13</t>
  </si>
  <si>
    <t>Využitie nových elektródových materiálov na báze bórom dopovaného diamantu a bizmutu na riešenie úloh potravinárskej, klinickej a environmentálnej stopovej analýzy.</t>
  </si>
  <si>
    <t>1/0051/13</t>
  </si>
  <si>
    <t>Vývoj a využitie  jednokolónových, viackolónových a viacrozmerných GC systémov v štúdiu mechanizmu chirálnych separácií ako perspektívnych metód na analýzu enantiomérov prchavých organických zlúčenín v zložitých matriciach.</t>
  </si>
  <si>
    <t>doc. Ing. Ivan Špánik, PhD.</t>
  </si>
  <si>
    <t>1/0573/14</t>
  </si>
  <si>
    <t>Mikrobiálna tvorba a modifikácia senzoricky žiaducich a nežiaducich zlúčenín vo fermentovaných nápojoch</t>
  </si>
  <si>
    <t>doc. Ing. Daniela Šmogrovičová, PhD.</t>
  </si>
  <si>
    <t>1/0560/14</t>
  </si>
  <si>
    <t>Vývoj a aplikácia izokonverzných metód</t>
  </si>
  <si>
    <t>prof. Ing. Peter Šimon, DrSc.</t>
  </si>
  <si>
    <t>1/0592/15</t>
  </si>
  <si>
    <t>Zlepšovanie nutričných, senzorických a dietetických vlastností tukových výrobkov prírodnými látkami</t>
  </si>
  <si>
    <t>prof. Ing. Štefan Schmidt, PhD.</t>
  </si>
  <si>
    <t>1/0860/13</t>
  </si>
  <si>
    <t>Koordinačné polyméry prechodných kovov s pórovitými metalo-organickými sieťami ako nové funkčné materiály.</t>
  </si>
  <si>
    <t>prof. Ing. Peter Segľa, DrSc.</t>
  </si>
  <si>
    <t>1/0472/13</t>
  </si>
  <si>
    <t>Nové, výkonnejšie imobilizačné technológie pre biokatalyzátory oxidačno-redukčných reakcií a konštrukciu biosenzorov a biobatérií</t>
  </si>
  <si>
    <t>1/0229/12</t>
  </si>
  <si>
    <t>Elektricky nabité biologicky aktívne látky a ich následné reakcie v roztokoch sledované simultánnymi spektroelektrochemickými technikami</t>
  </si>
  <si>
    <t>prof. Ing. Peter Rapta, DrSc.</t>
  </si>
  <si>
    <t>1/0307/14</t>
  </si>
  <si>
    <t>Adsorpčné procesy v biotechnologických výrobách proteínov, oligosacharidov a aromatických alkoholov</t>
  </si>
  <si>
    <t>doc. Ing. Milan Polakovič, PhD.</t>
  </si>
  <si>
    <t>1/0531/13</t>
  </si>
  <si>
    <t>Nové fotosenzibilizátory pre onkologickú fotodynamickú terapiu: fotocytotoxicita derivátov proflavínu</t>
  </si>
  <si>
    <t>doc. RNDr. Helena Paulíková, CSc.</t>
  </si>
  <si>
    <t>1/0790/14</t>
  </si>
  <si>
    <t>Štruktúrne a funkčné mimetiká metaloenzýmov</t>
  </si>
  <si>
    <t>doc. Ing. Ján Moncoľ, PhD.</t>
  </si>
  <si>
    <t>1/0388/14</t>
  </si>
  <si>
    <t>Čiastočne fluórované pi-konjugované heterocykly – štúdium ich prípravy, reaktivity  a vlastnosti</t>
  </si>
  <si>
    <t>1/0829/14</t>
  </si>
  <si>
    <t>Dejiny potravinárstva na Slovensku vo výrobe, výskume a v odbornom školstve</t>
  </si>
  <si>
    <t>2/0164/13</t>
  </si>
  <si>
    <t>Tenké vrstvy pre elektroniku a fotovoltaiku pripravené tlačou na plastových fóliách a lakovaných papieroch</t>
  </si>
  <si>
    <t>doc. RNDr. Milan Mikula, CSc.</t>
  </si>
  <si>
    <t>1/0818/13</t>
  </si>
  <si>
    <t>Funkčné hybridné materiály pre extraktívne separácie produktov biorafinérií</t>
  </si>
  <si>
    <t>RNDr. Ján Marták, PhD.</t>
  </si>
  <si>
    <t>1/0757/14</t>
  </si>
  <si>
    <t>Modelovanie hybridných systémov airlift bioreaktor - membránové separácie</t>
  </si>
  <si>
    <t>1/0866/12</t>
  </si>
  <si>
    <t>Aldoketoreduktázy v chronických ochoreniach – in silico modelovanie významných enzýmov a ich komplexov s indolovými derivátmi.</t>
  </si>
  <si>
    <t>Ing. Pavel Májek, PhD.</t>
  </si>
  <si>
    <t>2/0033/14</t>
  </si>
  <si>
    <t>Opotrebované fritovacie oleje/tuky ako zdroj palív pre dieselové motory</t>
  </si>
  <si>
    <t>1/0539/13</t>
  </si>
  <si>
    <t>Štúdium termodynamiky antioxidačného pôsobenia prírodných látok a ich modelových analógov</t>
  </si>
  <si>
    <t>prof. Ing. Vladimír Lukeš, DrSc.</t>
  </si>
  <si>
    <t>1/0735/13</t>
  </si>
  <si>
    <t>Reziduálne dipólové interakcie - nový prostriedok NMR štruktúrnej analýzy</t>
  </si>
  <si>
    <t>doc. Ing. Tibor Liptaj, CSc.</t>
  </si>
  <si>
    <t>1/0770/15</t>
  </si>
  <si>
    <t>Vývoj a využitie selektívnych sorpčných materiálov na analýzu biologicky aktívnych látok v zložitých vzorkách</t>
  </si>
  <si>
    <t>prof. Ing. Jozef Lehotay, DrSc.</t>
  </si>
  <si>
    <t>1/0499/14</t>
  </si>
  <si>
    <t>Vývoj elektrochemických senzorov a biosenzorov s polymérnymi a biomimetickými membránami pre nové spôsoby imobilizácie selektora, nové detekčné princípy a externú ochranu</t>
  </si>
  <si>
    <t>1/0361/14</t>
  </si>
  <si>
    <t>Expertný systém na automatickú identifikáciu nebezpečenstva v procesnom inžinierstve</t>
  </si>
  <si>
    <t>Ing. Juraj Labovský, PhD.</t>
  </si>
  <si>
    <t>1/0749/15</t>
  </si>
  <si>
    <t>Overiteľne bezpečné optimálne riadenie</t>
  </si>
  <si>
    <t>1/0403/15</t>
  </si>
  <si>
    <t>Molekulová a biologická funkcia indolových zlúčenín v medzidruhových interakciách vláknitých húb rodu Trichoderma</t>
  </si>
  <si>
    <t>Ing. Svetlana Kryštofová, PhD.</t>
  </si>
  <si>
    <t>1/0870/14</t>
  </si>
  <si>
    <t>Koordinačné zlúčeniny medi, ako prostriedok sledovania transportných dejov v biologických systémoch s využitím izotopu 64Cu</t>
  </si>
  <si>
    <t>1/0056/13</t>
  </si>
  <si>
    <t>Agregačné funkcie: konštrukčné metódy, rozširovania, aplikácie</t>
  </si>
  <si>
    <t>prof. Ing. Anna Kolesárová, CSc.</t>
  </si>
  <si>
    <t>1/0419/13</t>
  </si>
  <si>
    <t>Možnosti zvýšenia obsahu výživovo dôležitých zložiek v cereálnych výrobkoch</t>
  </si>
  <si>
    <t>Ing. Zlatica Kohajdová, PhD.</t>
  </si>
  <si>
    <t>1/0453/13</t>
  </si>
  <si>
    <t>Regenerácia špecifických regiónov mozgu dospelých spevavcov skúmaná pomocou in vivo magnetickej rezonancie</t>
  </si>
  <si>
    <t>RNDr. Svatava Kašparová, PhD.</t>
  </si>
  <si>
    <t>2/0177/14</t>
  </si>
  <si>
    <t>Selektívna katalytická transformácia bioglycerolu z obnoviteľných surovín na cenné chemikálie</t>
  </si>
  <si>
    <t>1/0556/13</t>
  </si>
  <si>
    <t>Katalytická redukcia dechtov z termochemického rozkladu biomasy.</t>
  </si>
  <si>
    <t>1/0757/13</t>
  </si>
  <si>
    <t>Hodnotenie bioaktívnych prírodných látok a ich využitie v potravinách s preventívno-lekárskymi vlastnosťami</t>
  </si>
  <si>
    <t>Ing. Eva Hybenová, PhD.</t>
  </si>
  <si>
    <t>1/0980/15</t>
  </si>
  <si>
    <t>Vývoj účinných ekologických metód prípravy vzorky na extrakciu endokrinne disrupčných chemikálií a xenobiotík v potravinách a životnom prostredí na nízkych koncentračných hladinách</t>
  </si>
  <si>
    <t>Ing. Svetlana Hrouzková, PhD.</t>
  </si>
  <si>
    <t>1/0503/14</t>
  </si>
  <si>
    <t>Implementácia in vitro metódy OECD pre hodnotenie dermálnej absorpcie pesticídov a jej modifikácia na posúdenie odolnosti pracovných rukavíc voči pesticídom</t>
  </si>
  <si>
    <t>doc. Ing. Jarmila Hojerová, PhD.</t>
  </si>
  <si>
    <t>1/0593/14</t>
  </si>
  <si>
    <t>Elektrochemický proces prípravy "zeleného" oxidovadla-železanov pre dočisťovanie odpadných vôd</t>
  </si>
  <si>
    <t>prof. Ing. Ján Híveš, CSc.</t>
  </si>
  <si>
    <t>1/0543/15</t>
  </si>
  <si>
    <t>Stereoselektívne konštrukcie oxa- a azaheterocyklických zlúčenín v syntéze prírodných látok</t>
  </si>
  <si>
    <t>1/0488/14</t>
  </si>
  <si>
    <t>Optimálne procesné riadenie</t>
  </si>
  <si>
    <t>1/0053/13</t>
  </si>
  <si>
    <t>Transportné vlastnosti vysoko dopovaných vodivých polymérov a materiálov z jednostenných uhlíkových nanotrubíc</t>
  </si>
  <si>
    <t>1/0601/15</t>
  </si>
  <si>
    <t>Pokročilé prístupy bioremediácie - biostimulácia a bioaugmentácia - na dekontamináciu organických chlórovaných zlúčenín zo znečistených sedimentov, vôd a pôd</t>
  </si>
  <si>
    <t>doc. Ing. Katarína Dercová, PhD.</t>
  </si>
  <si>
    <t>1/0295/15</t>
  </si>
  <si>
    <t>Rozklad vybraných špecifických syntetických organických látok z vôd procesmi s využitím ozónu</t>
  </si>
  <si>
    <t>1/0859/14</t>
  </si>
  <si>
    <t>Korózia pri tepelnom zaťažení</t>
  </si>
  <si>
    <t>1/0101/14</t>
  </si>
  <si>
    <t>Nové stabilizované a štruktúrne usporiadané opticky a fotoelektricky aktívne organické materiály</t>
  </si>
  <si>
    <t>prof. Ing. Gabriel Čík, CSc.</t>
  </si>
  <si>
    <t>1/0501/15</t>
  </si>
  <si>
    <t>Polosuché kultivácie ako prostriedok biotechnologickej prípravy bioproduktov obohatených o biologicky aktívne látky a enzýmy</t>
  </si>
  <si>
    <t>1/0574/15</t>
  </si>
  <si>
    <t>Stabilita a degradácia farebných vrstiev objektov kultúrneho dedičstva</t>
  </si>
  <si>
    <t>prof. Ing. Michal Čeppan, PhD.</t>
  </si>
  <si>
    <t>1/0888/15</t>
  </si>
  <si>
    <t>Fotoindukované procesy N-heterocyklov v homogénnych a heterogénnych systémoch: štruktúra versus reaktivita</t>
  </si>
  <si>
    <t>1/0041/15</t>
  </si>
  <si>
    <t>Transparentná korundová keramika pre energeticky úsporné osvetľovacie zdroje</t>
  </si>
  <si>
    <t>Ing. Katarína Bodišová, PhD.</t>
  </si>
  <si>
    <t>1/0690/15</t>
  </si>
  <si>
    <t>Molekulový magnetizmus na báze koordinačných zlúčenín</t>
  </si>
  <si>
    <t>1/0522/14</t>
  </si>
  <si>
    <t>Poznaním detailov elektrónovej štruktúry k interpretácii a predikcii fyzikálno-chemických vlastností látok</t>
  </si>
  <si>
    <t>prof. Ing. Stanislav Biskupič, DrSc.</t>
  </si>
  <si>
    <t>1/0327/12</t>
  </si>
  <si>
    <t>Riadenie chemickotechnologických a biotechnologických procesov s neurčitosťami</t>
  </si>
  <si>
    <t>doc. Ing. Monika Bakošová, CSc.</t>
  </si>
  <si>
    <t>1/0973/12</t>
  </si>
  <si>
    <t>Vysokoporézne anorganické materiály pre tepelno-izolačné aplikácie</t>
  </si>
  <si>
    <t>Ing. Ľuboš Bača, PhD.</t>
  </si>
  <si>
    <t>1/0696/15</t>
  </si>
  <si>
    <t>Externé analýzy, kontrola liečiv</t>
  </si>
  <si>
    <t>Liptaj Tibor, doc.Ing., PhD.</t>
  </si>
  <si>
    <t>082 15</t>
  </si>
  <si>
    <t>Saneca Pharmaceutials, a.s., Hlohovec</t>
  </si>
  <si>
    <t>Spracovanie a zhodnotenie RTG difrakčných záznamov</t>
  </si>
  <si>
    <t>Smrčková Eva, Ing., CSc.</t>
  </si>
  <si>
    <t>077 15</t>
  </si>
  <si>
    <t>TSUS n.o. Bratislava</t>
  </si>
  <si>
    <t>Termické skúšky</t>
  </si>
  <si>
    <t>Šimon Peter, prof.Ing., DrSc.</t>
  </si>
  <si>
    <t>076 15</t>
  </si>
  <si>
    <t>FIBERSTRUCT s.r.o. Strážske</t>
  </si>
  <si>
    <t>RTG analýzy vzoriek zeolitu</t>
  </si>
  <si>
    <t>Jorík Vladimír, doc.Ing., CSc.</t>
  </si>
  <si>
    <t>071 15</t>
  </si>
  <si>
    <t>VURUP a.s. Bratislava</t>
  </si>
  <si>
    <t>Rozbor a analýza krytov svietidiel a granulátov používaných na ich výrobu</t>
  </si>
  <si>
    <t>Hudec Ivan, prof.Ing., PhD.</t>
  </si>
  <si>
    <t>066 15</t>
  </si>
  <si>
    <t>Hella Slovakia Signal-Lighting s.r.o., Bánovce nad Bebravou</t>
  </si>
  <si>
    <t>Zmeranie DSCa TG záznamov vzoriek epoxidov</t>
  </si>
  <si>
    <t>065 15</t>
  </si>
  <si>
    <t>VUKI a.s. Bratislava</t>
  </si>
  <si>
    <t>Elastomérne zmesi a ich komponenty - fyzikálno-mechanické a analytické testy</t>
  </si>
  <si>
    <t>064 15</t>
  </si>
  <si>
    <t>VEGUM a.s. Dolné Vestenice</t>
  </si>
  <si>
    <t>Rozbor a anylýza vzoriek tesniace gumy prášnika Vp 1,2,3"</t>
  </si>
  <si>
    <t>062 15</t>
  </si>
  <si>
    <t>U.S. Steel Košice s.r.o.,  Košice</t>
  </si>
  <si>
    <t xml:space="preserve">Využitie sadra na hodnotné chemické produkty a medziprodukty </t>
  </si>
  <si>
    <t>Fellner Pavel, prof.Ing., DrSc.</t>
  </si>
  <si>
    <t>060 15</t>
  </si>
  <si>
    <t>VUCHT a.s. Bratislava</t>
  </si>
  <si>
    <t>Stanovenie merných povrchov iremičitého úletu SIOXID</t>
  </si>
  <si>
    <t>Hudec Pavol, doc.Ing., CSc.</t>
  </si>
  <si>
    <t>059 15</t>
  </si>
  <si>
    <t>OFZ a.s. Istebné</t>
  </si>
  <si>
    <t>Vplyv vody na bezpečnostné parametre autoklávu</t>
  </si>
  <si>
    <t>Danielik Vladimír, doc.Ing., PhD.</t>
  </si>
  <si>
    <t>058 15</t>
  </si>
  <si>
    <t>KOMPOZITUM, s.r.o., Topolčany</t>
  </si>
  <si>
    <t>Sušenie biomasy</t>
  </si>
  <si>
    <t>Polakovič Milan, prof.Ing., CSc.</t>
  </si>
  <si>
    <t>057 15</t>
  </si>
  <si>
    <t>Evonik Fermas s.r.o., Slovenská Ľupča</t>
  </si>
  <si>
    <t>Svetlostálosť tlače- odolnosť voči teplu</t>
  </si>
  <si>
    <t>Dvonka Vladimír, Ing., PhD.</t>
  </si>
  <si>
    <t>056 15</t>
  </si>
  <si>
    <t>PROMPt tlačiareň cennín a.s., Bratislava</t>
  </si>
  <si>
    <t>Výpal vápna pre dosiahnutie najvyššej možnej reaktivity</t>
  </si>
  <si>
    <t>Palou Martin Tchingnabé, prof.Dr.Ing.</t>
  </si>
  <si>
    <t>055 15</t>
  </si>
  <si>
    <t>CEMDESING spol. s r.o., Trenčín</t>
  </si>
  <si>
    <t>Rontgenová mikroanalýza vzoriek na prístroji JXA-840A so systémom EDX</t>
  </si>
  <si>
    <t xml:space="preserve">Janek Marián doc.Ing. PhD. </t>
  </si>
  <si>
    <t>053 15</t>
  </si>
  <si>
    <t>Bekaert Hlohovec a.s., Hlohovec</t>
  </si>
  <si>
    <t xml:space="preserve">XRD analýza </t>
  </si>
  <si>
    <t>Bača Ľuboš, Ing., PhD.</t>
  </si>
  <si>
    <t>052 15</t>
  </si>
  <si>
    <t>RHP-Technology GmbH, Seibersdorf, Rakúsko</t>
  </si>
  <si>
    <t>Analýza obsahu síry vo vzorkách taveniny</t>
  </si>
  <si>
    <t>Jurišová Jana, Ing., PhD.</t>
  </si>
  <si>
    <t>051 15</t>
  </si>
  <si>
    <t xml:space="preserve">Rauan Meirbekova Reykjavik University, Reykjavik  Írsko </t>
  </si>
  <si>
    <t>Meranie NMR spektierhumínových kyselín</t>
  </si>
  <si>
    <t>050 15</t>
  </si>
  <si>
    <t>NPaPC, Lužianky</t>
  </si>
  <si>
    <t>Odkyslenie vzoriek oleja</t>
  </si>
  <si>
    <t>Kocsisová Teodora, Ing.</t>
  </si>
  <si>
    <t>047 15</t>
  </si>
  <si>
    <t>STUVITAL, s.r.o.. Bratislava</t>
  </si>
  <si>
    <t>Testy odpadovej kremelíny</t>
  </si>
  <si>
    <t>04515</t>
  </si>
  <si>
    <t>AMYLUM SLOVAKIA, spol. s r.o., Boleráz</t>
  </si>
  <si>
    <t>Posúdenie vhodnosti existujúcich kolón na zakoncentrovanie čpavkovej vody z výroby</t>
  </si>
  <si>
    <t>Dudáš Jozef, doc.Ing., PhD.</t>
  </si>
  <si>
    <t>043158</t>
  </si>
  <si>
    <t>BIOTIKA a.s. Slovenská Ľupča</t>
  </si>
  <si>
    <t>Príprava vzorky lignínu z vedľajších produktov pri výrobe celulózy</t>
  </si>
  <si>
    <t>Jablonský Michal, Ing., PhD.</t>
  </si>
  <si>
    <t>039 15</t>
  </si>
  <si>
    <t>Chemko a.s. Bratislava</t>
  </si>
  <si>
    <t>Stanovenie účinnosti 4 biocidnych výrobkov</t>
  </si>
  <si>
    <t>Valík Ľubomír, prof.Ing., PhD.</t>
  </si>
  <si>
    <t>038 15</t>
  </si>
  <si>
    <t>GWC - Water Consultant, Rakúsko</t>
  </si>
  <si>
    <t>Zmeranie DSC záznamu dodaných  vzoriek epoxidov</t>
  </si>
  <si>
    <t>037 15</t>
  </si>
  <si>
    <t>Výroba vzorky MERO- vyhodnotenie zmeny bilancií surovín</t>
  </si>
  <si>
    <t>036 15</t>
  </si>
  <si>
    <t>OTEZA, s.r.o., Martin</t>
  </si>
  <si>
    <t>034 15</t>
  </si>
  <si>
    <t>Stanovenie chemického zloženia úletov</t>
  </si>
  <si>
    <t>033 15</t>
  </si>
  <si>
    <t>Stanovenie amylázovej aktivity v tekutých a práškových preparátoch</t>
  </si>
  <si>
    <t>Rosenberg Michal, prof.Ing., PhD.</t>
  </si>
  <si>
    <t>032 15</t>
  </si>
  <si>
    <t>BRENTAG Slovakia s.r.o., Bratislava</t>
  </si>
  <si>
    <t xml:space="preserve">Zmeranie DSC záznamu dodaných  vzoriek </t>
  </si>
  <si>
    <t>031 15</t>
  </si>
  <si>
    <t>Runeko s.r.o., Žilina</t>
  </si>
  <si>
    <t>Rozbor vápna a termická analýza vzorky</t>
  </si>
  <si>
    <t>030 15</t>
  </si>
  <si>
    <t>OLO, a.s., Bratislava</t>
  </si>
  <si>
    <t xml:space="preserve">Štúdia o možnosti zrážania lignínu z výluhu </t>
  </si>
  <si>
    <t>029 15</t>
  </si>
  <si>
    <t>OP papírna, s.r.o., Olšany, CZ</t>
  </si>
  <si>
    <t>Bioplynový potenciál</t>
  </si>
  <si>
    <t>Hutňan Miroslav, doc.Ing., CSc.</t>
  </si>
  <si>
    <t>028 15</t>
  </si>
  <si>
    <t>MEROCO a.s.   Leopoldov</t>
  </si>
  <si>
    <t>Izolácia, optimalizácia podmienok kultivácie, stabilizácie,skladovania čistej kultúry bakterií Nitrosomonas europea</t>
  </si>
  <si>
    <t>026 15</t>
  </si>
  <si>
    <t>LentiKat´s a.s., Praha, CZ</t>
  </si>
  <si>
    <t>Podklady pre hodnotenie EIA - navýšenie výroby celulózy</t>
  </si>
  <si>
    <t>Derco Ján, doc.Ing., CSc.</t>
  </si>
  <si>
    <t>025 15</t>
  </si>
  <si>
    <t>EKOS PLUS s.r.o., Bratislava</t>
  </si>
  <si>
    <t>RTG analýzy vzoriek</t>
  </si>
  <si>
    <t>023 15</t>
  </si>
  <si>
    <t>HAMELN rds  a.s. Modra</t>
  </si>
  <si>
    <t>Chemické anaýzy granulátov a izolácií káblov</t>
  </si>
  <si>
    <t>022 15</t>
  </si>
  <si>
    <t>LEONI SLOVAKIA s.r.o.Trenčianska Teplá</t>
  </si>
  <si>
    <t>Analýza zrazeniny čierneho výluhu</t>
  </si>
  <si>
    <t>021 15</t>
  </si>
  <si>
    <t>Hodnotenie kvality káblov</t>
  </si>
  <si>
    <t>Šurina Igor, Ing., PhD.</t>
  </si>
  <si>
    <t>016 15</t>
  </si>
  <si>
    <t>CALIX AB Švédsko</t>
  </si>
  <si>
    <t>Zhodnotenie a spracovanie RTG difrakčných záznamov</t>
  </si>
  <si>
    <t>015 15</t>
  </si>
  <si>
    <t>SEM snímková analýza mikroštruktúry zatvrdnutých  cementových pást</t>
  </si>
  <si>
    <t>014 15</t>
  </si>
  <si>
    <t>Považská cementáreň, a.s. , Ladce</t>
  </si>
  <si>
    <t>Vyhodnotenie izolačných materiálov káblov</t>
  </si>
  <si>
    <t>012 15</t>
  </si>
  <si>
    <t>PPAENERGO s.r.o., Bratislava</t>
  </si>
  <si>
    <t>Spektrometria vzorky nánosu</t>
  </si>
  <si>
    <t>Segľa Peter, prof.Ing., DrSc.</t>
  </si>
  <si>
    <t>011 15</t>
  </si>
  <si>
    <t>Knauf, s.r.o., Nová Baňa</t>
  </si>
  <si>
    <t>Vzorky nánosu - určenie chemického zloženia</t>
  </si>
  <si>
    <t>010 15</t>
  </si>
  <si>
    <t>Analýza možných príčin žltnutia polyuretánových koncoviek katéterov</t>
  </si>
  <si>
    <t>009 15</t>
  </si>
  <si>
    <t>UNOMEDICAL s.r.o., Michalovce</t>
  </si>
  <si>
    <t>Príprava a dodanie čistých druhov baktérií</t>
  </si>
  <si>
    <t>007 15</t>
  </si>
  <si>
    <t>EBA s.r.o. Bratislava</t>
  </si>
  <si>
    <t>Stabilizácia,skladovanie mikrobiálnychkultúr a vykonávanie mikrobiálnych fermentacií</t>
  </si>
  <si>
    <t>006 15</t>
  </si>
  <si>
    <t>Príprava a technická asistencia pri ESR meraniach s teplotou</t>
  </si>
  <si>
    <t>Rapta Peter, prof.Ing., DrSc.</t>
  </si>
  <si>
    <t>005 15</t>
  </si>
  <si>
    <t>Ústav polymérov SAV,  Bratislava</t>
  </si>
  <si>
    <t xml:space="preserve">Stanovenie merných povrchov dodaných vzoriek kremičitého úletu SIOXID </t>
  </si>
  <si>
    <t>003 15</t>
  </si>
  <si>
    <t>OFZ Istebné</t>
  </si>
  <si>
    <t>2014-2014</t>
  </si>
  <si>
    <t>Základný výskum interkalácie</t>
  </si>
  <si>
    <t>059 14</t>
  </si>
  <si>
    <t>ALCOA TECHNOLOGY USA</t>
  </si>
  <si>
    <t>Výskumné práce emisií výreobkov Leier a drevenej štiepky</t>
  </si>
  <si>
    <t>053 14</t>
  </si>
  <si>
    <t>Leier Baustoffe SK s.r.o., Bratislava</t>
  </si>
  <si>
    <t>Stanovenie a porovnanie mutričných hdnôt, aplikácia prírodných farbív a skúška karagénov</t>
  </si>
  <si>
    <t>Staruch Ladislav, Ing., CSc.</t>
  </si>
  <si>
    <t>032 14</t>
  </si>
  <si>
    <t>Ryba Žilina spol. s. r.o., Žilina</t>
  </si>
  <si>
    <t>Aplikácie prístupov kvantitatívne /prediktívnej mikrobiológie pri vývoji a zabezpečovaní kvality rybích výrobkov</t>
  </si>
  <si>
    <t>031 14</t>
  </si>
  <si>
    <t xml:space="preserve">Fyzykálno-mechanické testy elastomérnych zmesí a ich komponentov </t>
  </si>
  <si>
    <t>029 14</t>
  </si>
  <si>
    <t>Príprava a dodávka roztokov biomasy</t>
  </si>
  <si>
    <t>025 14</t>
  </si>
  <si>
    <t>Skríning a molekulárne štúdie primárnej štruktúry génov...</t>
  </si>
  <si>
    <t>Čertík Milan, doc.Ing., PhD.</t>
  </si>
  <si>
    <t>076 14</t>
  </si>
  <si>
    <t xml:space="preserve">Biotika a.s. Slovenská Ľupča </t>
  </si>
  <si>
    <t>Vypracovanie postupu biotechnologickej produkcie oleja s obsahom kyseliny arachidovej</t>
  </si>
  <si>
    <t>057 14</t>
  </si>
  <si>
    <t>BIOTIKA a.s.   Slovenská Ľupča</t>
  </si>
  <si>
    <t xml:space="preserve">Analýza opracovania králičej srsti atmosfeickým plazmatickým výbojom </t>
  </si>
  <si>
    <t>Tiňo Radovan, Ing., PhD.</t>
  </si>
  <si>
    <t>039 14</t>
  </si>
  <si>
    <t>KAMEA Elektronics s.r.o. Piešťany</t>
  </si>
  <si>
    <t>Experimenty prepriemyselné využitie technológie pre generovanie syntézneho plynu</t>
  </si>
  <si>
    <t>Jelemenský Ľudovít, prof.Ing., DrSc.</t>
  </si>
  <si>
    <t>024 14</t>
  </si>
  <si>
    <t>GA Drilling  a.s.   Trnava</t>
  </si>
  <si>
    <t>Vývoj technologických postupov prípravy biochemikálií kombináciou chemických a biotechnologických postupov.( D-arabitolu, D-arabinózy)</t>
  </si>
  <si>
    <t>010 14</t>
  </si>
  <si>
    <t>SYNTHCLUSTER s.r.o.  Modra</t>
  </si>
  <si>
    <t>Organická elementárna analýza odpadov</t>
  </si>
  <si>
    <t>004 14</t>
  </si>
  <si>
    <t>Vývoj procesu na výrobu dimetyl a dietyl karbonátu (prvá fáza)</t>
  </si>
  <si>
    <t>Dudáš Jozef, doc.Ing. PhD.</t>
  </si>
  <si>
    <t>021 13</t>
  </si>
  <si>
    <t>Tau-chem, s.r.o. Bratislava</t>
  </si>
  <si>
    <t xml:space="preserve">Zachytávanie vírusov  a vektorov polymérnymi membránami </t>
  </si>
  <si>
    <t>Polakovič Milan, doc.Ing. CSc.</t>
  </si>
  <si>
    <t>009 13</t>
  </si>
  <si>
    <t>Santoius Nemecko</t>
  </si>
  <si>
    <t>2011 - 2014</t>
  </si>
  <si>
    <t>Benchmarking of Advanced Materials Pre-selected for Innovative nuclear reactors</t>
  </si>
  <si>
    <t>Ing. Jarmila Degmová, PhD.</t>
  </si>
  <si>
    <t>IAEA</t>
  </si>
  <si>
    <t>ICT</t>
  </si>
  <si>
    <t>2010 - neurčito</t>
  </si>
  <si>
    <t>European Doctoral Training Support in Micro/Nano-electronic</t>
  </si>
  <si>
    <t>Universidad De Vigo</t>
  </si>
  <si>
    <t>03/2013-03/2017</t>
  </si>
  <si>
    <t>De-identification for privacy protection in multimedia content</t>
  </si>
  <si>
    <t>doc. Ing. Anna Přibilová, PhD.</t>
  </si>
  <si>
    <t>COST IC 1206</t>
  </si>
  <si>
    <t xml:space="preserve">2013-neurčito </t>
  </si>
  <si>
    <t>Secure Implementation of Post-Quantum Cryptography</t>
  </si>
  <si>
    <t xml:space="preserve">prof. Ing. Otokar Grošek, PhD. </t>
  </si>
  <si>
    <t>NATO</t>
  </si>
  <si>
    <t>EUROATOM - NUGENIA-Nuclear GEN II&amp;III Association AISBL</t>
  </si>
  <si>
    <t>01/09/2013-09/2016</t>
  </si>
  <si>
    <t>ASATAR - Preparing NUGENIA for HORIZON2020</t>
  </si>
  <si>
    <t>prof. Ing. Vladimír Slugeň, DrSc.</t>
  </si>
  <si>
    <t>NUGENIA PLUS 604965</t>
  </si>
  <si>
    <t>University of Bath</t>
  </si>
  <si>
    <t>INREP - Towards Indium Free TCOs</t>
  </si>
  <si>
    <t xml:space="preserve">prof. Ing. Alexander Šatka, PhD. </t>
  </si>
  <si>
    <t>H2020/641864 -  - RIA</t>
  </si>
  <si>
    <t>1/5/2015-30/04/2018</t>
  </si>
  <si>
    <t>PowerBase - Rozvoj moderných metód analýzy nových výkonových prvkov GaN a Si</t>
  </si>
  <si>
    <t>ECSEL-IA 662133</t>
  </si>
  <si>
    <t>OSIRIS - Optimálne SiC substráty pre mikrovlnné a výkonové obvody</t>
  </si>
  <si>
    <t>prof. Ing. Jaroslav Kováč, PhD.</t>
  </si>
  <si>
    <t>ENIAC/662322</t>
  </si>
  <si>
    <t xml:space="preserve"> II-V LAB</t>
  </si>
  <si>
    <t>10/2011-03/2015</t>
  </si>
  <si>
    <t>SMAC - SMArt systems and Co-design</t>
  </si>
  <si>
    <t>ENIAC/288827</t>
  </si>
  <si>
    <t xml:space="preserve">APVV </t>
  </si>
  <si>
    <t>04/2014-04/2017</t>
  </si>
  <si>
    <t>SAFESENSE - Sensor technologies enhanced safety and security of buildings and its occupants</t>
  </si>
  <si>
    <t>prof. Ing. Ivan Hotový, DrSc.</t>
  </si>
  <si>
    <t>621272/2014</t>
  </si>
  <si>
    <t>Európska komisia - FP7 - ENIAC JU*</t>
  </si>
  <si>
    <t>04/2012-30/09/2015</t>
  </si>
  <si>
    <t>E2SG-Energia pre smart siete</t>
  </si>
  <si>
    <t>prof. Ing. Viera Stopjaková, PhD.</t>
  </si>
  <si>
    <t>296131-2</t>
  </si>
  <si>
    <t>06/2011-05/2014</t>
  </si>
  <si>
    <t>ERG - Energia pre zelenú spoločnosť: Od trvalého získavania energie k jej SMART distribúcií. Prístroje, materiály, návrhové riešenia a ich aplikácie</t>
  </si>
  <si>
    <t>0836/2011</t>
  </si>
  <si>
    <t>04/2013-03/2016</t>
  </si>
  <si>
    <t>E2COGaN - Modelovanie a charakterizácia elektrofyzikálnych vlastností výkonových prvkov na báze GaN</t>
  </si>
  <si>
    <t>324280/2012</t>
  </si>
  <si>
    <t>04/2014-03/2017</t>
  </si>
  <si>
    <t>eRAMP - Excelentnosť v rýchlosti a spoľahlivosti elektronických prvkov využitím More than Moore technológií</t>
  </si>
  <si>
    <t>621270/2013-2</t>
  </si>
  <si>
    <t>FMFI UK</t>
  </si>
  <si>
    <t>02/2008-31/12/2018</t>
  </si>
  <si>
    <t xml:space="preserve">PLEPS - Depth profiling radiation induced defect concentration in DEMO structural materials using Pulsed Low Energy Positron System </t>
  </si>
  <si>
    <t>EUROATOM/CU</t>
  </si>
  <si>
    <t>2013 - 2016</t>
  </si>
  <si>
    <t>Renewable Energy Studies in Western Balkan Countries</t>
  </si>
  <si>
    <t xml:space="preserve">prof. Ing. František Janíček, PhD. </t>
  </si>
  <si>
    <t>TEMPUS</t>
  </si>
  <si>
    <t>12/2011-12/2014</t>
  </si>
  <si>
    <t>SERPENTE - Surpassing Energy Targets through Efficient Public Buildings</t>
  </si>
  <si>
    <t>1069R4</t>
  </si>
  <si>
    <t>Interreg IVC</t>
  </si>
  <si>
    <t>10/2009-10/2014</t>
  </si>
  <si>
    <t xml:space="preserve">TRASNUSAFE - Tranining Schemes on nuclear safety culture </t>
  </si>
  <si>
    <t>01/01/2014-31/12/2015</t>
  </si>
  <si>
    <t>Aspekty a faktory vedúce k malému záujmu o štúdium technických odborov - StuTech</t>
  </si>
  <si>
    <t xml:space="preserve">doc. Ing. Ľubica Stuchlíková, PhD. </t>
  </si>
  <si>
    <t>SK-CZ-2013-0174</t>
  </si>
  <si>
    <t xml:space="preserve">Hybridné heteroštruktúry na báze diamantu a ZnO pre využitie v elektronike a fotovoltike </t>
  </si>
  <si>
    <t xml:space="preserve">Ing. Marián Martoň, PhD. </t>
  </si>
  <si>
    <t>SK-CZ-2013-0043</t>
  </si>
  <si>
    <t xml:space="preserve">Štruktúrne formy depozitov železa v organizmoch </t>
  </si>
  <si>
    <t>prof. Ing. Marcel Miglierini, DrSc.</t>
  </si>
  <si>
    <t>SK-CZ-2013-0042</t>
  </si>
  <si>
    <t xml:space="preserve">Štúdium interakcií vodíka s defektami v štruktúrnych zliatinách pomocou pozitrónovej anihilačnej spektroskopie </t>
  </si>
  <si>
    <t>SK-CZ-2013-0197</t>
  </si>
  <si>
    <t>Vypracovanie diela "Výskum, vývoj a  inovácia v oblasti malých čistiarní odpadových vôd"</t>
  </si>
  <si>
    <t>prof. Ing. Štefan Kozák, PhD.</t>
  </si>
  <si>
    <t>0301/110/15</t>
  </si>
  <si>
    <t>BOST SK a.s., v reštrukturalizácii</t>
  </si>
  <si>
    <t>Vypracovanie diela "Výskum a vývoj vysokovýkonných Hi-Tech mechanických upchávok"</t>
  </si>
  <si>
    <t>0301/98/15</t>
  </si>
  <si>
    <t>Vypracovanie diela "Výskum inovatívnych metód čistenia odpadových vôd"</t>
  </si>
  <si>
    <t>0301/96/15</t>
  </si>
  <si>
    <t>01.9.-30.11.15</t>
  </si>
  <si>
    <t>Výskumné práce v rámci projektu z názvom "Zvýšenie modulárnosti Blutooth ovládačov pre bezdrôtový prenos"</t>
  </si>
  <si>
    <t>Ing. Martin Donoval, PhD.</t>
  </si>
  <si>
    <t>301/74/15</t>
  </si>
  <si>
    <t>TDR s.r.o.</t>
  </si>
  <si>
    <t>01.9.-30.11.2015</t>
  </si>
  <si>
    <t>Výskumné práce v rámci projektu s názvom "Aplikácia plazmových nanoštruktúr pre zmenu charakteristiky vyviazania žiarenia z optoelektronickýhc prvkov"</t>
  </si>
  <si>
    <t>301/73/15</t>
  </si>
  <si>
    <t>POWERTEC s.r.o.</t>
  </si>
  <si>
    <t>14.9.-19.6.2015</t>
  </si>
  <si>
    <t>Európska akadémia vyraďovania</t>
  </si>
  <si>
    <t xml:space="preserve">VUJE, ÚJD SR, ÚJV Řez, International Atomic Energy Agancy Wien </t>
  </si>
  <si>
    <t>10/2014-12/2015</t>
  </si>
  <si>
    <t>Výskumné Centrum ALLEGRO</t>
  </si>
  <si>
    <t>ITMS 26220220198</t>
  </si>
  <si>
    <t>Hlav. partner: Hydrogen Slovakia,  s.r.o.</t>
  </si>
  <si>
    <t>01/2011-09/2015</t>
  </si>
  <si>
    <t>Veterno-solárny elektrický akumulačný systém</t>
  </si>
  <si>
    <t>ITMS 26220220133</t>
  </si>
  <si>
    <t>do 30.06.2015 ASFEU, teraz VA</t>
  </si>
  <si>
    <t>4/2010-3/2013</t>
  </si>
  <si>
    <t>Efektívne riadenie výroby a spotreby energie z obnoviteľných zdrojov energie</t>
  </si>
  <si>
    <t>ITMS 26240220028</t>
  </si>
  <si>
    <t>za FEI: Ing. Martin Donoval, PhD.</t>
  </si>
  <si>
    <t>prof. RNDr. Gabriel Juhás, PhD.</t>
  </si>
  <si>
    <t>03/2012 - 08/2014</t>
  </si>
  <si>
    <t>Centrum priemyselného výskumu prevádzkovej životnosti vybraných komponentov energetických zariadení</t>
  </si>
  <si>
    <t>ITMS 262420220081</t>
  </si>
  <si>
    <t>06/2010 - 12/2014</t>
  </si>
  <si>
    <t>Prenos, ukladanie a spracovanie neštruktúrovaných dát</t>
  </si>
  <si>
    <t>ITMS 26220220075</t>
  </si>
  <si>
    <t>02/2011 - 06/2014</t>
  </si>
  <si>
    <t>za FEI: doc. Ing. Milan Žiška, PhD.</t>
  </si>
  <si>
    <t>ITMS 26240120070</t>
  </si>
  <si>
    <t>07/2011 - 06/2014</t>
  </si>
  <si>
    <t>Knowledge discovery - štruktúrovanie rozsiahlych dát s podporou rozhodovania</t>
  </si>
  <si>
    <t>Ing. Fedor Lehocki, PhD.</t>
  </si>
  <si>
    <t>ITMS 26240220063</t>
  </si>
  <si>
    <t>02/2014 - 09/2015</t>
  </si>
  <si>
    <t>Medzinárodné centrum excelentnosti pre výskum inteligentných a bezpečných informačno-komunikačných technológii a systémov</t>
  </si>
  <si>
    <t>ITMS 26240120039</t>
  </si>
  <si>
    <t>Centrum výskumu závažných ochorení a ich komplikácií</t>
  </si>
  <si>
    <t>prof. Ing. Ján Murgaš, PhD.</t>
  </si>
  <si>
    <t>ITMS 26240120038</t>
  </si>
  <si>
    <t>05/2014 - 09/2015</t>
  </si>
  <si>
    <t>Založenie výskumného centra pre analýzu a ochranu dát</t>
  </si>
  <si>
    <t>ITMS 26240120037</t>
  </si>
  <si>
    <t>Podpora budovania Centra excelentnosti pre Smart technológie, systémy a služby II - SMART II</t>
  </si>
  <si>
    <t>Dobudovanie Národného centra pre výskum a aplikácie obnoviteľných zdrojov energie</t>
  </si>
  <si>
    <t>ITMS 26240120028</t>
  </si>
  <si>
    <t>1/2011-12/2013</t>
  </si>
  <si>
    <t>Výskum a vývoj nových informačných technlógií na predvídanie a riešenie krízových situácií a bezpečnosť obyvateľstva</t>
  </si>
  <si>
    <t>ITMS 26240220060</t>
  </si>
  <si>
    <t>07/2010 - 12/2013</t>
  </si>
  <si>
    <t>AUTOWELDLINK – Vysokoproduktívne automatizované zváranie veľkokapacitných nádrží a potrubí</t>
  </si>
  <si>
    <t>prof. Ing. Ladislav Jurišica, PhD.</t>
  </si>
  <si>
    <t>ITMS 26240220033</t>
  </si>
  <si>
    <t>03/2011 - 12/2014</t>
  </si>
  <si>
    <t xml:space="preserve"> Výskumné centrum svetla a svetelnej techniky</t>
  </si>
  <si>
    <t xml:space="preserve"> 
doc. Ing. Dionýz Gašparovský, PhD.</t>
  </si>
  <si>
    <t>ITMS 26220220150</t>
  </si>
  <si>
    <t>Centrum pre prevádzku a vyraďovanie jadrových zariadení</t>
  </si>
  <si>
    <t>001STU-2/2014</t>
  </si>
  <si>
    <t>15.01.2015-13.11.2015</t>
  </si>
  <si>
    <t>Softvérové riadenie smerovej dynamiky vozidla UGV 6x6</t>
  </si>
  <si>
    <t>Ing. Martin Bugár, PhD.</t>
  </si>
  <si>
    <t>2014et021</t>
  </si>
  <si>
    <t>E-Talent</t>
  </si>
  <si>
    <t>01.01.2015-30.11.2015</t>
  </si>
  <si>
    <t xml:space="preserve">Riadiaci systém vedeckého experimentu </t>
  </si>
  <si>
    <t>doc. RNDr. Pavol Valko, CSc.</t>
  </si>
  <si>
    <t>2014et020</t>
  </si>
  <si>
    <t>PinSpace: priestor naokolo je tvoj poznámkový blok</t>
  </si>
  <si>
    <t>Martin Drozda</t>
  </si>
  <si>
    <t>2014et018</t>
  </si>
  <si>
    <t>15.01.2015-30.11-2015</t>
  </si>
  <si>
    <t>Lokalizovanie kvadrokoptéry pomocou vizuálneho systému</t>
  </si>
  <si>
    <t>Ing. Martin Florek</t>
  </si>
  <si>
    <t>2014et013</t>
  </si>
  <si>
    <t>23.02.2015-28.08.2015</t>
  </si>
  <si>
    <t>ClouDiaDAQ</t>
  </si>
  <si>
    <t>Ing. Marián Tárník, PhD.</t>
  </si>
  <si>
    <t>2014et004</t>
  </si>
  <si>
    <t>spolurieš.</t>
  </si>
  <si>
    <t>Výskum novej generácie elektrónovolúčových komplexov určených na vákuové zváranie hliníkových a horčíkových zliatin</t>
  </si>
  <si>
    <t>09/200/2015</t>
  </si>
  <si>
    <t>Výskum technologických uzlov CNC strojov na delenie  materiálov energolúčovými technológiami</t>
  </si>
  <si>
    <t>prof. Ing. Peter Hubinský, PhD.</t>
  </si>
  <si>
    <t>S3/2015</t>
  </si>
  <si>
    <t>1.7.2015-31.10.2017</t>
  </si>
  <si>
    <t>Nová generácia interfejsu pre teleoperátorické riadenie servisných robotov</t>
  </si>
  <si>
    <t>doc. Ing. František Duchoň, PhD.</t>
  </si>
  <si>
    <t>APVV-14-0894</t>
  </si>
  <si>
    <t>1.7.2015-30.6.2018</t>
  </si>
  <si>
    <t>Moderné metódy návrhu a diagnostiky energeticky efektívnych výkonových prvkov</t>
  </si>
  <si>
    <t>APVV-14-0749</t>
  </si>
  <si>
    <t>Návrh, príprava a charakterizácia materiálov a štruktúr anorganicko organickej hybridnej integrovanej fotoniky</t>
  </si>
  <si>
    <t>doc. Ing. Ján Jakabovič, PhD.</t>
  </si>
  <si>
    <t>APVV-14-0716</t>
  </si>
  <si>
    <t>Širokopásmový MEMS detektor terahertzového žiarenia</t>
  </si>
  <si>
    <t>doc. Ing. Vladimír Kutiš, PhD.</t>
  </si>
  <si>
    <t>APVV-14-0613</t>
  </si>
  <si>
    <t>1.7.2015-31.12.2018</t>
  </si>
  <si>
    <t>Univerzálna nanoštrukturovaná platforma  pre interdisciplinárne použitie</t>
  </si>
  <si>
    <t>doc. Ing. Jaroslav Kováč, PhD.</t>
  </si>
  <si>
    <t>APVV-14-0297</t>
  </si>
  <si>
    <t>Teória a technológia rozhraní pre rýchlu organickú elektroniku</t>
  </si>
  <si>
    <t xml:space="preserve">APVV-14-0739 </t>
  </si>
  <si>
    <t>1.7.2015-30.06.2019</t>
  </si>
  <si>
    <t>MEMS štruktúry na báze poddajných mechanizmov</t>
  </si>
  <si>
    <t xml:space="preserve">doc. Ing. René Harťanský, PhD. </t>
  </si>
  <si>
    <t>APVV-14-0076</t>
  </si>
  <si>
    <t>1.10.2013-30.9.2016</t>
  </si>
  <si>
    <t>Inteligentné senzorové systémy na báze organickej elektroniky pre monitorovanie zdravia a zvyšovanie úrovne prevencie a kvality života</t>
  </si>
  <si>
    <t>doc. Ing. Martin Weis, PhD.</t>
  </si>
  <si>
    <t>APVV-0819-12</t>
  </si>
  <si>
    <t>1.10.2013-31.12.2016</t>
  </si>
  <si>
    <t>Výskum a vývoj technológií prípravy tenkých vrstiev karbidu kremíka pre aplikácie v solárnych článkoch a tenkovrstvých súčiastkach</t>
  </si>
  <si>
    <t>prof. Ing. Vladimír Šály, PhD.</t>
  </si>
  <si>
    <t>APVV-0443-12</t>
  </si>
  <si>
    <t>1.10.2013-31.12.2015</t>
  </si>
  <si>
    <t>Riadiace systémy pre energolúčové rezacie centrá</t>
  </si>
  <si>
    <t>prof. Ing. Anton Vitko, PhD.</t>
  </si>
  <si>
    <t>APVV-0504-12</t>
  </si>
  <si>
    <t>1.10.2013-30.9.2017</t>
  </si>
  <si>
    <t>Kognitívne, osobnostné a psychofyziologické faktory zvládania stresu v kontexte vzťahu anxiety a alergie a možnosti optimalizácie</t>
  </si>
  <si>
    <t>Ing. Erik Vavrinský, PhD.</t>
  </si>
  <si>
    <t>APVV-0496-12</t>
  </si>
  <si>
    <t>Tranzistory na báze progresívnych materiálov pre vysoké teploty</t>
  </si>
  <si>
    <t>Ing. Marian Vojs, PhD.</t>
  </si>
  <si>
    <t>APVV-0455-12</t>
  </si>
  <si>
    <t>Fotonické štruktúry pre integrovanú optoelektroniku</t>
  </si>
  <si>
    <t xml:space="preserve">prof. Ing. František Uherek, PhD. </t>
  </si>
  <si>
    <t>APVV-0395-12</t>
  </si>
  <si>
    <t>Moderné metódy riadenia s využitím FPGA štruktút</t>
  </si>
  <si>
    <t>doc. Ing. Alena Kozáková, PhD.</t>
  </si>
  <si>
    <t>APVV-0772-12</t>
  </si>
  <si>
    <t>Antiplagiatorská analýza netextových dát</t>
  </si>
  <si>
    <t>Mgr. Ján Grman, PhD.</t>
  </si>
  <si>
    <t>APVV-0469-12</t>
  </si>
  <si>
    <t>Uhlíkové nanomateriály pre senzorické aplikácie</t>
  </si>
  <si>
    <t>prof. Ing. Robert Redhammer, PhD</t>
  </si>
  <si>
    <t>APVV–0365-12</t>
  </si>
  <si>
    <t>1.10.2013-31.3.2017</t>
  </si>
  <si>
    <t>Počítačová podpora návrhu robustných nelineárnych regulátorov</t>
  </si>
  <si>
    <t>prof. Ing. Mikuláš Huba, PhD.</t>
  </si>
  <si>
    <t>APVV-0343-12</t>
  </si>
  <si>
    <t>Neutronické analýzy rýchleho plynom chladeného reaktora</t>
  </si>
  <si>
    <t xml:space="preserve">doc. Ing. Ján Haščík, PhD. </t>
  </si>
  <si>
    <t>APVV-0123-12</t>
  </si>
  <si>
    <t>Progresívne multimediálne služby v prostredí IKT sietí budúcnosti (future networks)</t>
  </si>
  <si>
    <t xml:space="preserve">prof. Ing. Gregor Rozinaj, PhD. </t>
  </si>
  <si>
    <t>APVV-0258-12</t>
  </si>
  <si>
    <t>Pokročilé metódy modelovania a simulácie SMART mechatronických systémov</t>
  </si>
  <si>
    <t xml:space="preserve">prof. Ing. Justín Murín, DrSc. </t>
  </si>
  <si>
    <t>APVV-0246-12</t>
  </si>
  <si>
    <t>1.7.2012–31.6.2015</t>
  </si>
  <si>
    <t xml:space="preserve">Inovatívne, energicky efektívne organické LED štruktúry integrovateľné v osvetľovacích a zobrazovacích aplikáciách, </t>
  </si>
  <si>
    <t>APVV-0865-11</t>
  </si>
  <si>
    <t>1.7.2012–31.12.2015</t>
  </si>
  <si>
    <t>Útok na elektronický podpis prostredníctvom analýzy spotreby energie a realizácia protiopatrení</t>
  </si>
  <si>
    <t>prof. RNDr. Otokar Grošek, PhD.</t>
  </si>
  <si>
    <t>APVV-0586-11</t>
  </si>
  <si>
    <t>Výskum riadenia servisného robota s duálnou vizuálnou percepciou</t>
  </si>
  <si>
    <t>APVV-0539-11</t>
  </si>
  <si>
    <t>Výskum impregnantov bez reaktívneho monoméru (monomer free)</t>
  </si>
  <si>
    <t>doc. Ing. Jaroslav Lelák, PhD.</t>
  </si>
  <si>
    <t>APVV-0181-11</t>
  </si>
  <si>
    <t>Optimalizácia procesu silánového sieťovania žíl káblov</t>
  </si>
  <si>
    <t>APVV-0097-11</t>
  </si>
  <si>
    <t>Monolitická integrácia ochudobňovacích a obohacovacích InAIN/GaN HFET tranzistorov</t>
  </si>
  <si>
    <t xml:space="preserve">prof. Ing. Alexander Šatka, CSc.         </t>
  </si>
  <si>
    <t>APVV-0367-11</t>
  </si>
  <si>
    <t>Elektromagnetická kompatibilita technologických zariadení v gumárenskom priemysle</t>
  </si>
  <si>
    <t xml:space="preserve">doc. Ing. Mikuláš Bittera, PhD.                  </t>
  </si>
  <si>
    <t>APVV-0333-11</t>
  </si>
  <si>
    <t>Nové polovodičové detektory neutrónov</t>
  </si>
  <si>
    <t xml:space="preserve">doc. Ing. Andrea Šagátová, PhD.    </t>
  </si>
  <si>
    <t>APVV-0321-11</t>
  </si>
  <si>
    <t>Elektromagnetické a elektrónové vlastnosti malých systémov a metamateriálov</t>
  </si>
  <si>
    <t>Mgr. Martin Konôpka, PhD.</t>
  </si>
  <si>
    <t>APVV-0108-11</t>
  </si>
  <si>
    <t>1.7.2012-31.12.2015</t>
  </si>
  <si>
    <t>Pokročilé materiály a štruktúry pre elektrotechniku, elektroniku a biomedicínske aplikácie na báze feritov s rozmermi častíc v oblasti mikrometrov a nanometrov</t>
  </si>
  <si>
    <t xml:space="preserve">doc. Ing. Elemír Ušák, PhD.    </t>
  </si>
  <si>
    <t>APVV-0062-11</t>
  </si>
  <si>
    <t>Nové stabilizované a štruktúrne usporiadané opticky a fotoelektronicky aktívne organické materiály</t>
  </si>
  <si>
    <t>prof. Ing. Július Cirák, PhD.</t>
  </si>
  <si>
    <t>Výskum stiesneného krútenia uzatvorených prierezov</t>
  </si>
  <si>
    <t>prof. Ing. Justín Murín, DrSc.</t>
  </si>
  <si>
    <t>1/0453/15</t>
  </si>
  <si>
    <t>Medzivrstvová optimalizácia priepustnosti bezdrôtových systémov</t>
  </si>
  <si>
    <t>prof. Ing. Jaroslav Polec, PhD.</t>
  </si>
  <si>
    <t>1/0789/15</t>
  </si>
  <si>
    <t>Vývoj nových metód merania magnetických vlastností feromagnetických materiálov so zameraním na nedeštruktívne testovanie konštrukčných materiálov a diagnostiku elektrotechnických ocelí</t>
  </si>
  <si>
    <t>doc. Ing. Vladimír Jančárik, PhD.</t>
  </si>
  <si>
    <t>1/0571/15</t>
  </si>
  <si>
    <t>Elektromagnetická kompatibilita v podmienkach vzájomnej interakcie meracieho a testovaného systému</t>
  </si>
  <si>
    <t>prof. Ing. Viktor Smieško, PhD.</t>
  </si>
  <si>
    <t>1/0431/15</t>
  </si>
  <si>
    <t>Tranzientné metódy charakterizácie a diagnostiky prvkov organickej elektroniky</t>
  </si>
  <si>
    <t>1/0776/15</t>
  </si>
  <si>
    <t>Vývoj technológie a charakterizácia vlastností prvkov flexibilnej organickej elektroniky</t>
  </si>
  <si>
    <t>doc. Ing. Ján Jakabovič  PhD.</t>
  </si>
  <si>
    <t>1/0497/15</t>
  </si>
  <si>
    <t>Výskum a charakterizácia moderných výkonových elektronických prvkov podporený 2/3 - rozmerným  elektrotepelným modelovaním a simuláciou</t>
  </si>
  <si>
    <t>1/0491/15</t>
  </si>
  <si>
    <t xml:space="preserve">Modelovanie termohydraulických a napätostných pomerov vo vybraných komponentoch </t>
  </si>
  <si>
    <t>1/0228/14</t>
  </si>
  <si>
    <t>Pokročilé metódy nelineárneho modelovania a riadenia mechatronických systémov</t>
  </si>
  <si>
    <t>1/0937/14</t>
  </si>
  <si>
    <t>Viacmódové piezoelektrické rezonátory a senzory</t>
  </si>
  <si>
    <t>doc. Ing. Vladimír Štofanik, PhD.</t>
  </si>
  <si>
    <t>1/0664/14</t>
  </si>
  <si>
    <t>Rastrovací nábojový tranzientový mikroskop na zobrazovanie a anlýzu mäkkých vzoriek</t>
  </si>
  <si>
    <t>Ing. Peter Kubinec, PhD.</t>
  </si>
  <si>
    <t>2/0099/14</t>
  </si>
  <si>
    <t xml:space="preserve">Výskum nanomateriálov na báze uhlíka pre ochranu a zlepšovanie životného prostredia a ľudského zdravia </t>
  </si>
  <si>
    <t>1/0785/14</t>
  </si>
  <si>
    <t>Aplikácia algebrických metód na riadenie nelineárnych systémov</t>
  </si>
  <si>
    <t>doc. Ing. Miroslav Halás, PhD.</t>
  </si>
  <si>
    <t>1/0276/14</t>
  </si>
  <si>
    <t>Pixelové senzory rtg. a gama žiarenia pre použitie najmä v digitálnej rádiografii</t>
  </si>
  <si>
    <t>prof. Ing. Vladimír Nečas, PhD.</t>
  </si>
  <si>
    <t>2/0062/13</t>
  </si>
  <si>
    <t>Špeciálne metódy charakterizácie a diagnostiky polovodičových mikro/nanoštruktúr a prvkov</t>
  </si>
  <si>
    <t>prof. Ing. Alexander Šatka, CSc.</t>
  </si>
  <si>
    <t>1/0921/13</t>
  </si>
  <si>
    <t>Implementácia „on-chip“ metód testovania zmiešaných integrovaných obvodov a systémov v nanotechnológiách</t>
  </si>
  <si>
    <t>1/0823/13</t>
  </si>
  <si>
    <t>Rádioaktívne materiály v perspektívnych jadrových palivových cykloch a v jadrových zariadeniach vyraďovaných z prevádzky</t>
  </si>
  <si>
    <t>1/0796/13</t>
  </si>
  <si>
    <t>IMUROSA - Integrácia metód spracovania MUltimediálnych signálov do multimodálneho ROzhrania a Sieťových Aplikácií</t>
  </si>
  <si>
    <t>prof. Ing. Gregor Rozinaj, PhD.</t>
  </si>
  <si>
    <t>1/0708/13</t>
  </si>
  <si>
    <t>Nanokompozity a nanoštruktúry na báze uhlíka pre špeciálne aplikácie</t>
  </si>
  <si>
    <t>Ing. Magdaléna Kadlečíková, PhD.</t>
  </si>
  <si>
    <t>1/0601/13</t>
  </si>
  <si>
    <t>Návrh pokročilých metód biometrického rozpoznávania na základe obrazov tváre a dúhovky</t>
  </si>
  <si>
    <t>prof. Dr. Ing. Miloš Oravec</t>
  </si>
  <si>
    <t>1/0529/13</t>
  </si>
  <si>
    <t>Kódovanie pre distribuovanú informačnú infraštruktúru typu Cloud</t>
  </si>
  <si>
    <t>prof. Ing. Peter Farkaš, DrSc.</t>
  </si>
  <si>
    <t>1/0518/13</t>
  </si>
  <si>
    <t>Vývoj a charakterizácia perspektívnych heteroštruktúr a nanoštruktúr pre solárne články a fotonické prvky</t>
  </si>
  <si>
    <t>1/0439/13</t>
  </si>
  <si>
    <t>Príprava a diagnostika heteroštruktúr pre pokročilé fotovoltické aplikácie</t>
  </si>
  <si>
    <t>doc. Ing. Ladislav Harmatha, PhD.</t>
  </si>
  <si>
    <t>1/0377/13</t>
  </si>
  <si>
    <t>Analýza indukovanej aktivity materiálov energetických jadrových reaktorov a hodnotenie jej vplyvu na mikroštruktúru.</t>
  </si>
  <si>
    <t>1/0204/13</t>
  </si>
  <si>
    <t>Výskum pokročilých metód riadenia inteligentných viacosových pohybových systémov so zameraním na mobilné robotické manipulátory.</t>
  </si>
  <si>
    <t>1/0178/13</t>
  </si>
  <si>
    <t>Ochrana osobných údajov v mobilných zariadeniach</t>
  </si>
  <si>
    <t>doc. Ing. Pavol Zajac, PhD.</t>
  </si>
  <si>
    <t>1/0173/13</t>
  </si>
  <si>
    <t>Optimalizácia návrhu nízkopríkonových digitálnych a zmiešaných integrovaných systémov</t>
  </si>
  <si>
    <t xml:space="preserve">prof. Ing. Viera Stopjaková, PhD. </t>
  </si>
  <si>
    <t>1/1008/12</t>
  </si>
  <si>
    <t>Moderné metódy sieťového riadenia</t>
  </si>
  <si>
    <t>1/2256/12</t>
  </si>
  <si>
    <t>Pokročilé metódy robustného a optimálneho riadenia</t>
  </si>
  <si>
    <t>prof. Ing. Vojtech Veselý, DrSc.</t>
  </si>
  <si>
    <t>1/1241/12</t>
  </si>
  <si>
    <t>Nové trendy v riešení ohmických kontaktov s p-GaN</t>
  </si>
  <si>
    <t>doc. Ing. Jozef Liday, CSc.</t>
  </si>
  <si>
    <t>1/1197/12</t>
  </si>
  <si>
    <t>Výskum a optimalizácia vybraných parametrov progresívnych magnetických a viaczložkových kompozitných materiálov a nanomateriálov s požadovanými vlastnosťami pre aplikácie v elektrotechnickom a strojárskom priemysle</t>
  </si>
  <si>
    <t>doc. Ing. Rastislav Dosoudil, PhD.</t>
  </si>
  <si>
    <t>1/1163/12</t>
  </si>
  <si>
    <t>MEMS senzory na báze nanoštruktúr tenkých vrstiev pre detekciu plynov a stopových ťažkých kovov</t>
  </si>
  <si>
    <t>1/1106/12</t>
  </si>
  <si>
    <t>Inteligentné siete ako súčasť distribučných sietí – nové metódy merania a riadenia spotreby</t>
  </si>
  <si>
    <t>doc. Ing. Anton Beláň, PhD.</t>
  </si>
  <si>
    <t>1/1100/12</t>
  </si>
  <si>
    <t>Energetická hospodárnosť osvetlenia v budovách</t>
  </si>
  <si>
    <t>doc. Ing. Dionýz Gašparovský, PhD.</t>
  </si>
  <si>
    <t>1/0988/12</t>
  </si>
  <si>
    <t>Nové návrhové prístupy pri VLSI implementáciách neuročipov a ich využitie pre spracovanie signálov v bioaplikáciach a neuroprotézach</t>
  </si>
  <si>
    <t>prof. Ing. Daniela Ďuračková, PhD.</t>
  </si>
  <si>
    <t>1/0987/12</t>
  </si>
  <si>
    <t>Vysokoteplotná mikrovlnná charakterizácia pokročilých polovodičových prvkov</t>
  </si>
  <si>
    <t>doc. Ing. Martin Tomáška, CSc.</t>
  </si>
  <si>
    <t>1/0839/12</t>
  </si>
  <si>
    <t>Modelovanie a diagnostika kvantovo viazaných polovodičových štruktúr</t>
  </si>
  <si>
    <t>Ing. Juraj Racko, PhD.</t>
  </si>
  <si>
    <t>1/0712/12</t>
  </si>
  <si>
    <t>Nanoštrukturované tenké vrstvy a rozhrania pre fotovoltaické články a mikrosenzory</t>
  </si>
  <si>
    <t>prof. RNDr. Vladimír Tvarožek, CSc.</t>
  </si>
  <si>
    <t>1/0459/12</t>
  </si>
  <si>
    <t>Dynamické kontaktné úlohy</t>
  </si>
  <si>
    <t>prof. RNDr. Igor Bock, PhD.</t>
  </si>
  <si>
    <t>1/0426/12</t>
  </si>
  <si>
    <t>Hodnotenie radiačnej odolnosti ODS ocelí pre fúzne a štiepne technológie</t>
  </si>
  <si>
    <t>1/0366/12</t>
  </si>
  <si>
    <t>Nanokryštalické komplexy železa v biologických tkanivách</t>
  </si>
  <si>
    <t>1/0220/12</t>
  </si>
  <si>
    <t>neuhradené v 2015</t>
  </si>
  <si>
    <t>14.12.2015-23.12.2015</t>
  </si>
  <si>
    <t>Meranie hluku a vibrácií ozubených kolies</t>
  </si>
  <si>
    <t>Horvát František, Ing.</t>
  </si>
  <si>
    <t>Bauer Gear Motor Slovakia s.r.o. Zlaté Moravce</t>
  </si>
  <si>
    <t>23.11.2015-28.02.2015</t>
  </si>
  <si>
    <t>Vypracovanie konštrukčnej dokumentácie absorbéra pri INV akcii "Zvýšenie kapacity výroby Morfínu II. Etapa"</t>
  </si>
  <si>
    <t>Peciar Marián, prof. Ing., PhD.</t>
  </si>
  <si>
    <t>23.1.2015-27.11.2015</t>
  </si>
  <si>
    <t xml:space="preserve">Analýza praskania zvarov na pántoch </t>
  </si>
  <si>
    <t>Sejč Pavol, prof. Ing., PhD.</t>
  </si>
  <si>
    <t>58/15</t>
  </si>
  <si>
    <t>NordERP a.s. BA</t>
  </si>
  <si>
    <t>28.10.2015-31.12.2015</t>
  </si>
  <si>
    <t>Inovácia konštrukcie ťahačky kryštálov VGF</t>
  </si>
  <si>
    <t>Juriga Martin, Ing., PhD.</t>
  </si>
  <si>
    <t>CMK s.r.o., Žarnovica</t>
  </si>
  <si>
    <t>2.10.2015-15.10.2015</t>
  </si>
  <si>
    <t>Overenie granulovateľnosti hnojiva</t>
  </si>
  <si>
    <t>AGRO CS a.s., Říkov CZ</t>
  </si>
  <si>
    <t>1.10.2015-28.11.2015</t>
  </si>
  <si>
    <t>Skúšky plastových klietok</t>
  </si>
  <si>
    <t>Šooš Ľubomír, prof. Ing., PhD.</t>
  </si>
  <si>
    <t>26.11.2015-30.11.2015</t>
  </si>
  <si>
    <t>Spracovanie modelu, 3D tlač</t>
  </si>
  <si>
    <t>Gavačová Jana Ing., PhD.</t>
  </si>
  <si>
    <t>SOVA Digital BA</t>
  </si>
  <si>
    <t>1.9.2015-7.12.2015</t>
  </si>
  <si>
    <t>Vypracovanie energetických auditov pre pobočky VUB</t>
  </si>
  <si>
    <t>Masaryk Michal, doc. Ing., PhD.</t>
  </si>
  <si>
    <t>COFELY a.s. BA</t>
  </si>
  <si>
    <t>14.12.2015-22.12.2015</t>
  </si>
  <si>
    <t>Expertná analýza peletovania digestátu s pridaným drvením, sušením a miešaním za účelom ich následného energetického zhodnotenia</t>
  </si>
  <si>
    <t>VL Consulting, BA</t>
  </si>
  <si>
    <t>5.7.2015-19.11.2015</t>
  </si>
  <si>
    <t>Testovacie zariadenie</t>
  </si>
  <si>
    <t>Morávek Ivan, Ing., PhD.</t>
  </si>
  <si>
    <t>Stavebná fakulta STU v Bratislave</t>
  </si>
  <si>
    <t>25.6.2015-31.7.2015</t>
  </si>
  <si>
    <t>Dosiahnutie účinného centralizovaného zásobovania teplom v mestskej časti  BA - Devínska Nová Ves</t>
  </si>
  <si>
    <t>Urban František, doc. Ing., PhD.</t>
  </si>
  <si>
    <t>Teplo GGE s.r.o., Považská Bystrica</t>
  </si>
  <si>
    <t>1.2.2015-19.6.2015</t>
  </si>
  <si>
    <t>Analýza materiálu akumulácie tepla</t>
  </si>
  <si>
    <t>Halla Visteon Autopal Services, Nový Jičín CZ</t>
  </si>
  <si>
    <t>15.5.2015-31.6.2016</t>
  </si>
  <si>
    <t xml:space="preserve">Hydraulický návrh modelového
diagonálneho čerpadla 1.časť
</t>
  </si>
  <si>
    <t>Varchola Michal, prof. Ing., CSc.</t>
  </si>
  <si>
    <t>Sigma, Lutín CZ</t>
  </si>
  <si>
    <t>11.6.2015-12.6.2015</t>
  </si>
  <si>
    <t>Vývoj modelov existujúceho prepojenia kolektorov Sarmat 070, Panon 071 a kompresorov TK1 a UK v CS PZZP</t>
  </si>
  <si>
    <t>Chmelko, Vladimír, Ing., PhD.</t>
  </si>
  <si>
    <t>Nafta a.s., BA</t>
  </si>
  <si>
    <t>25.5.2015-21.6.2015</t>
  </si>
  <si>
    <t xml:space="preserve">Linka na spracovanie prachových 
odpadov kompaktovaním
</t>
  </si>
  <si>
    <t>Federal-Mogul FP a.s., Kostelec nad Orlicí</t>
  </si>
  <si>
    <t>1.6.2015-31.12.2015</t>
  </si>
  <si>
    <t xml:space="preserve">Expertná analýza efektívneho materiálového, alebo energetického
zhodnocovania papierenských kalov
</t>
  </si>
  <si>
    <t>SHP Harmanec a.s.</t>
  </si>
  <si>
    <t>23.4.2015-1.5.2015</t>
  </si>
  <si>
    <t xml:space="preserve">Expertná analýza pevnosti klietok
radiálnych guľkových ložísk s
kosouhlým stykom
</t>
  </si>
  <si>
    <t>19.5.2015-22.5.2015</t>
  </si>
  <si>
    <t>3D tlač</t>
  </si>
  <si>
    <t>EKOM spol s r.o., Piešťany</t>
  </si>
  <si>
    <t>20.4.2015-12.5.2015</t>
  </si>
  <si>
    <t>Sledovanie šírenia trhlín CT vzoriek</t>
  </si>
  <si>
    <t>Chmelko Vladimír, Ing., PhD.</t>
  </si>
  <si>
    <t>Prvá Zváračská a.s., BA</t>
  </si>
  <si>
    <t>8.4.2015-24.4.2015</t>
  </si>
  <si>
    <t>Technická pomoc pri vývoji technológie spracovania prachových odpadov kompaktovaním</t>
  </si>
  <si>
    <t>17.4.2015-30.8.2015</t>
  </si>
  <si>
    <t>Dodávka laboratórneho varáku</t>
  </si>
  <si>
    <t>30.03.2015-23.11.2015</t>
  </si>
  <si>
    <t>Pull testy</t>
  </si>
  <si>
    <t>Hrnčiar Viliam, doc. Ing., PhD.</t>
  </si>
  <si>
    <t>Plastic Omnium, Lozorno</t>
  </si>
  <si>
    <t>3.11.2014-5.12.2014</t>
  </si>
  <si>
    <t>Dodávka numerického modelu ZPO ŽP a.s.</t>
  </si>
  <si>
    <t>Hulkó Gabriel, prof. Ing., DrSc.</t>
  </si>
  <si>
    <t>58/14</t>
  </si>
  <si>
    <t>13.11.2014-13.12.2014</t>
  </si>
  <si>
    <t>Analýza  odsávaného prachu pre lis</t>
  </si>
  <si>
    <t>52/14</t>
  </si>
  <si>
    <t>28.10.2015-30.11.2016</t>
  </si>
  <si>
    <t>Vývoj modulárneho zariadenia na lokálne chemicko-termické zhodnotenie zmesného odpadu</t>
  </si>
  <si>
    <t>0201/0037/15</t>
  </si>
  <si>
    <t xml:space="preserve">WP TECH s.r.o. </t>
  </si>
  <si>
    <t>01.07.2015-30.06.2019</t>
  </si>
  <si>
    <t>Nelineárne riadenie s obmedze-niami a odhad stavu mechanic-kých systémov pre vnorené plat-formy riadenia</t>
  </si>
  <si>
    <t>Rohaľ-Ilkiv, Boris, prof. Ing., PhD.</t>
  </si>
  <si>
    <t>APVV-14-0399</t>
  </si>
  <si>
    <t>Vývoj softvérovej podpory s využitím fyzikálnej simulácie pre optimalizáciu procesov plynulého odlievania ocele ako systémov s rozloženými parametrami pre Železiarne Podbrezová, a.s.</t>
  </si>
  <si>
    <t>APVV-14-2044</t>
  </si>
  <si>
    <t>01.10.2013-
31.09.2017</t>
  </si>
  <si>
    <t>Určenie geometrických charakteristík objektov so zobrazením získaných 
z kriminalisticky relevantných obrazových záznamov</t>
  </si>
  <si>
    <t>Velichová Daniela, prof. RNDr., CSc.</t>
  </si>
  <si>
    <t>APVV 0161-12</t>
  </si>
  <si>
    <t>Výskum trvanlivosti nástrojov progresívnej konštrukcie zhutňovacieho stroja a vývoj adaptívneho riedenia procesu zhutňovania</t>
  </si>
  <si>
    <t>APVV 0857-12</t>
  </si>
  <si>
    <t>Výskum vlastností zvarovaných spojov vybraných kovových sústav zhotovených pevnolátkovým laserom</t>
  </si>
  <si>
    <t>Švec Pavol, prof. Ing., PhD.</t>
  </si>
  <si>
    <t>APVV 0281-12</t>
  </si>
  <si>
    <t>Energetické zhodnotenie alternatívnych palív vyrobených z obnoviteľných zdrojov v spaľovacích motoroch</t>
  </si>
  <si>
    <t>Polóni Marián, doc. Ing., PhD.</t>
  </si>
  <si>
    <t>APVV 0015-12</t>
  </si>
  <si>
    <t>01.01.2015-31.12.2016</t>
  </si>
  <si>
    <t>Hodnotenie vplyvu rezného prostredia na energetickú bilanciu procesu obrábania</t>
  </si>
  <si>
    <t>Tolnay Marián, prof. Ing., PhD.</t>
  </si>
  <si>
    <t>1/0670/15</t>
  </si>
  <si>
    <t>01.01.2015-31.12.2017</t>
  </si>
  <si>
    <t>Výskum možnosti uplatnenia metód ge-neratívneho konštruovania pri vývoji modulov mobilných pracovných strojov</t>
  </si>
  <si>
    <t>Gulan Ladislav, prof. Ing., PhD.</t>
  </si>
  <si>
    <t>1/0445/15</t>
  </si>
  <si>
    <t>Metódy skúmania vplyvu termomechanických snímačov teploty</t>
  </si>
  <si>
    <t>Ďuriš Stanislav, doc. Ing., PhD.</t>
  </si>
  <si>
    <t>1/0748/15</t>
  </si>
  <si>
    <t>Analýza seizmickej odolnosti  nádrží na kvapalinu s nelineárnymi a časovo závislými parametrami</t>
  </si>
  <si>
    <t>Musil Miloš, doc. Ing., PhD.</t>
  </si>
  <si>
    <t>1/0742/15</t>
  </si>
  <si>
    <t>Štúdium tribologických charakteristík nových vysokotvrdých povlakov na materiáloch vhodných pre prevodové mechanizmy</t>
  </si>
  <si>
    <t>Bošanský Miroslav, prof. Ing., PhD.</t>
  </si>
  <si>
    <t>1/0227/15</t>
  </si>
  <si>
    <t>Výskum a vývoj nových typov povlakov vhod-ných pre elektródy určené na odparové bodové zváranie pozinkovaných oceľových plechov</t>
  </si>
  <si>
    <t>1/0385/15</t>
  </si>
  <si>
    <t>Pokročilé metódy vyhotovenia meraní a kalibrácie meradiel</t>
  </si>
  <si>
    <t>Palenčár Rudolf, prof. Ing., PhD.</t>
  </si>
  <si>
    <t>1/0604/15</t>
  </si>
  <si>
    <t>Aktívne tlmenie vibrácií mechanických konštrukcií pomocou numericky akcelerovaného prediktívneho riadenia</t>
  </si>
  <si>
    <t>Takács Gergely, doc. Ing., PhD.</t>
  </si>
  <si>
    <t>1/0144/15</t>
  </si>
  <si>
    <t>01.01.2013-31.12.2015</t>
  </si>
  <si>
    <t>Laserové zváranie vysokopevných oceľových prístrihov pre súčiastky v automobilovom priemysle</t>
  </si>
  <si>
    <t>1/0149/13</t>
  </si>
  <si>
    <t>Základný výskum procesov v mechanike partikulárnych materiálov</t>
  </si>
  <si>
    <t>1/0652/13</t>
  </si>
  <si>
    <t>Návrh a numerické overenie zdokonalenej rovnice vedenia tepla pre termomechanickú anylýzu oceľových konštrukcií pracujúcich v externých 
pracovných podmienkach metódou konečných prvkov</t>
  </si>
  <si>
    <t>Écsi Ladislav, doc. Ing., PhD.</t>
  </si>
  <si>
    <t>1/0627/13</t>
  </si>
  <si>
    <t>Vplyv termálneho zaťaženia na dynamiku kotúčových bŕzd a nimi eliminovaného hluku</t>
  </si>
  <si>
    <t>Úradníček Juraj, Ing., PhD.</t>
  </si>
  <si>
    <t>1/0841/13</t>
  </si>
  <si>
    <t>Získanie energie z kmitavých 
sústav</t>
  </si>
  <si>
    <t>Šolek Peter, prof. Ing., PhD.</t>
  </si>
  <si>
    <t>1/0298/13</t>
  </si>
  <si>
    <t>01.01.2014-31.12.2016</t>
  </si>
  <si>
    <t>Štúdium získavania sféroidickej morfológie primárneho tuhého roztoku zliatiny hliníka na tvárnenie a jeho vplyv na mechanické vlastnosti</t>
  </si>
  <si>
    <t>Stanček Ladislav, doc. Ing., PhD.</t>
  </si>
  <si>
    <t>1/0876/14</t>
  </si>
  <si>
    <t>Mikro-elektromechanický systém /MEMS/ akumulácie energie pre
využitie v medicíne</t>
  </si>
  <si>
    <t>Hučko Branislav, doc. Ing., PhD.</t>
  </si>
  <si>
    <t>1/0712/14</t>
  </si>
  <si>
    <t>SMAP Spaľovacie motory s pohonom na alternatívne palivá vyrobené z obnoviteľných zdrojov</t>
  </si>
  <si>
    <t>1/0017/14</t>
  </si>
  <si>
    <t>People - Marie Curie</t>
  </si>
  <si>
    <t>01.02.2014-
31.01.2018</t>
  </si>
  <si>
    <t>TEMPO</t>
  </si>
  <si>
    <t>prof. Boris Rohaľ-Ilkiv, CSc.</t>
  </si>
  <si>
    <t>Innovation and Commercialisaton</t>
  </si>
  <si>
    <t>15.01.2014-
15.01.2018</t>
  </si>
  <si>
    <t>INCOMERA</t>
  </si>
  <si>
    <t>prof. Ing. Štefan Valčuha, CSc.</t>
  </si>
  <si>
    <t>NMP-CA-2013-618103</t>
  </si>
  <si>
    <t>29.10.2012-
30.06.2015</t>
  </si>
  <si>
    <t>Znižovanie energetickej náročnosti plynárenských sústav aplikáciou nových modelov tvorby hydrátov</t>
  </si>
  <si>
    <t>Rajzinger Ján, Ing., PhD.</t>
  </si>
  <si>
    <t>563/PG04/2011</t>
  </si>
  <si>
    <t>SPP</t>
  </si>
  <si>
    <t>01.04.2011-
31.03.2017</t>
  </si>
  <si>
    <t>MANUNET II</t>
  </si>
  <si>
    <t>Valčuha Štefan, prof. Ing., CSc.</t>
  </si>
  <si>
    <t>NMP2-ER-2011-266549</t>
  </si>
  <si>
    <t>01.10.2014-31.12.2015</t>
  </si>
  <si>
    <t>Výskumné centrum ALLEGRO</t>
  </si>
  <si>
    <t xml:space="preserve">Univerzitný vedecký park STU Bratislava
</t>
  </si>
  <si>
    <t>Gondár Ernest, prof. Ing., PhD.</t>
  </si>
  <si>
    <t>01.04.2010-
31.10.2014</t>
  </si>
  <si>
    <t>Výskum aplikácie trecieho zvárania s premiešaním (TZsP) ako alternatívy za tavné postupy zvárania</t>
  </si>
  <si>
    <t>Élesztös Pavel, prof. Ing., PhD.</t>
  </si>
  <si>
    <t>ITMS 26240220031</t>
  </si>
  <si>
    <t>za SjF: Šooš Ľubomír, prof. Ing., PhD.</t>
  </si>
  <si>
    <t xml:space="preserve">01.09.2011-
31.12.2015
</t>
  </si>
  <si>
    <t xml:space="preserve">01.01.2011-
30.06.2014
</t>
  </si>
  <si>
    <t xml:space="preserve">01.06.2012-
31.10.2015
</t>
  </si>
  <si>
    <t>Zvyšovanie bezpečnosti jadrovoenergetických zariadení pri seizmickej udalosti</t>
  </si>
  <si>
    <t>ITMS 26220220171</t>
  </si>
  <si>
    <t xml:space="preserve">15.09.2012-     30.11.2015
</t>
  </si>
  <si>
    <t>Priemyselný výskum metód a postupov generatívneho konštruovania a znalostného inžinierstva pre vývoj automobilov</t>
  </si>
  <si>
    <t>Vereš Miroslav, prof. Ing., PhD.</t>
  </si>
  <si>
    <t>ITMS 26240220076</t>
  </si>
  <si>
    <t>01.02.2012-     31.10.2015</t>
  </si>
  <si>
    <t>ITMS 26240220081</t>
  </si>
  <si>
    <t>9/2015-10/2016</t>
  </si>
  <si>
    <t xml:space="preserve">Vyhľadávanie a  možnosti aplikácie nových technológií v procese spracovávania odpadového skla nespracovateľného bežnými technológiami - stratégia výskumu a vývoja technológií a logistiky pracovania jednotlivých prúdov odpadu </t>
  </si>
  <si>
    <t>prof. Ing. Ľubomír Šooš, PhD.</t>
  </si>
  <si>
    <t>1240/15/30</t>
  </si>
  <si>
    <t>Recyklačný fond</t>
  </si>
  <si>
    <t>9/2015-12/2018</t>
  </si>
  <si>
    <t>Výskum technologických uzlov CNC strojov na delenie materiálov energolúčovými technológiami</t>
  </si>
  <si>
    <t xml:space="preserve">D </t>
  </si>
  <si>
    <t xml:space="preserve">G </t>
  </si>
  <si>
    <t>MicroStep, spol. s r.o.</t>
  </si>
  <si>
    <t>16.03.2015-30.04.2015</t>
  </si>
  <si>
    <t>Expertízne zameranie priestorovej polohy skrutiek kotevných vložiek balkónov a fasády na stavbe Panorama City v Bratislave</t>
  </si>
  <si>
    <t>Kyrinovič Peter,Ing,.PhD.</t>
  </si>
  <si>
    <t>PP03</t>
  </si>
  <si>
    <t>Chemkostav</t>
  </si>
  <si>
    <t>24.4.2015-30.05.2015</t>
  </si>
  <si>
    <t>Expertízne zameranie oceľovej konštrukcie na 33.NP a kotevných vložiek v strope nad 33.NP v mieste osadenia fasády na logii.</t>
  </si>
  <si>
    <t>PP02</t>
  </si>
  <si>
    <t>30.11.2015-31.12.2015</t>
  </si>
  <si>
    <t>Experimentálny výskum geotechnických aspektov geomateriálov odklaísk SE,a.s.,ENO,závod Zem.Kostolany</t>
  </si>
  <si>
    <t>Slávik Ivan,doc.Ing.,PhD.</t>
  </si>
  <si>
    <t>PP45</t>
  </si>
  <si>
    <t>H.E.E. Consult</t>
  </si>
  <si>
    <t>Experimentálne merania,analýza nameraných hodnôt</t>
  </si>
  <si>
    <t>Puškár Anton,prof.Ing.PhD</t>
  </si>
  <si>
    <t>PP62</t>
  </si>
  <si>
    <t>Technostav EUROPE</t>
  </si>
  <si>
    <t>10.12.2014-8.1.2015</t>
  </si>
  <si>
    <t>Indikátorové merania filtračných rýchlostí</t>
  </si>
  <si>
    <t>Bednárová Emília,prof.Ing.PhD.</t>
  </si>
  <si>
    <t>PN85</t>
  </si>
  <si>
    <t>SVP Vyšná Rybnica</t>
  </si>
  <si>
    <t>7.9.2015-31.12.2016</t>
  </si>
  <si>
    <t>Geotechnický monitoring svahu železničného zárezu</t>
  </si>
  <si>
    <t>Kopecký Miloslav,doc.RNDr.,PhD.</t>
  </si>
  <si>
    <t>PP58</t>
  </si>
  <si>
    <t>Železničné staviteľstvo, a.s.</t>
  </si>
  <si>
    <t>Meranie a analýza recentných pohybov v EMO.</t>
  </si>
  <si>
    <t>Papčo Juraj,Ing.PhD.</t>
  </si>
  <si>
    <t>PP60</t>
  </si>
  <si>
    <t>EQUIS</t>
  </si>
  <si>
    <t>8.12.2014-9.2.2015</t>
  </si>
  <si>
    <t>Posúdenie stavu napätosti v stene potrubného systému</t>
  </si>
  <si>
    <t>Brodniansky Ján, prof. Ing., PhD.</t>
  </si>
  <si>
    <t>PO44</t>
  </si>
  <si>
    <t>Eustream</t>
  </si>
  <si>
    <t>30.12.2014-13.5.2015</t>
  </si>
  <si>
    <t>Experimentálny výskum geotechnických vlastností geomateriálov odkaliska SMZ a.s, Jelšava</t>
  </si>
  <si>
    <t>Masarovičová Mária, Ing., PhD.</t>
  </si>
  <si>
    <t>PO35</t>
  </si>
  <si>
    <t>SMZ Jelšava</t>
  </si>
  <si>
    <t>30.12.2014-27.2.2015</t>
  </si>
  <si>
    <t>Výpočet stability hrádzového systému odkaliska</t>
  </si>
  <si>
    <t>PO03</t>
  </si>
  <si>
    <t>Duslo, a.s.</t>
  </si>
  <si>
    <t>Bednárová Emília, prof. Ing., PhD.</t>
  </si>
  <si>
    <t>PN86</t>
  </si>
  <si>
    <t>SVP Palcmanská Maša</t>
  </si>
  <si>
    <t>4.12.2014-10.2.2015</t>
  </si>
  <si>
    <t>Experimentálne meranie pretlaku vo vodovodnom potrubí studenej vody</t>
  </si>
  <si>
    <t>Peráčková Jana, doc. Ing., PhD.</t>
  </si>
  <si>
    <t>PN63</t>
  </si>
  <si>
    <t>Honeywell s.r.o.</t>
  </si>
  <si>
    <t>Modelový výskum dispozičného riešenia VD Kolárovo na Váhu s ohľadom na nautické podmienky</t>
  </si>
  <si>
    <t>Možiešik Ľudovít, doc. Ing., PhD.</t>
  </si>
  <si>
    <t>PL87</t>
  </si>
  <si>
    <t>MDVaRR</t>
  </si>
  <si>
    <t>Inovácia obvodových plášťov nízkoenergetických a pasívnych montovaných budov na báze dreva</t>
  </si>
  <si>
    <t>Hraška Jozef, prof. Ing., PhD.</t>
  </si>
  <si>
    <t>PP63</t>
  </si>
  <si>
    <t>Real Dom</t>
  </si>
  <si>
    <t>Analýza a optimalizácia stanovenia geotechnických parametrov pre projekt DARWIN</t>
  </si>
  <si>
    <t>Frankovská Jana, doc. Ing., PhD.</t>
  </si>
  <si>
    <t>PP86</t>
  </si>
  <si>
    <t>Gemini</t>
  </si>
  <si>
    <t>Experimentálne vzorky potrebné pre vykonanie exp.merania,analýza namer.hodnôt</t>
  </si>
  <si>
    <t>Puškár Anton, prof. Ing., PhD</t>
  </si>
  <si>
    <t>PP61</t>
  </si>
  <si>
    <t>Pavjan s.r.o.</t>
  </si>
  <si>
    <t>Navrhovanie cementobetónových vozoviek-revízia</t>
  </si>
  <si>
    <t>Zuzulová Andrea, Ing., PhD.</t>
  </si>
  <si>
    <t>PP11</t>
  </si>
  <si>
    <t>Slovenská správa ciest</t>
  </si>
  <si>
    <t>Analýza a zhodnotenie hydrologickej bilancie na toku Parná</t>
  </si>
  <si>
    <t>Výleta Roman, Ing,, PhD.</t>
  </si>
  <si>
    <t>PP39</t>
  </si>
  <si>
    <t>Amylum Slovakia</t>
  </si>
  <si>
    <t>Diagnostika parkovacieho domu</t>
  </si>
  <si>
    <t xml:space="preserve">Priechodský Vladimír, Ing., PhD. </t>
  </si>
  <si>
    <t>PP26</t>
  </si>
  <si>
    <t>Aupark Bratislava</t>
  </si>
  <si>
    <t>Experimentálny výskum geotechnických aspektov vodnej stavby</t>
  </si>
  <si>
    <t>PP23</t>
  </si>
  <si>
    <t>SVP Banská Bystrica</t>
  </si>
  <si>
    <t>14.5.2015-16.6.2015</t>
  </si>
  <si>
    <t>Analýza realizovateľnosti projektovej trasy diaľnice Hubová-Ivachnová</t>
  </si>
  <si>
    <t>PP18</t>
  </si>
  <si>
    <t>NDS</t>
  </si>
  <si>
    <t>1.1.12015-24.7.2015</t>
  </si>
  <si>
    <t>Posúdenie a porovnanie oceľových konštrukcií hatí VD Čuňovo a RU VD Gabčíkovo</t>
  </si>
  <si>
    <t>Brodniansky Ján,prof.Ing.PhD.</t>
  </si>
  <si>
    <t>PP15</t>
  </si>
  <si>
    <t>Vodohosp.výstavba</t>
  </si>
  <si>
    <t>Analýza príčin porušenia svahu zárezov na stavbe rýchlostnej cesty</t>
  </si>
  <si>
    <t>PP56</t>
  </si>
  <si>
    <t>Vypracovanie hydrogeologického posúdenia variantného riešenia dialnice D3</t>
  </si>
  <si>
    <t>PP48</t>
  </si>
  <si>
    <t>1.1.2015-25.2.2015</t>
  </si>
  <si>
    <t>Posúdenie porúch na spevnenej betónovej ploche</t>
  </si>
  <si>
    <t xml:space="preserve">Priechodský Vladimír,Ing.PhD. </t>
  </si>
  <si>
    <t>PO59</t>
  </si>
  <si>
    <t>Dolomity Real Slovakia</t>
  </si>
  <si>
    <t>19.8.2014-3.2.2015</t>
  </si>
  <si>
    <t>Analýza experimentálnych meraní na skládke odpadov v Budmericiach</t>
  </si>
  <si>
    <t>Frankovská Jana,doc.Ing.PhD.</t>
  </si>
  <si>
    <t>PO57</t>
  </si>
  <si>
    <t>Sensor, s.r.o.</t>
  </si>
  <si>
    <t>15.12.2014-27.1.2015</t>
  </si>
  <si>
    <t>Regionálna integrovaná územná stratégia oblasť vodné hospodárstvo-vedecko-výskumná štúdia</t>
  </si>
  <si>
    <t>Stanko Štefan,doc.Ing.PhD.</t>
  </si>
  <si>
    <t>PO56</t>
  </si>
  <si>
    <t>BVS</t>
  </si>
  <si>
    <t>31.12.2014-27.01.2015</t>
  </si>
  <si>
    <t>Experimentálny výskum geotechnických aspektov geomateriálov v lokalite Handlová</t>
  </si>
  <si>
    <t>Masarovičová Mária,Ing.PhD.</t>
  </si>
  <si>
    <t>PO49</t>
  </si>
  <si>
    <t>PP05</t>
  </si>
  <si>
    <t>Keller, s.r.o.</t>
  </si>
  <si>
    <t>Analýza opodstatnenosti sanačných opatrení v zosuvnom území</t>
  </si>
  <si>
    <t>PO99</t>
  </si>
  <si>
    <t>Skúšky tehál a malty,pevnosť betónu</t>
  </si>
  <si>
    <t>PO85</t>
  </si>
  <si>
    <t>Elter Constructions, s.r.o.</t>
  </si>
  <si>
    <t>1.11.2014-31.3.2015</t>
  </si>
  <si>
    <t>Analýza a vyhodnotenie výsledkov geot.monitoringu svahu zárezu Devínske jazero-Zohor</t>
  </si>
  <si>
    <t>PO84</t>
  </si>
  <si>
    <t>ŠR + EFRR, MPaRV SR a TU Wien</t>
  </si>
  <si>
    <t>WiWiT - Kompetencie v doprave</t>
  </si>
  <si>
    <t>Bezák Bystrík, prof. Ing., PhD.</t>
  </si>
  <si>
    <t>N_00170</t>
  </si>
  <si>
    <t>ŠR + EFRR, MPaRV SR a Kuratorium für Verkehrssicherheit</t>
  </si>
  <si>
    <t>2009 - 2013</t>
  </si>
  <si>
    <t>Dopravný  model AT-SK -Traffic Model (VKM)</t>
  </si>
  <si>
    <t>N_00043</t>
  </si>
  <si>
    <t>ŠR + EFRR, MPaRV SR a Magistrat der Stadt Wien</t>
  </si>
  <si>
    <t>2010 - 2014</t>
  </si>
  <si>
    <t>DeWaLoP - Developing Water Losses prevention</t>
  </si>
  <si>
    <t>Tóthová Katarína, Ing., PhD.</t>
  </si>
  <si>
    <t>N_00084</t>
  </si>
  <si>
    <t>ŠR + EFRR, MPaRV SR a BMVIT Wien</t>
  </si>
  <si>
    <t>2011 - 2015</t>
  </si>
  <si>
    <t>Región BRAtislava - Wien: ŠtúdIe MObilitného správania - BRAWISIMO</t>
  </si>
  <si>
    <t>N_00127</t>
  </si>
  <si>
    <t>ŠR + EFRR</t>
  </si>
  <si>
    <t>2010 - 2015</t>
  </si>
  <si>
    <t>Národné centrum diagnostikovania deformácií zemského povrchu na území Slovenska</t>
  </si>
  <si>
    <t>Mojzeš Marcel, doc. Ing., PhD.</t>
  </si>
  <si>
    <t>ITMS 26220220108</t>
  </si>
  <si>
    <t>EEA Scholarship programme Slovakia</t>
  </si>
  <si>
    <t xml:space="preserve">Rabenseifer Roman, doc. Ing.arch. Dr.tech a kolektív </t>
  </si>
  <si>
    <t>EHP-26/SK06-II-01-004/2015</t>
  </si>
  <si>
    <t>EEA - Nórsky fin. mechanizmus</t>
  </si>
  <si>
    <t>MSCA-RISE</t>
  </si>
  <si>
    <t>2015 -2019</t>
  </si>
  <si>
    <t>Advanced physical-acoustic and psycho-acoustic diagnostic methods for innovation in building acoustics - papabuild</t>
  </si>
  <si>
    <t>Rychtáriková Monika, doc. Ing., PhD.</t>
  </si>
  <si>
    <t>MSCA - 690970</t>
  </si>
  <si>
    <t>EE-2014-3-Market Uptake CSA</t>
  </si>
  <si>
    <t>2015 -2018</t>
  </si>
  <si>
    <t>ingREes - Setting up Qualification and Continuing Education and Training Scheme for Moddle and Senior Level professionals on Energy Efficiency and Use of Renewable Energy Sources in Buildings</t>
  </si>
  <si>
    <t xml:space="preserve">Rabenseifer Roman, doc.Ing.arch. Dr.tech. </t>
  </si>
  <si>
    <t>SEP-210174191</t>
  </si>
  <si>
    <t>FP7 - ENV.2013.6.2-4</t>
  </si>
  <si>
    <t>11.2013 - 11.2018</t>
  </si>
  <si>
    <t>RECARE - Peventing and remediating degradation of soils in Europe through land care</t>
  </si>
  <si>
    <t>Szolgay Ján, prof. Ing., PhD.</t>
  </si>
  <si>
    <t>FP7-603498-2</t>
  </si>
  <si>
    <t>2008-11</t>
  </si>
  <si>
    <t>Mountain floods - Regionálny odhad združených rozdelení pravdepodobností extrémnych javov</t>
  </si>
  <si>
    <t>IHWRE2008</t>
  </si>
  <si>
    <t>Európska komisia</t>
  </si>
  <si>
    <t>10.04.2014-09.04.2018</t>
  </si>
  <si>
    <t>COST - Connecting European connectivity research</t>
  </si>
  <si>
    <t>Hlavčová Kamila, prof. Ing. PhD.</t>
  </si>
  <si>
    <t>Akcia ES1306</t>
  </si>
  <si>
    <t>09.12.2015-29.10.2019</t>
  </si>
  <si>
    <t>COST - Designs for Noise Reducing Materials and Structures (DENORMS)</t>
  </si>
  <si>
    <t>Rychtáriková Monika, doc. Ing. PhD.</t>
  </si>
  <si>
    <t>Akcia CA15125</t>
  </si>
  <si>
    <t>08.04.2015-07.04.2019</t>
  </si>
  <si>
    <t>COST - High-Performance Modelling and Simulation for Big Data Applications (cHiPSet)</t>
  </si>
  <si>
    <t>Mikula Karol, prof. RNDr. DrSC.</t>
  </si>
  <si>
    <t>Akcia IC1406</t>
  </si>
  <si>
    <t>05.05.2015-04.05.2019</t>
  </si>
  <si>
    <t>COST - Mathematics for industry network (MI-NET) </t>
  </si>
  <si>
    <t>Akcia TD1409</t>
  </si>
  <si>
    <t>31.03.2014 -30.03.2018</t>
  </si>
  <si>
    <t xml:space="preserve">COST - Wind energy technology reconsideration to enhance the concept of smart cities (WINERCOST)  </t>
  </si>
  <si>
    <t>Hubová Oľga, doc. Ing. PhD., Konečná Monika, Ing. PhD.</t>
  </si>
  <si>
    <t>Akcia TU1304</t>
  </si>
  <si>
    <t>25.11.204 -25.11.2018</t>
  </si>
  <si>
    <t>COST - Basis of structural timber design from research to standards</t>
  </si>
  <si>
    <t>Sandanus Jaroslav, doc., Ing, PhD., Sógel Kristián, Ing, PhD.</t>
  </si>
  <si>
    <t>Akcia FP1402</t>
  </si>
  <si>
    <t>18.10.2014 -27.10.2018</t>
  </si>
  <si>
    <t>COST - Adaptive Fasades Network</t>
  </si>
  <si>
    <t xml:space="preserve">Hraška Jozef, prof., Ing., PhD., Rabenseifer Roman,  doc.Ing.arch, Dr. tech. </t>
  </si>
  <si>
    <t>Akcia TU1403</t>
  </si>
  <si>
    <t>5.12.2014 -4.12.2018</t>
  </si>
  <si>
    <t>COST - Fire Safe Use of Bio_based Building Products</t>
  </si>
  <si>
    <t>Olbřímek Juraj, doc., Ing., PhD., Leitnerová Soňa, Ing., PhD.,</t>
  </si>
  <si>
    <t>Akcia FP1404</t>
  </si>
  <si>
    <t>18.11.2014 -17.11.2018</t>
  </si>
  <si>
    <t>COST - Towards the next generation of standards for service life of cement -based materials and structures</t>
  </si>
  <si>
    <t xml:space="preserve">Pavlík Vladimír, doc. Ing., PhD., Unčík Stanislav, prof. Ing, PhD., </t>
  </si>
  <si>
    <t>Akcia TU1404</t>
  </si>
  <si>
    <t>24.4.2014 -23.4.2018</t>
  </si>
  <si>
    <t>COST - ClimMani: Climate Change Manipulation Experiments in Terrestial Ecosystems:Networking and outreach</t>
  </si>
  <si>
    <t>Kohnova Silvia, doc. Ing. PhD., Hlavčová Kamila, prof. Ing. PhD.</t>
  </si>
  <si>
    <t>Akcia ES1308</t>
  </si>
  <si>
    <t>5.11.2013-4.11.2017</t>
  </si>
  <si>
    <t>COST - Novel structural skins: Improving sustainability and efficiency through new structural textile materials and designs</t>
  </si>
  <si>
    <t>Rychtariková Monika, doc. Ing., PhD.,Vargová Andrea, Ing, PhD.,</t>
  </si>
  <si>
    <t>Akcia - TU1303</t>
  </si>
  <si>
    <t>5.12.2012 - 20.11.2016</t>
  </si>
  <si>
    <t>COST - Advanced Global Navigation Satellite Systems tropospheric products for monitoring severe events and climate (GNSS4SWEC)</t>
  </si>
  <si>
    <t>Hefty Ján, prof. Ing. PhD.</t>
  </si>
  <si>
    <t>Akcia –ES1206</t>
  </si>
  <si>
    <t>28.12.2012- 20.11.2016</t>
  </si>
  <si>
    <t>COST - Next Generation Design Guidelines for Composites in Construction</t>
  </si>
  <si>
    <t>Bilčík Juraj, prof. Ing. PhD.</t>
  </si>
  <si>
    <t>Akcia TU 1207</t>
  </si>
  <si>
    <t xml:space="preserve">Vydanie publikácie:  Pasportizácia zrúcanín (metodická príručka) </t>
  </si>
  <si>
    <t>Otto Makýš, doc. Ing. PhD.</t>
  </si>
  <si>
    <t>MK-7163/2015/1.3</t>
  </si>
  <si>
    <t>Ministerstvo kultúry SR</t>
  </si>
  <si>
    <t>1.7.2015 - 28.6.2019</t>
  </si>
  <si>
    <t>Nové možnosti využitia odvodňovacích kanálových sústav s ohľadom na ochranu a využívanie krajiny</t>
  </si>
  <si>
    <t>Šoltész Andrej, prof. Ing., PhD.</t>
  </si>
  <si>
    <t>APVV-14-3799</t>
  </si>
  <si>
    <t>01.10.2013 - 30.9.2017</t>
  </si>
  <si>
    <t>Určenie geometrických charakterisktík objektov zo zobrazení získaných z kriminalistických relevantných obrazových záznamov</t>
  </si>
  <si>
    <t>Mikula Karol, prof. RNDr. DrSc.</t>
  </si>
  <si>
    <t>APVV-0161-12</t>
  </si>
  <si>
    <t>01.10.2013 - 12.12.2016</t>
  </si>
  <si>
    <t>Simulovanie denného svetla v umelej oblohe</t>
  </si>
  <si>
    <t>Hanuliak Peter, Ing. PhD.</t>
  </si>
  <si>
    <t>APVV-0118-12</t>
  </si>
  <si>
    <t>1.7.2012 - 31.12.2015</t>
  </si>
  <si>
    <t>Neurčitosť z pohľadu pravdepodobnosti, algebry, samoadjungovaných operátorov a kvantových štruktúr</t>
  </si>
  <si>
    <t>Jenča Gejza, doc. Mgr. PhD.</t>
  </si>
  <si>
    <t>APVV-0178-11</t>
  </si>
  <si>
    <t>04.2015 - 11.2018</t>
  </si>
  <si>
    <t>RECARE - FP7-603498-2 Peventing and remediating degradation of soils in Europe through land care - dofinancovanie</t>
  </si>
  <si>
    <t>DO7RP-0049-12</t>
  </si>
  <si>
    <t>01.07.2015- 30.6.2019</t>
  </si>
  <si>
    <t>Pokročilé metódy modelovania neurčitosti pre rozhodovacie problémy a ich aplikácie</t>
  </si>
  <si>
    <t>Mesiar Radko, prof. RNDr., DrSc.</t>
  </si>
  <si>
    <t>APVV-14-0013</t>
  </si>
  <si>
    <t>01.10.2013 - 30.09.2017</t>
  </si>
  <si>
    <t>Experimentálny výskum redukcie povodňových vplyvov stokovej siete na urbanizované územie</t>
  </si>
  <si>
    <t>Stanko Štefan, doc. Inf. PhD.</t>
  </si>
  <si>
    <t>APVV-0372-12</t>
  </si>
  <si>
    <t>Monitorovanie nosných konštrukcií mostov opakovanými dynamickými experimentmi</t>
  </si>
  <si>
    <t>Sokol Milan, prof. Ing., PhD.</t>
  </si>
  <si>
    <t>APVV-0236-12</t>
  </si>
  <si>
    <t>Grafy ako modely sietí s danými metrickými vlastnosťami a danou mierou symetrie</t>
  </si>
  <si>
    <t>Širáň Jozef, prof. RNDr., DrSc.</t>
  </si>
  <si>
    <t xml:space="preserve">APVV-0136-12 </t>
  </si>
  <si>
    <t>01.10.2013 - 31.12.2016</t>
  </si>
  <si>
    <t>Historické skúsenosti a súčasné požiadavky na navrhovanie betónových mostov s vedomostným transferom získaných poznatkov do odbornej praxe</t>
  </si>
  <si>
    <t>Halvoník Jaroslav, prof. Ing., PhD.</t>
  </si>
  <si>
    <t>APVV-0442-12</t>
  </si>
  <si>
    <t>Vývoj regionálneho systému klimatických a zrážkovo-odtokových modelov pre predikciu odtoku pri zmenených klimatických podmienkach horských oblastí SR</t>
  </si>
  <si>
    <t>APVV-0303-11</t>
  </si>
  <si>
    <t>Numerické modelovanie v geodézii</t>
  </si>
  <si>
    <t>APVV-0072-11</t>
  </si>
  <si>
    <t>Matematické modely kvantových štruktúr a neurčitosti</t>
  </si>
  <si>
    <t>Sarkoci Peter, Ing. PhD.,</t>
  </si>
  <si>
    <t>2/0059/12</t>
  </si>
  <si>
    <t>Zníženie energetickej náročnosti budov aplikáciou  druhotných surovín z chemického a potravinárskeho priemyslu pri výrobe tehliarskych výrobkov</t>
  </si>
  <si>
    <t>Šveda Mikuláš, prof. Ing., PhD.</t>
  </si>
  <si>
    <t>1/0045/15</t>
  </si>
  <si>
    <t>Experimentálny výskum objektov jednotnej a dažďovej stokovej siete determinovaný na ochranu recipientu  a možnosti alternatívnej regulácie dažďového odtoku</t>
  </si>
  <si>
    <t>Stanko Štefan, doc. Ing., PhD.</t>
  </si>
  <si>
    <t>1/0631/15</t>
  </si>
  <si>
    <t>Stabilita a dynamika preskokov štíhlych stien a plochých škrupín</t>
  </si>
  <si>
    <t>Ravinger Ján, Dr. h. c. prof. Ing., DrSc.</t>
  </si>
  <si>
    <t>1/0272/15</t>
  </si>
  <si>
    <t>Analýza klimatických a hydrologických extrémov metódami data miningu a inými nástrojmi hydroinformatiky z pohľadu adaptačných opatrení v krajine</t>
  </si>
  <si>
    <t>Čistý Milan, doc. Ing., PhD.</t>
  </si>
  <si>
    <t>1/0665/15</t>
  </si>
  <si>
    <t>Vývoj nových numerických metód pre inžinierske aplikácie</t>
  </si>
  <si>
    <t>Mikula Karol, prof. RNDr., DrSc.</t>
  </si>
  <si>
    <t>1/0608/15</t>
  </si>
  <si>
    <t>Analýza spoľahlivostných rizík navrhovania a zhotovovania betónových konštrukcií</t>
  </si>
  <si>
    <t>Bilčík Juraj, prof. Ing., PhD.</t>
  </si>
  <si>
    <t>1/0583/15</t>
  </si>
  <si>
    <t>Vývoj a teoreticko-experimentálny výskum obvodových plášťov budov s integrovanými fotovoltickými elementmi</t>
  </si>
  <si>
    <t>1/0286/15</t>
  </si>
  <si>
    <t>Predikcia správania sa stavebných konštrukcií pri špeciálnom dynamickom zaťažení</t>
  </si>
  <si>
    <t>Jendželovský Norbert, prof. Ing., PhD.</t>
  </si>
  <si>
    <t>1/0544/15</t>
  </si>
  <si>
    <t>Odolnosť kovových prierezov a prútov namáhaných kombináciou vnútorných síl</t>
  </si>
  <si>
    <t>Baláž Ivan, prof. Ing., PhD.</t>
  </si>
  <si>
    <t>1/0819/15</t>
  </si>
  <si>
    <t>Optimalizácia procesov úpravy vody malých úpravní povrchových vôd k zaisteniu dodávky bezpečnej pitnej vody</t>
  </si>
  <si>
    <t>Ilavský Ján, doc. Ing., PhD.</t>
  </si>
  <si>
    <t>1/0400/15</t>
  </si>
  <si>
    <t>Prognóza vplyvu klimatických a morfologických zmien na ekosystém horských povodí s využitím soft computingových technológií</t>
  </si>
  <si>
    <t>Macura Viliam, prof. Ing., PhD.</t>
  </si>
  <si>
    <t>1/0625/15</t>
  </si>
  <si>
    <t>Analýza globálnych zdrojov dát a možnosti ich využitia na spresnenie a testovanie modelov tiažového poľa Zeme</t>
  </si>
  <si>
    <t>Janák Juraj, doc. Ing., PhD.</t>
  </si>
  <si>
    <t>1/0954/15</t>
  </si>
  <si>
    <t>Numerické metódy na modelovanie tiažového poľa Zeme a nelineárnu filtráciu dát v geodézii</t>
  </si>
  <si>
    <t>Čunderlík Róbert, Ing., PhD.</t>
  </si>
  <si>
    <t>1/0714/15</t>
  </si>
  <si>
    <t>Parametrizácia zrážkovo-odtokových procesov pre modelovanie extrémneho odtoku na malých povodiach</t>
  </si>
  <si>
    <t>Kohnová Silvia, doc. Ing., PhD.</t>
  </si>
  <si>
    <t>1/0710/15</t>
  </si>
  <si>
    <t>Semi-implicitné metódy na riešenie parciálnych diferenciálnych rovníc</t>
  </si>
  <si>
    <t>Frolkovič Peter, doc. RNDr., CSc.</t>
  </si>
  <si>
    <t>1/0728/15</t>
  </si>
  <si>
    <t>Moderné metódy agregácie informácií a ich aplikácie</t>
  </si>
  <si>
    <t>1/0420/15</t>
  </si>
  <si>
    <t>Spoľahlivosť a odolnosť betónových a spriahnutých oceľobetónových konštrukcií</t>
  </si>
  <si>
    <t>Fillo Ľudovít, prof. Ing., PhD.</t>
  </si>
  <si>
    <t>1/0696/14</t>
  </si>
  <si>
    <t>Stanovenie kritických parametrov aktivizácie zosuvných území ohrozujúcich dopravné a vodné stavby</t>
  </si>
  <si>
    <t>Kopecký Miloslav, doc. RNDr., PhD.</t>
  </si>
  <si>
    <t>1/0533/14</t>
  </si>
  <si>
    <t>Detekcia plošných a diskrétnych posunov nestabilných území na báze nízko nákladovej fotogrametrie, terestrických a satelitných technológií</t>
  </si>
  <si>
    <t>Sokol Štefan, prof. Ing., PhD.</t>
  </si>
  <si>
    <t>1/0133/14</t>
  </si>
  <si>
    <t>Symetrické mapy</t>
  </si>
  <si>
    <t>1/0007/14</t>
  </si>
  <si>
    <t>Vlhkostné deformácie stavebných materiálov.</t>
  </si>
  <si>
    <t>Lukovičová Jozefa, doc., RNDr., PhD.</t>
  </si>
  <si>
    <t>1/0689/13</t>
  </si>
  <si>
    <t>Navigácia strojov vo vnútorných priestoroch.</t>
  </si>
  <si>
    <t>Kopáčik Alojz, prof. Ing., PhD.</t>
  </si>
  <si>
    <t>1/0445/13</t>
  </si>
  <si>
    <t>Diagnostika najstarších železobetónových mostov postavených na Slovensku.</t>
  </si>
  <si>
    <t>1/0690/13</t>
  </si>
  <si>
    <t>Príspevok k riešeniu vybraných problémov striech budov.</t>
  </si>
  <si>
    <t>Oláh Jozef, prof. Ing., PhD.</t>
  </si>
  <si>
    <t>1/0710/13</t>
  </si>
  <si>
    <t>Dopravné plochy a ich konštrukcie v integrovanom dopravnom priestore.</t>
  </si>
  <si>
    <t>Bačová Katarína, doc., Ing., PhD.</t>
  </si>
  <si>
    <t>1/0351/13</t>
  </si>
  <si>
    <t>Vplyv dlhodobého namáhania hrádzí vodných stavieb na ich bezpečnosť.</t>
  </si>
  <si>
    <t>1/0318/13</t>
  </si>
  <si>
    <t>Modelovanie základných charakteristických veličín prirodzeného vetra vo veternom tuneli STU.</t>
  </si>
  <si>
    <t>Hubová Oľga, doc., Ing., PhD.</t>
  </si>
  <si>
    <t>1/0480/13</t>
  </si>
  <si>
    <t>Zvýšenie retencie a detencie zrážkového odtoku v urbanizovaných povodiach.</t>
  </si>
  <si>
    <t>Sokáč Marek, doc. Ing., PhD.</t>
  </si>
  <si>
    <t>1/0691/13</t>
  </si>
  <si>
    <t>Analýza šírenia zvuku v dvojitých transparentných konštrukciách z hľadiska nepriezvučnosti. Návrh, metodika merania, vyhodnotenie a kritériá.</t>
  </si>
  <si>
    <t>Tomašovič Peter, prof. Ing., PhD.</t>
  </si>
  <si>
    <t>1/0358/13</t>
  </si>
  <si>
    <t>Prognóza vývoja deformácií vybratých geotechnických konštrukcií v závislosti od stavu napätosti.</t>
  </si>
  <si>
    <t>Turček Peter, prof., Ing., PhD.</t>
  </si>
  <si>
    <t>1/0241/13</t>
  </si>
  <si>
    <t>Odolnosť kovových nosníkov s tvarovanými stenami, nosníkov s premenným prierezom a odolnosť oceľových tlačených L-profilov</t>
  </si>
  <si>
    <t>Koleková Yvona, doc., Ing., PhD.</t>
  </si>
  <si>
    <t>1/0748/13</t>
  </si>
  <si>
    <t>Štúdium spevňovacích procesov historických a súčasných mált.</t>
  </si>
  <si>
    <t>Pavlík Vladimír, Ing. doc., PhD.</t>
  </si>
  <si>
    <t>1/0534/13</t>
  </si>
  <si>
    <t>Štúdium lokálnych a priestorových vlastností združených hydrometeorologických extrémov v podmienkach nestacionarity.</t>
  </si>
  <si>
    <t>1/0776/13</t>
  </si>
  <si>
    <t>3D geokinematika kontinentálnej Európy ako produkt kombinácie dlhodobých geodetických meraní družicovými polohovými systémami.</t>
  </si>
  <si>
    <t>Hefty Ján, prof. Ing., PhD.</t>
  </si>
  <si>
    <t>1/0642/13</t>
  </si>
  <si>
    <t>Extremálne problémy v metrickej teórii grafov a diskrétnych štruktúr.</t>
  </si>
  <si>
    <t>Knor Martin, prof. RNDr., Dr.</t>
  </si>
  <si>
    <t>1/0065/13</t>
  </si>
  <si>
    <t xml:space="preserve">Dunajská stratégia EÚ – zvýšenie bezpečnosti prevádzky a dopravnej kapacity veľkých plavebných komôr optimalizáciou hydraulických plniacich a prázdniacich systémov prostredníctvom modelového výskumu a heuristických optimalizačných metód. </t>
  </si>
  <si>
    <t>1/0660/12</t>
  </si>
  <si>
    <t>Možnosti riešenia povodňových situácií na tokoch technickými zásahmi.</t>
  </si>
  <si>
    <t>1/1011/12</t>
  </si>
  <si>
    <t>Spoľahlivosť nosných konštrukcií za uváženia havarijných stavov zaťaženia. Zvyšovanie bezpečnosti jadrových elektrární.</t>
  </si>
  <si>
    <t>Králik Juraj, prof.Ing., CSc.</t>
  </si>
  <si>
    <t>1/1039/12</t>
  </si>
  <si>
    <t>9.2015</t>
  </si>
  <si>
    <t>Letná univerzita pre stredoškolákov 2015</t>
  </si>
  <si>
    <t xml:space="preserve">Mokošová Zuzana, Ing.  </t>
  </si>
  <si>
    <t>zmluva o reklame</t>
  </si>
  <si>
    <t>Emerson a.s.</t>
  </si>
  <si>
    <t>R STU - ÚPV</t>
  </si>
  <si>
    <t>1.11.2013-31.12.2015</t>
  </si>
  <si>
    <t>The voice of research administrators building a network of administrative excellence - BESTPRAC</t>
  </si>
  <si>
    <t xml:space="preserve">Búciová Mária, Ing. Mgr.  </t>
  </si>
  <si>
    <t>TN1302</t>
  </si>
  <si>
    <t>R STU - ÚVaMVTS</t>
  </si>
  <si>
    <t>ERDF (EÚ + ŠR)</t>
  </si>
  <si>
    <t>6/2010-5/2013</t>
  </si>
  <si>
    <t>Zriadenie cezhraničnej platformy technologického transferu zameraného na aplikáciu progresívnych technických materiálov v regióne Viedeň - Bratislava - Innovmat</t>
  </si>
  <si>
    <t>Mihalik Miroslav, Ing.</t>
  </si>
  <si>
    <t>N00081</t>
  </si>
  <si>
    <t>Interreg SK-AT</t>
  </si>
  <si>
    <t>Ruprecht-Karls Universität</t>
  </si>
  <si>
    <t>1.10.2012 - 30.9.2015</t>
  </si>
  <si>
    <t>Network for Innovation in Career Counselling and Guidance in Europe</t>
  </si>
  <si>
    <t>Ing. Laura Gressnerová, PhD.</t>
  </si>
  <si>
    <t>527992-LLP-1-2012-DE-ERASMUS-ENW</t>
  </si>
  <si>
    <t>ERASMUS</t>
  </si>
  <si>
    <t>R STU - ÚMV</t>
  </si>
  <si>
    <t>1.6.2015 - 30.9.2016</t>
  </si>
  <si>
    <t>Mobility študentov a zamestnancov vysokých škôl</t>
  </si>
  <si>
    <t>Ing. Ivan Prelovský, PhD.</t>
  </si>
  <si>
    <t>2015-1-SK01-KA103-008569</t>
  </si>
  <si>
    <t>1.6.2014 - 30.9.2015</t>
  </si>
  <si>
    <t>Ing. Tatiana Žemberyová</t>
  </si>
  <si>
    <t>2014-1-SK01-KA103-000373</t>
  </si>
  <si>
    <t>Príspevok na podporu vedy a výskumu v oblasti realitného trhu a medzinárodného realitného seminára pre študentov ÚM STU</t>
  </si>
  <si>
    <t>Adamuščin Andrej, Ing.  PhD.</t>
  </si>
  <si>
    <t xml:space="preserve">Darovacia zmluva  </t>
  </si>
  <si>
    <t>DTZ Slovakia s.r.o.</t>
  </si>
  <si>
    <t>Príspevok na podporu vedy a výskumu v oblasti realitného trhu a projektu IREC na ÚM STU</t>
  </si>
  <si>
    <t>Darovacia zmluva  16.10.2015</t>
  </si>
  <si>
    <t>Colliers International s.r.o</t>
  </si>
  <si>
    <t>Zmluva uzavretá na 60 000 €</t>
  </si>
  <si>
    <t xml:space="preserve">KIC InnoEnergy PhD School </t>
  </si>
  <si>
    <t xml:space="preserve">Filip Gulan, Ing.  </t>
  </si>
  <si>
    <t>KIC InnoEnergy SE zmluva, holandské právo</t>
  </si>
  <si>
    <t>KIC InnoEnergy SE</t>
  </si>
  <si>
    <t>Contract on the Lump Sum related to the Visegrad/V4</t>
  </si>
  <si>
    <t xml:space="preserve">Finka Maroš, prof. Ing. arch., PhD. </t>
  </si>
  <si>
    <t>V4EaP Scholarship</t>
  </si>
  <si>
    <t>International Visegrad Fund</t>
  </si>
  <si>
    <t>Urban Innovations Network</t>
  </si>
  <si>
    <t>CIII-SK-0606-04-1415</t>
  </si>
  <si>
    <t>CEEPUS</t>
  </si>
  <si>
    <t>Developing and Adapting Professional Programs for Energy Efficiency in the Western Balkans (DAPEEWB)</t>
  </si>
  <si>
    <t>543782-TEMPUS-1-2013-1-L-TEMPUS-JPCR</t>
  </si>
  <si>
    <t xml:space="preserve">University Educators for Sustainable Development (UE4SD) </t>
  </si>
  <si>
    <t>540051-LLP-1-2013-1-UK-ERASMUS-ENW</t>
  </si>
  <si>
    <t>Marie Curie ITN</t>
  </si>
  <si>
    <t>RegPol  Socio-ekonomické a politické odozvy na regionálnu polarizáciu v strednej a východnej Európe</t>
  </si>
  <si>
    <t xml:space="preserve">Finka Maroš, prof. Ing. arch., PhD., Ondrejička Vladimír, Ing., PhD.   </t>
  </si>
  <si>
    <t>cestovné štipendiá</t>
  </si>
  <si>
    <t>zospol</t>
  </si>
  <si>
    <t>Softec pro society o.z.</t>
  </si>
  <si>
    <t>Podpora IIT SRC a štipendiá študentom</t>
  </si>
  <si>
    <t>CAPCO</t>
  </si>
  <si>
    <t>Cena dekana</t>
  </si>
  <si>
    <t>dar.zmluva 56/2015</t>
  </si>
  <si>
    <t>Asseco Central Europe a.s.</t>
  </si>
  <si>
    <t xml:space="preserve">Nadácia ESET </t>
  </si>
  <si>
    <t>dar.zmluva 48/2015</t>
  </si>
  <si>
    <t>Podpora vzdelávania, mimoriadne štipendiá</t>
  </si>
  <si>
    <t>dar. zmluva 46/2015</t>
  </si>
  <si>
    <t>ČSOB nadácía</t>
  </si>
  <si>
    <t>Podpora TP Cup 2015</t>
  </si>
  <si>
    <t>dar.zmluva 25/2015</t>
  </si>
  <si>
    <t>Unicorn Systems SK sro.</t>
  </si>
  <si>
    <t>dar.zmluva 24/2015</t>
  </si>
  <si>
    <t>PosAm sro.</t>
  </si>
  <si>
    <t>Podpora IIT SRC</t>
  </si>
  <si>
    <t>dar.zmluva 21/2015</t>
  </si>
  <si>
    <t>HP Slovakia</t>
  </si>
  <si>
    <t>dar.zmluva 19/2015</t>
  </si>
  <si>
    <t>The Capital Markets Company Slovakia, s.r.o</t>
  </si>
  <si>
    <t>dar.zmluva 15/2015</t>
  </si>
  <si>
    <t>Soimco a.s.</t>
  </si>
  <si>
    <t>Realizácia ESET Laboratória</t>
  </si>
  <si>
    <t>dar.zmluva 01/2015</t>
  </si>
  <si>
    <t>dar.zmluva 61/2015</t>
  </si>
  <si>
    <t>FETCH - Budúcnosť vzdelávania a školenia v informatike: Ako podporiť učenie sa kedykoľvek, kdekoľvek</t>
  </si>
  <si>
    <t>doc. Mgr. Daniela Chudá, PhD.</t>
  </si>
  <si>
    <t>539461-LLP-1-2013-1-BG-ERASMUS-ENW</t>
  </si>
  <si>
    <t>Verifikácia a spoľahlivosť návrhu digitálnych systémov</t>
  </si>
  <si>
    <t>SK-CZ-2013-0173</t>
  </si>
  <si>
    <t>12/2015-12/2015</t>
  </si>
  <si>
    <t>Kurz zvárania</t>
  </si>
  <si>
    <t>167/15</t>
  </si>
  <si>
    <t>FRONIUS Trnava</t>
  </si>
  <si>
    <t>158/15</t>
  </si>
  <si>
    <t>FO+PO</t>
  </si>
  <si>
    <t>10/2015-10/2015</t>
  </si>
  <si>
    <t>Odborný seminár</t>
  </si>
  <si>
    <t>142/15</t>
  </si>
  <si>
    <t>FO</t>
  </si>
  <si>
    <t>Medzinárodná vedecká konferencia</t>
  </si>
  <si>
    <t>132/15</t>
  </si>
  <si>
    <t>9/2015-9/2015</t>
  </si>
  <si>
    <t>Kurz chémia</t>
  </si>
  <si>
    <t>Sirotiak Maroš RNDr. PhD.</t>
  </si>
  <si>
    <t>118/15</t>
  </si>
  <si>
    <t>7/2015-7205</t>
  </si>
  <si>
    <t>Školenie na makroskopickú analýzu</t>
  </si>
  <si>
    <t>Dománková Mária doc. Ing. PhD.</t>
  </si>
  <si>
    <t>101/15</t>
  </si>
  <si>
    <t>ArcelorMittal Senica</t>
  </si>
  <si>
    <t>Kurz matematika</t>
  </si>
  <si>
    <t>Liška Vladimír Mgr. PhD.</t>
  </si>
  <si>
    <t>72/15</t>
  </si>
  <si>
    <t>4/2015-5/2015</t>
  </si>
  <si>
    <t>64/15</t>
  </si>
  <si>
    <t>6/2015-10/2015</t>
  </si>
  <si>
    <t>Lektorské služby</t>
  </si>
  <si>
    <t>Ružarovský Roman Ing. PhD.</t>
  </si>
  <si>
    <t>40/15</t>
  </si>
  <si>
    <t>FESTO Bratislava</t>
  </si>
  <si>
    <t>9/2015-1/2015</t>
  </si>
  <si>
    <t>Kurz fyzika</t>
  </si>
  <si>
    <t>Hološová Helena RNDr. PhD.</t>
  </si>
  <si>
    <t>8/15</t>
  </si>
  <si>
    <t>1/2015-1/2015</t>
  </si>
  <si>
    <t>Školenie-preukaz zváracieho robotníka</t>
  </si>
  <si>
    <t>7/15</t>
  </si>
  <si>
    <t>SIMERIS Trnava</t>
  </si>
  <si>
    <t>4/2015-7/2015</t>
  </si>
  <si>
    <t>6/15</t>
  </si>
  <si>
    <t>2/2015-2/2015</t>
  </si>
  <si>
    <t>Kurz UNICERT</t>
  </si>
  <si>
    <t>Chmelíková Gabriela Mgr. PhD.</t>
  </si>
  <si>
    <t>115/14</t>
  </si>
  <si>
    <r>
      <t xml:space="preserve">95% </t>
    </r>
    <r>
      <rPr>
        <b/>
        <sz val="10"/>
        <rFont val="Times New Roman"/>
        <family val="1"/>
        <charset val="238"/>
      </rPr>
      <t xml:space="preserve">/ </t>
    </r>
    <r>
      <rPr>
        <sz val="10"/>
        <rFont val="Times New Roman"/>
        <family val="1"/>
        <charset val="238"/>
      </rPr>
      <t>5% spolufin.</t>
    </r>
  </si>
  <si>
    <t>2953740 / 155460</t>
  </si>
  <si>
    <t>1457 / 76</t>
  </si>
  <si>
    <t>2012 - 2015</t>
  </si>
  <si>
    <t>Centrum pre výskum a vývoj v oblasti elektónovolúčových a progresívnych oblúkových technológií zvárania, navárania a povrchového spracovania</t>
  </si>
  <si>
    <t>ITMS 26210120017</t>
  </si>
  <si>
    <t>2619491 / 137867</t>
  </si>
  <si>
    <t>1608 / 84</t>
  </si>
  <si>
    <t>Technická infraštruktúra výskumu a vývoja pre oblasť kobntaktných a bezkobntaktných metód merania</t>
  </si>
  <si>
    <t>Görög Augustín, doc. Ing. PhD.</t>
  </si>
  <si>
    <t>ITMS 26210120020</t>
  </si>
  <si>
    <t>21112569,11 / 574533,47</t>
  </si>
  <si>
    <t>625459,23 / 8583,26</t>
  </si>
  <si>
    <t>3/2013 - 6/2015</t>
  </si>
  <si>
    <t>Univerzitný vedecký park "CAMPUS MTF STU" - CAMBO</t>
  </si>
  <si>
    <t>Moravčík Oliver, Dr.h.c.prof. Dr. Ing.</t>
  </si>
  <si>
    <t>ITMS 26220220179</t>
  </si>
  <si>
    <t>305102 / 16058</t>
  </si>
  <si>
    <t>4257 / 224</t>
  </si>
  <si>
    <t>11/2011-10/2015</t>
  </si>
  <si>
    <t>Priemyselný výskum silenblokov pre nadmerné zaťaženie pri extrémnych teplotách v oblasti priemyselného využitia</t>
  </si>
  <si>
    <t>Bílik Jozef, doc. Ing. PhD.</t>
  </si>
  <si>
    <t>ITMS 26220220137</t>
  </si>
  <si>
    <t>56932 / 2996</t>
  </si>
  <si>
    <t>21333 / 1123</t>
  </si>
  <si>
    <t>4/2012 - 6/2015</t>
  </si>
  <si>
    <t>Výskum monitorovania a vyhodnocovania neštandardných stavov v okolí jadrovej elektrárne</t>
  </si>
  <si>
    <t>Tanuška Pavol, prof. Ing. PhD.</t>
  </si>
  <si>
    <t>ITMS 26220220159</t>
  </si>
  <si>
    <t>1220927 / 64259</t>
  </si>
  <si>
    <t>400 / 21</t>
  </si>
  <si>
    <t>4/2014 - 9/2015</t>
  </si>
  <si>
    <t>Komplexná modernizácia vzdelávacej hmotnej a informačno-komunikačnej infraštruktúry CAMPUS-u Bottova II a obnova učebno -výcvikového zariadenia Kočovce</t>
  </si>
  <si>
    <t>Peterka Jozef, prof. Dr. Ing.</t>
  </si>
  <si>
    <t>ITMS 26250120070</t>
  </si>
  <si>
    <t>2349900 / 123679</t>
  </si>
  <si>
    <t>1662 / 87</t>
  </si>
  <si>
    <t>10/2012-6/2015</t>
  </si>
  <si>
    <t>Komplexná modernizácia vzdelávacej hmotnej a informačno-komunikačnej infraštruktúry CAMPUS-u Bottova</t>
  </si>
  <si>
    <t>ITMS 26250120053</t>
  </si>
  <si>
    <t>267882 / 14099</t>
  </si>
  <si>
    <t>10/2013 - 9/2015</t>
  </si>
  <si>
    <t xml:space="preserve">Vedomostná fakulta pre hospodársku prax </t>
  </si>
  <si>
    <t>Rešetová Kvetoslava,        PhDr, PhD.</t>
  </si>
  <si>
    <t>ITMS 26110230113</t>
  </si>
  <si>
    <t>1133611 / 59665</t>
  </si>
  <si>
    <t>10/2013-9/2015</t>
  </si>
  <si>
    <t>Centrum pre rozvoj kompetencií v oblasti priemyselného inžinierstva a manažmentu</t>
  </si>
  <si>
    <t>Šujanová Jana, doc. Ing. PhD.</t>
  </si>
  <si>
    <t>ITMS 26110230115</t>
  </si>
  <si>
    <t>660994 / 34789</t>
  </si>
  <si>
    <t>10/2013 - 6/2015</t>
  </si>
  <si>
    <t>Rozvoj ľudských zdrojov v oblasti výskumu a vývoja pre Pracovisko materiálového výskumu UVP_CAMBO</t>
  </si>
  <si>
    <t>ITMS 26110230116</t>
  </si>
  <si>
    <t>Univerzita Konštantína Filozofa v Nitre</t>
  </si>
  <si>
    <t>9/2015 - 8/2017</t>
  </si>
  <si>
    <t>Transnational exchange of good CLIL practice among European Educational Institutions</t>
  </si>
  <si>
    <t>Hurajová Ľudmila, Mgr. PhD.</t>
  </si>
  <si>
    <t>2015-1-SK01-KA201-008937</t>
  </si>
  <si>
    <t>ERASMUS+ KA2</t>
  </si>
  <si>
    <t>11/2014 - 11/2015</t>
  </si>
  <si>
    <t>Vzdelanie do praxe: Virtual Commissioning ako technologický nástroj budúcnosti pre virtuálne uvedenie výrobných systémov do automobilovej prevádzky v rámci koncepcie "Digitálny podnik"</t>
  </si>
  <si>
    <t>Ružarovský Roman, Ing. PhD.</t>
  </si>
  <si>
    <t>Zmluva o poskytnutí grantu č. 075/14_RT</t>
  </si>
  <si>
    <t>Nadácia Volkswagen Slovakia</t>
  </si>
  <si>
    <t>7/2015 - 4/2016</t>
  </si>
  <si>
    <t>Výskum vplyvu aplikácie Games Learning na efektivitu vzdelávacieho procesu novoakreditovaného predmetu: Základy priemyselného inžinierstva</t>
  </si>
  <si>
    <t>Beňo Rastislav, Ing. PhD.</t>
  </si>
  <si>
    <t>Zmluva o poskytnutí grantu č. 087/15_RT</t>
  </si>
  <si>
    <t>Konferencia Poblic spaces</t>
  </si>
  <si>
    <t>0501/0017/15</t>
  </si>
  <si>
    <t>Nadácia Penta</t>
  </si>
  <si>
    <t>Ocenenie Brilian TT 2015</t>
  </si>
  <si>
    <t>14042015/8</t>
  </si>
  <si>
    <t>Univerzita sv. Cyrila a Metoda v Trnave</t>
  </si>
  <si>
    <t>Podpora študentského časopisu  TOTO</t>
  </si>
  <si>
    <t>Ilkovič, Ján, doc. Ing. arch., PhD.</t>
  </si>
  <si>
    <t>0501/0004/15</t>
  </si>
  <si>
    <t>DELFT</t>
  </si>
  <si>
    <t>“Píše ti architektúra?” – súťaž esejí o architektúry pre študentov a absolventov do 35 rokov</t>
  </si>
  <si>
    <t>Zaiček, Martin, Ing. arch.</t>
  </si>
  <si>
    <t>2015/06</t>
  </si>
  <si>
    <t>Fond arch. Belluša</t>
  </si>
  <si>
    <t>Vydanie publikácie – viacjazyčného katalógu – Alexy-Kavan-Trnkus</t>
  </si>
  <si>
    <t>Hianik, Igor, Ing. arch., PhD.</t>
  </si>
  <si>
    <t>2015/11</t>
  </si>
  <si>
    <t>Pisateľský krúžok</t>
  </si>
  <si>
    <t>Melcerová, Oľga, Ing. arch., PhD.</t>
  </si>
  <si>
    <t>2015/05</t>
  </si>
  <si>
    <t>Letný pavilón Fakulty architektúry</t>
  </si>
  <si>
    <t>Kubinský, Bohuš, Mgr.</t>
  </si>
  <si>
    <t>2015/20</t>
  </si>
  <si>
    <t>2015/13</t>
  </si>
  <si>
    <t>Belluš Open 2015</t>
  </si>
  <si>
    <t xml:space="preserve">Kubinský, Bohuš, Mgr. </t>
  </si>
  <si>
    <t>2015/18</t>
  </si>
  <si>
    <t>Súčasný slovenský rodinný dom - študentská súťaž</t>
  </si>
  <si>
    <t>2015/22</t>
  </si>
  <si>
    <t>Program EN:STUdy</t>
  </si>
  <si>
    <t xml:space="preserve">Ilkovič, Ján, doc. Ing. arch., PhD. </t>
  </si>
  <si>
    <t>2015/21</t>
  </si>
  <si>
    <t>Príspevok na časopis ALFA</t>
  </si>
  <si>
    <t>Dorotjaková, Irena, Ing. arch.</t>
  </si>
  <si>
    <t>0501/0013/15</t>
  </si>
  <si>
    <t>PPS</t>
  </si>
  <si>
    <t>Platforma 1x1</t>
  </si>
  <si>
    <t>Vitková, Ľubica, doc. Ing. arch., PhD.</t>
  </si>
  <si>
    <t>0501/0018/15</t>
  </si>
  <si>
    <t>konferencia Public Spaces</t>
  </si>
  <si>
    <t>0501/0064/15</t>
  </si>
  <si>
    <t>Švédske veľvyslanectvo</t>
  </si>
  <si>
    <t>konferencia EUROPAN</t>
  </si>
  <si>
    <t>Meziani, Yakoub, Ing. arch., PhD.</t>
  </si>
  <si>
    <t>0501/0063/15</t>
  </si>
  <si>
    <t>EUROPAN Europe</t>
  </si>
  <si>
    <t>Architektonická štúdia</t>
  </si>
  <si>
    <t>0501/0008/15</t>
  </si>
  <si>
    <t>Obecný úrad Utekáč</t>
  </si>
  <si>
    <t>Experimentálne overovanie kompozície na fyzických modeloch</t>
  </si>
  <si>
    <t>2014vs017</t>
  </si>
  <si>
    <t>Nadácia Tatra banky</t>
  </si>
  <si>
    <t>ARCH/Anjel</t>
  </si>
  <si>
    <t>MK-4428/2015/4.3.1</t>
  </si>
  <si>
    <t>MK SR</t>
  </si>
  <si>
    <t>Stein a Ludwigov mlyn. Industriál očami odborníkov/ pamätníkov</t>
  </si>
  <si>
    <t>MK-4060/2015/4.3.2</t>
  </si>
  <si>
    <t>Aktivity kultúrnej politiky v oblasti torz architektúry</t>
  </si>
  <si>
    <t>Gregorová, Jana, doc. Ing. arch., PhD.</t>
  </si>
  <si>
    <t>MK-7684/2015/1.3</t>
  </si>
  <si>
    <t>2 x dlhé storočie</t>
  </si>
  <si>
    <t>MK-6250/2015/5.1</t>
  </si>
  <si>
    <t>DIALGUES-DIALÓGY. Francúzsko - slovenský výtvarný projekt</t>
  </si>
  <si>
    <t>Lukáč, Milan, doc. akad.soch.</t>
  </si>
  <si>
    <t>MK-6576/2015/5.1</t>
  </si>
  <si>
    <t>Kláštorné a rehoľné domy na Slovensku. Dejiny architektúry a pamiatková ochrana</t>
  </si>
  <si>
    <t>Kvasnicová, Magdaléna, doc. PhDr., PhD.</t>
  </si>
  <si>
    <t>MK-7683/2015/1.3</t>
  </si>
  <si>
    <t>Emabncipované: prvá generácie slovenských architektiek</t>
  </si>
  <si>
    <t>Moravčíková, Henrieta, prof. Dr. Ing. arch.</t>
  </si>
  <si>
    <t>MK-4437/2015/4.3.2</t>
  </si>
  <si>
    <t>PUBLIC SPACES Bratislava 2015</t>
  </si>
  <si>
    <t>MK-4436/2015/4.3.3</t>
  </si>
  <si>
    <t>Innovating Education of Talents in Chemistry for Business Success in SMEś Innovation</t>
  </si>
  <si>
    <t>Šajbidor Ján, prof. Ing. DrSc.; Bakošová Monika, doc. Ing. PhD.</t>
  </si>
  <si>
    <t>2014-1-SK01-KA203-000507</t>
  </si>
  <si>
    <t>ERASMUS+</t>
  </si>
  <si>
    <t>2013-2014</t>
  </si>
  <si>
    <t>100 years - WWI</t>
  </si>
  <si>
    <t xml:space="preserve">Dzivák Jozef, Ing. </t>
  </si>
  <si>
    <t>No. 21320072</t>
  </si>
  <si>
    <t>Financie poskytuje Slovenská agentúra pre medzinárodnú rozvojovú spoluprácu</t>
  </si>
  <si>
    <t>Laboratórium základných bioprocesov pre analýzu potrevín na Heratskej univerzite</t>
  </si>
  <si>
    <t>Haydary Juma, doc. Ing. PhD.</t>
  </si>
  <si>
    <t>SAMRS/2014/AFG/01/01</t>
  </si>
  <si>
    <t>Slovak Aid</t>
  </si>
  <si>
    <t>The laboratory of general chemical and food technology and curriculums  for "inorganic technology" and "metallurgy" departments of Kabul Polytechnic University</t>
  </si>
  <si>
    <t>SAMRS/2013/ AFG/01/02</t>
  </si>
  <si>
    <t>Vybudovanie a sprevádzkovanie Výskumného centra ALLEGRO</t>
  </si>
  <si>
    <t>prof. Ing. Ján Híveš, PhD.</t>
  </si>
  <si>
    <t>ASFEU</t>
  </si>
  <si>
    <t xml:space="preserve">FCHPT </t>
  </si>
  <si>
    <t>administratívne spravuje STU</t>
  </si>
  <si>
    <t>za STU: Peciar Marián, prof. Ing. PhD.</t>
  </si>
  <si>
    <t xml:space="preserve">Priemyselný výskum zameraný na materiálové zhodnotenie kvapalných odpadov, najmä z automobilového priemyslu </t>
  </si>
  <si>
    <t>za FCHPT: Timár Pavel, doc. Ing. PhD.</t>
  </si>
  <si>
    <t>Kompetenčné centrum inteligentných technológií pre elektronizáciu a informatizáciu systémov a služieb. Výskum inteligentných senzorových systémov.</t>
  </si>
  <si>
    <t>2010-2014</t>
  </si>
  <si>
    <t>za FCHPT: Berkeš Dušan, doc. Ing. PhD.</t>
  </si>
  <si>
    <t>Centrum excelencie bezpečnostného výskumu</t>
  </si>
  <si>
    <t>za FCHPT: Štibrányi Ladislav, doc. Ing. PhD.</t>
  </si>
  <si>
    <t>ITMS 26240120034</t>
  </si>
  <si>
    <t>za FCHPT: Híveš Ján, prof. Ing. PhD., Jelemenský Ľudovít, prof. Ing. DrSc.</t>
  </si>
  <si>
    <t>za FCHPT: Šajbidor Ján, prof. Ing. DrSc.</t>
  </si>
  <si>
    <t>Meranie NMR spektier</t>
  </si>
  <si>
    <t>081 15</t>
  </si>
  <si>
    <t>Meranie NMR spektier humínových kyselín</t>
  </si>
  <si>
    <t>079 15</t>
  </si>
  <si>
    <t>Nár.poľnohosp.   a potravinárske centrum, Lužianky</t>
  </si>
  <si>
    <t>NMR analýza vzoriek</t>
  </si>
  <si>
    <t>075 15</t>
  </si>
  <si>
    <t>Ústav polymérov SAV , Bratislava</t>
  </si>
  <si>
    <t>072 15</t>
  </si>
  <si>
    <t>035 15</t>
  </si>
  <si>
    <t>BIOMIN, a.s. Cífer</t>
  </si>
  <si>
    <t>2012-2012</t>
  </si>
  <si>
    <t xml:space="preserve">Meranie NMR spektier </t>
  </si>
  <si>
    <t>Liptaj Tibor, doc.Ing. CSc.</t>
  </si>
  <si>
    <t>066 12</t>
  </si>
  <si>
    <t>VUP a.s. Prievidza</t>
  </si>
  <si>
    <t>034 14</t>
  </si>
  <si>
    <t>GEORGANICS s.r.o.  Bratislava</t>
  </si>
  <si>
    <t>Biomasa - zdroj chemických zlúčenín a biopalív</t>
  </si>
  <si>
    <t>021STU-4/2014</t>
  </si>
  <si>
    <t>013 14</t>
  </si>
  <si>
    <t>SYNKOLA, s.r.o., Bratislava</t>
  </si>
  <si>
    <t>009 14</t>
  </si>
  <si>
    <t>hameln rds  a.s.    Modra</t>
  </si>
  <si>
    <t>Fázové rovnováhy pre sústavy zlúčenín tvoriacich hnojivá - Odborná rešerš</t>
  </si>
  <si>
    <t xml:space="preserve">Fellner Pavel prof.Ing. DrSc. </t>
  </si>
  <si>
    <t>067 15</t>
  </si>
  <si>
    <t>Duslo a.s., Šaľa</t>
  </si>
  <si>
    <t>Prípravok Hydrex 6975 - posudok</t>
  </si>
  <si>
    <t>Hutňan Miroslav, prof.Ing., CSc.</t>
  </si>
  <si>
    <t>063 15</t>
  </si>
  <si>
    <t>ČOVSPOL a.s.,          Bratislava</t>
  </si>
  <si>
    <t>Konštrukcia plastový dielov</t>
  </si>
  <si>
    <t>061 15</t>
  </si>
  <si>
    <t>externá vedecká činnosť</t>
  </si>
  <si>
    <t>Berkeš Dušan, doc.Ing., CSc.</t>
  </si>
  <si>
    <t>013 15</t>
  </si>
  <si>
    <t>Saneca Pharmaceutical a.s., Hlohovec</t>
  </si>
  <si>
    <t>Účinnosť externého substrátu - posudok</t>
  </si>
  <si>
    <t>Drtil Miloslav, prof.Ing., PhD.</t>
  </si>
  <si>
    <t>004 15</t>
  </si>
  <si>
    <t>Brenntag Slovakia, s.r.o., Pezinok</t>
  </si>
  <si>
    <t>002 15</t>
  </si>
  <si>
    <t>DONAUCHEMs.r.o. Bratislava</t>
  </si>
  <si>
    <t>Laboratórne skúšky</t>
  </si>
  <si>
    <t>001 15</t>
  </si>
  <si>
    <t>KEMIFLOC  a.s.    Prešov</t>
  </si>
  <si>
    <t>Štúdium fosilných a recentných produktov IČ spektroskopiou</t>
  </si>
  <si>
    <t>Štolcová Magdaléna, doc.Ing., PhD.</t>
  </si>
  <si>
    <t>075 14</t>
  </si>
  <si>
    <t>Petrolab s.r.o. Bratislava</t>
  </si>
  <si>
    <t>Vypracovanie modelu na analýzu procesných parametrov</t>
  </si>
  <si>
    <t>Kvasnica Michal, doc.Ing., PhD.</t>
  </si>
  <si>
    <t>073 14</t>
  </si>
  <si>
    <t>SLOVKORD Plus, a.s.  Senica</t>
  </si>
  <si>
    <t>Porovnávacie merania na merači oleja Portatest-100A</t>
  </si>
  <si>
    <t>Ing. Attila Kment, PhD.</t>
  </si>
  <si>
    <t>Slovenské elektrárne, a.s.</t>
  </si>
  <si>
    <t>Školenie UNITY PRO pre Schneider Elektric</t>
  </si>
  <si>
    <t>Ing. Ladislav Korosi, PhD.</t>
  </si>
  <si>
    <t>BMI_139_2015</t>
  </si>
  <si>
    <t>Schneider Electric spol. s r.o.</t>
  </si>
  <si>
    <t>Overovanie merania odporového deliča</t>
  </si>
  <si>
    <t>PP1115</t>
  </si>
  <si>
    <t>IBA DOSIMETRY GmbH</t>
  </si>
  <si>
    <t>19.11.-27.11.2015</t>
  </si>
  <si>
    <t>Overovacie merania na mobilnej 110 kV rozvodni PASS M0 - overovanie izolačného stavu a overovanie zvodičov prepätia</t>
  </si>
  <si>
    <t>SAG Elektrovod, a.s.</t>
  </si>
  <si>
    <t>Návrj a výroba bórom dopovaných elektrod diamantových pre spojenie HPLC - MS</t>
  </si>
  <si>
    <t xml:space="preserve"> G03/4500216363</t>
  </si>
  <si>
    <t>Univerzita Komenského v Bratislave</t>
  </si>
  <si>
    <t>Kurz a skúšky znalcov  - Odborné minimum znalca</t>
  </si>
  <si>
    <t>Ing. Jozef Holjenčík, PhD.</t>
  </si>
  <si>
    <t>Rôzni znalci  - fyzické osoby</t>
  </si>
  <si>
    <t>Analýza radiačnej situácie od ionizačného žiarenia pri zváraní elektrónovým zväzkom na zariadení PZ EZ 30 STU</t>
  </si>
  <si>
    <t>doc. Ing. Róbert Hinca, PhD.</t>
  </si>
  <si>
    <t>459/200/15/K</t>
  </si>
  <si>
    <t>Prvá zváračská a.s.</t>
  </si>
  <si>
    <t>Vypracovanie diela "Energetické a dizajnové využitie stavebných otvorov"</t>
  </si>
  <si>
    <t>0301/97/15</t>
  </si>
  <si>
    <t>03.9. - 15.10.2015</t>
  </si>
  <si>
    <t>Overovacie merania na zvodičoch prepätia ZnO</t>
  </si>
  <si>
    <t>ZZ-0002991 _KIA Ss_FEI STU</t>
  </si>
  <si>
    <t>Schneider Electric Slovakia, spol. s r.o.</t>
  </si>
  <si>
    <t>Propagácia podujatia OpenSlava 2015</t>
  </si>
  <si>
    <t>Mgr. Peter Miklovič, PhD.</t>
  </si>
  <si>
    <t>Accenture, s.r.o.</t>
  </si>
  <si>
    <t>18.9.-14.12.2015</t>
  </si>
  <si>
    <t>Poplatok za akreditovanú vzdelávaciu aktivitu "Elektrotechnické minimum"</t>
  </si>
  <si>
    <t>doc. Ing. Miroslav Kopča, PhD.</t>
  </si>
  <si>
    <t>Prihlaska</t>
  </si>
  <si>
    <t>INTERMOS SLOVAKIA spol. s r.o.</t>
  </si>
  <si>
    <t>GSYSTEM s.r.o.</t>
  </si>
  <si>
    <t>Fakla service s.r.o.</t>
  </si>
  <si>
    <t>VILLASTYLE s.r.o.</t>
  </si>
  <si>
    <t>Kriš Marek</t>
  </si>
  <si>
    <t>inCREDIBLE s.r.o.</t>
  </si>
  <si>
    <t>BR-Servis s.r.o.</t>
  </si>
  <si>
    <t>Dodávka polovodičových Si substrátov 10x10x mm jednostranne leštených s 50  nm Ti a 150 nm Au vrstvou</t>
  </si>
  <si>
    <t>Fyzikální ústav AV ČR, v.v.i.</t>
  </si>
  <si>
    <t>1.9.-30.12.15</t>
  </si>
  <si>
    <t>Dištančné vzdelávanie z predmetu "MedTech-International Masters Programme for Fuctional Imaging</t>
  </si>
  <si>
    <t>prof. Ing. Márius Pavlovič, PhD.</t>
  </si>
  <si>
    <t>302/7/15</t>
  </si>
  <si>
    <t>Fachhochschule Wiener Neustadt fur Wirtschaft und Technik GesmbH.</t>
  </si>
  <si>
    <t>10.9.2015 - 15.12.2017</t>
  </si>
  <si>
    <t>Inovácia systému ASZD - technický dozor</t>
  </si>
  <si>
    <t>301/64/15, SEPS 2015-0360-1176520</t>
  </si>
  <si>
    <t>Slovenská elektrizačná prenosová sústava, a.s.</t>
  </si>
  <si>
    <t>10.8.-30.11.15</t>
  </si>
  <si>
    <t>Nezávisla analýza  postupu Slovenských elektrární, a.s. pri postupnej výmene softwaru pre výpočty aktívnych zón reaktorov VVER-440 v Slovenskej republike</t>
  </si>
  <si>
    <t>doc. Ing. Ján Haščík, PhD.</t>
  </si>
  <si>
    <t>4.0301/47/15, UJD39/2015</t>
  </si>
  <si>
    <t>Úrad jadrového dozoru SR</t>
  </si>
  <si>
    <t xml:space="preserve">Odborné skúšky znalcov </t>
  </si>
  <si>
    <t>znalci  - fyzické osoby</t>
  </si>
  <si>
    <t>13.3.-4.6.15</t>
  </si>
  <si>
    <t>Služby v oblasti analýzy šifrovacích algoritmov a návrhu emplementácie kryptografie do informačných systémov</t>
  </si>
  <si>
    <t>0301/20/15</t>
  </si>
  <si>
    <t>Disig, a.s.</t>
  </si>
  <si>
    <t>1.9.-29.1.16</t>
  </si>
  <si>
    <t>V rámci úlohy "Modelovanie prúdenia chladiva"- overovanie alternatívnych modelových situácií prúdenia a distribúcií teplôt v bazénoch BVP a BVSP</t>
  </si>
  <si>
    <t>0302/0006/15, ADR.25/05/15</t>
  </si>
  <si>
    <t>ADROC Tech s.r.o.</t>
  </si>
  <si>
    <t>1.6.-30.11.15</t>
  </si>
  <si>
    <t xml:space="preserve">Zhotoviť dielo v  rámci úlohy "Modelovanie prúdenia chladiva"- pri využití existujúceho pokročilého programového modelovania termálnych, mechanicko-dynamických parametrov chladiva v režime prirodzenej cirkulácie počas odstávok  </t>
  </si>
  <si>
    <t>0302/0005/15, ADR.15/05/15</t>
  </si>
  <si>
    <t>1.5.-30.4.16</t>
  </si>
  <si>
    <t>Dočasné skladovanie rozobraných komponentov IPS v priestoroch rádioizotopového pracoviska UJFI  </t>
  </si>
  <si>
    <t>Pegasus Factoria s.r.o. </t>
  </si>
  <si>
    <t>1.1.2015-1.6.2017</t>
  </si>
  <si>
    <t>Služby spojené s projektom "Meracie nástroje pre stabilitu a kvalitu inteligentných sietí</t>
  </si>
  <si>
    <t>0302/0002/15 SMÚ04663014</t>
  </si>
  <si>
    <t>Slovenský metrologický ústav</t>
  </si>
  <si>
    <t>Vypracovanie návrhu apôaobu uchytenia veternej turbíny, statické posúdenie návrhu, výrobný výkres uchytenia</t>
  </si>
  <si>
    <t>002/0321/15</t>
  </si>
  <si>
    <t>Ampera s.r.o.</t>
  </si>
  <si>
    <t>01.05.2015 -30.12.2015</t>
  </si>
  <si>
    <t>Profylaktické merania izolačného systému statorového vinutia el.motora s nerozpojiteľným uzlom</t>
  </si>
  <si>
    <t>Slovnaft, montáže a opravy a.s.</t>
  </si>
  <si>
    <t>7.-12.9.2015</t>
  </si>
  <si>
    <t xml:space="preserve">10th Workshop on Functional analysis and Applications in mathematical Physics and Optimal Control </t>
  </si>
  <si>
    <t>doc. RNDr. Michal Zajac, PhD.</t>
  </si>
  <si>
    <t>Rôzne organizácie a inštitúcie</t>
  </si>
  <si>
    <t>1.4.-30.12.15</t>
  </si>
  <si>
    <t>Kurz anglického jazyka</t>
  </si>
  <si>
    <t>PhDr. Ľubica Rovanová, PhD.</t>
  </si>
  <si>
    <t>Študenti FEI STU</t>
  </si>
  <si>
    <t xml:space="preserve">Zhotovenie videomateriálov </t>
  </si>
  <si>
    <t>Sewald Jakub</t>
  </si>
  <si>
    <t>TinaTax s.r.o.</t>
  </si>
  <si>
    <t>30.11.20156</t>
  </si>
  <si>
    <t>Služby v rámci komunikácie študenského inkubátora ma FEI STU</t>
  </si>
  <si>
    <t>AT-O20151030-IMO-03</t>
  </si>
  <si>
    <t>Aliter Technologies, a.s.</t>
  </si>
  <si>
    <t>Zhotovenie videomateriálov k vzdelávacím programom</t>
  </si>
  <si>
    <t>MAXON SK, s.r.o.</t>
  </si>
  <si>
    <t>Zhotovnie videomateriálov pre 14 ks videometodík</t>
  </si>
  <si>
    <t>Inzercia v časopise OKO č.2/15</t>
  </si>
  <si>
    <t>VOLKSWAGEN Slovakia a.s.</t>
  </si>
  <si>
    <t>1.4.2015 - 30.12.2015</t>
  </si>
  <si>
    <t xml:space="preserve">Publikovanie článkov o aktivitách EIÚ SAV v študenskom časopise OKO </t>
  </si>
  <si>
    <t>055/15/PO</t>
  </si>
  <si>
    <t>Elektrotechnický ústav SAV</t>
  </si>
  <si>
    <t>Kamerové služby na podujatí Univerzitná regata 2015</t>
  </si>
  <si>
    <t>9016/14/15</t>
  </si>
  <si>
    <t>STU, Rektorát</t>
  </si>
  <si>
    <t>Vyhotovenie videozáznamu z podujatia TID 2015</t>
  </si>
  <si>
    <t>9047/16/15</t>
  </si>
  <si>
    <t>Kamerové služby a prenos cez internet na prednáške prof.Zhanga v rámci cyklu VIP College</t>
  </si>
  <si>
    <t>9016/0028/15</t>
  </si>
  <si>
    <t>Overenie odbornej spôsobilosti a školenie v oblasti BOZP</t>
  </si>
  <si>
    <t xml:space="preserve">Školenie pracovníkov v oblasti BOZP na vyhradených technických zariadeniach elektrických </t>
  </si>
  <si>
    <t>TCP - Technology MAS s.r.o.,</t>
  </si>
  <si>
    <t>Meranie izolačného stavu káblov</t>
  </si>
  <si>
    <t>Medzilaboratórne porovnávacie merania - zrýchleného teplotného starnutia káblov</t>
  </si>
  <si>
    <t>VUJE a.s.</t>
  </si>
  <si>
    <t>2.3.2015 - 30.5.2015</t>
  </si>
  <si>
    <t xml:space="preserve">Skúšky priloženým napätím na káblových vzorkách </t>
  </si>
  <si>
    <t>M4500114669</t>
  </si>
  <si>
    <t>nkt cables s.r.o.</t>
  </si>
  <si>
    <t>1.3. - 31.7.2015</t>
  </si>
  <si>
    <t>Dištančné vzdelávanie z predmetu "ACT - Accelerator Technology</t>
  </si>
  <si>
    <t>0302/1/14</t>
  </si>
  <si>
    <t>3.3.-30.5.15</t>
  </si>
  <si>
    <t>Príprava a preskúšanie odbornej elektrotechnickej spôsobilosti podľa Vyhl.508/2009 Z.z.</t>
  </si>
  <si>
    <t>5.2.-6.2.15</t>
  </si>
  <si>
    <t>Školenie pre Inteva products Slovakia</t>
  </si>
  <si>
    <t>001/15 PDZ</t>
  </si>
  <si>
    <t>Svetelnotechnické merania v rámci obnovy verejného osvetlenia v obci Volkovce</t>
  </si>
  <si>
    <t xml:space="preserve">Mgr. Roman Dubnička </t>
  </si>
  <si>
    <t>302/4/15</t>
  </si>
  <si>
    <t>Obec Volkovce</t>
  </si>
  <si>
    <t>Svetelnotechnické merania v rámci obnovy verejného osvetlenia v obci Trnkov</t>
  </si>
  <si>
    <t>200/2015</t>
  </si>
  <si>
    <t>Obec Trnkov</t>
  </si>
  <si>
    <t>Svetelnotechnické merania v rámci obnovy verejného osvetlenia v obci Pochabany</t>
  </si>
  <si>
    <t>Obec Pochabany</t>
  </si>
  <si>
    <t>Meranie umelého osvetlenia svetelných kabín</t>
  </si>
  <si>
    <t>15066A</t>
  </si>
  <si>
    <t>Q-Systém s.r.o.</t>
  </si>
  <si>
    <t>Meranie umelého osvetlenia v prevádzku objektu Vysokej školy ekonomickej a sociálnej práce sv.Alžbety v Bratislave</t>
  </si>
  <si>
    <t>Lumi, spol. s r.o.</t>
  </si>
  <si>
    <t>Meranie svetelnotechnických parametrov umelého osvetlenia a núdzového osvetlenia tunela Šibenik</t>
  </si>
  <si>
    <t>Fotometrické merania svietidla BASIC LED DMP RT600 38W</t>
  </si>
  <si>
    <t>ENLIT spol. s r.o.</t>
  </si>
  <si>
    <t>Meranie svetelnotechnických parametrov svietidla</t>
  </si>
  <si>
    <t>NBB Bohemia s.r.o.</t>
  </si>
  <si>
    <t>Fotometrické meranie svetelnotechnických parametrov LED svietidla</t>
  </si>
  <si>
    <t>Ing. Jozef Švantner - SLOS</t>
  </si>
  <si>
    <t>Meranie svetelnotechnických a kolorimetrických parametrov svietidiel</t>
  </si>
  <si>
    <t>AEROSPOOL, spol. s r.o.</t>
  </si>
  <si>
    <t>Fotometrické marania svetelnotechnických parametrov výstražného svetelného zariadenia pre riadenie dopravy s LED náhradou</t>
  </si>
  <si>
    <t>ZNAK, spol. s r.o.</t>
  </si>
  <si>
    <t>Merania svetelnotechnických parametrov osvetlenia v tuneli Horelica</t>
  </si>
  <si>
    <t>Národná dialničná spoločnosť, a.s.</t>
  </si>
  <si>
    <t>Meranie svietivosti svietidla LOFT</t>
  </si>
  <si>
    <t>207/316/EKO/2015</t>
  </si>
  <si>
    <t>Technický skúšobný ústav Piešťany  š.p.</t>
  </si>
  <si>
    <t>Fotometrické marania svetelnotechnických parametrov svietidiel</t>
  </si>
  <si>
    <t>LMP Slovakia, s.r.o.</t>
  </si>
  <si>
    <t>Fotometrické merania svietidla BOXY LED DIR PML</t>
  </si>
  <si>
    <t>Fotometrické merania svietidiel LUXTELLA</t>
  </si>
  <si>
    <t>LE-TECHNIKA. D.O.O., KRANJ</t>
  </si>
  <si>
    <t>20150929AV</t>
  </si>
  <si>
    <t>MOBIS Slovakia s.r.o.</t>
  </si>
  <si>
    <t>Meranie umelého osvetlenia v prevádzke haly H4 a stavby Umpackplatz objekte Volkswagen a.s. Bratislava</t>
  </si>
  <si>
    <t>Siemens s.r.o.</t>
  </si>
  <si>
    <t>Meranie umelého osvetlenia v priestoroch OC Boziny Shoping v Pezinku v prevádzke TEDi a 101 Drogérie</t>
  </si>
  <si>
    <t>PK NET s.r.o.</t>
  </si>
  <si>
    <t>Meranie svetelnotechnických parametrov pozemných komunikácií v obci Priechod</t>
  </si>
  <si>
    <t>CEVO s.r.o.</t>
  </si>
  <si>
    <t>Skúšky svetelných vlastností na priemyselnom svietidle HB-PE012AL</t>
  </si>
  <si>
    <t>OBV1500014</t>
  </si>
  <si>
    <t>Plus Energia s.r.o.</t>
  </si>
  <si>
    <t>Meranie umelého osvetlenia v priestoroch materslek školy na Gelnickej č34, v Bratislave</t>
  </si>
  <si>
    <t>Mestská časť Bratislava-Rača</t>
  </si>
  <si>
    <t>Meranie umelého osvetlenia v priestoroch denného stacionára pre seniorov na Plickovej č.18, v Bratislave</t>
  </si>
  <si>
    <t>Meranie umelého osvetlenia v priestoroch OC Boziny Shoping v Pezinku</t>
  </si>
  <si>
    <t>Meranie svetelnotechnických parametrov LED modulu pre LED obrazovku s inštaláciou v exteriéri</t>
  </si>
  <si>
    <t>LEDboard s.r.o.</t>
  </si>
  <si>
    <t xml:space="preserve">Fotometrické merania svetelnotechnických parametrov svietidiel </t>
  </si>
  <si>
    <t>SEAK, s.r.o.</t>
  </si>
  <si>
    <t>Meranie svetelnotechnických parametrov umelého osvetlenia tunelových rúr v prevádzke tunela Šibenik</t>
  </si>
  <si>
    <t>Fotometrické merania svetelnotechnických parametrov svietidiel LED</t>
  </si>
  <si>
    <t>585/2015</t>
  </si>
  <si>
    <t>HYUNDAI ENGINEERING SLOVAKIA s.r.o.</t>
  </si>
  <si>
    <t>Vyhotovenie návrhu svetelnotechnického projektu osvetlenia reklamnej plochy podľa projektovej dokumentácie a meranie rušivého umelého osvetlenia na Suchom mýte 6 v Bratislave</t>
  </si>
  <si>
    <t>25/2015</t>
  </si>
  <si>
    <t>MACHO consulting, s.r.o.</t>
  </si>
  <si>
    <t>Meranie umelého osvetlenia v prevádzke predajne OTTO Berg v City Aréne Trnava</t>
  </si>
  <si>
    <t>OZETA s.r.o.</t>
  </si>
  <si>
    <t>Porovnávacie merania fotometrických parametrov automobilových svietidiel</t>
  </si>
  <si>
    <t>15050A</t>
  </si>
  <si>
    <t>Meranie a vyhodnotenie svetelnotechnických parametrov podľa STN na svietidlách</t>
  </si>
  <si>
    <t>HELIO, spol. s r.o.</t>
  </si>
  <si>
    <t>Meranie rušivého svetla v byte na ulici Škultetýho 12, Bratislava</t>
  </si>
  <si>
    <t>DDP Media, s.r.o.</t>
  </si>
  <si>
    <t>Meranie umelého osvetlenia v objekte Volkswagen a.s. Bratislava, hala H4a</t>
  </si>
  <si>
    <t>Fotometrické merania svetelnotechnických parametrov osvetlenia futbalového štadióna v MFK Zemplín Michalovce</t>
  </si>
  <si>
    <t>635/2015</t>
  </si>
  <si>
    <t>Technické a záhradnícke služby mesta Michalovce</t>
  </si>
  <si>
    <t>Meranie svetelnotechnických parametrov LED svietidiel</t>
  </si>
  <si>
    <t>OR20549145</t>
  </si>
  <si>
    <t>LED - SOLAR, s.r.o.</t>
  </si>
  <si>
    <t>Meranie umelého osvetlenia v prevádzke ENERGYM v OC Bory Mall</t>
  </si>
  <si>
    <t>m.K.O.M. spol. s r.o.</t>
  </si>
  <si>
    <t>Meranie umelého osvetlenia v priestoroch firmy</t>
  </si>
  <si>
    <t>SAMKANG DIECASTING SLOVAKIA, s.r.o.</t>
  </si>
  <si>
    <t>Svetelno-technické merania v priestoroch areálu Volkswagen a.s., v Leitstand hala H2</t>
  </si>
  <si>
    <t>HITECO s.r.o.</t>
  </si>
  <si>
    <t>Fotometrické merania svietidla BASIC 1x4L PML MIRO5 a svietidlo BOXY LED DIR PKL</t>
  </si>
  <si>
    <t xml:space="preserve">Meranie umelého osvetlenia zubnej ambulancie na Rovniakovej ulici č.14, Bratislava </t>
  </si>
  <si>
    <t>Stonadent spol. s r.o.</t>
  </si>
  <si>
    <t>Meranie a vyhodnotenie svetelnotechnických parametrov podľa STN na LED svietidlách</t>
  </si>
  <si>
    <t>OP-15-01-0001</t>
  </si>
  <si>
    <t>VM elektro s.r.o.</t>
  </si>
  <si>
    <t>20150604AV</t>
  </si>
  <si>
    <t>Meranie odrazivosti svetla na predložených farebných vzorkách</t>
  </si>
  <si>
    <t>20150528-vlko</t>
  </si>
  <si>
    <t>SEC spol. s r.o.</t>
  </si>
  <si>
    <t>Meranie rušivého umelého osvetlenia prevádzky reklamného zariadenia firmy Kaufland</t>
  </si>
  <si>
    <t>Kaufland Slovenská republika v.o.s.</t>
  </si>
  <si>
    <t xml:space="preserve">Meranie rušivého svetla na fasáde bytového domu na Zadunajskej ceste č.6 v Bratislave </t>
  </si>
  <si>
    <t>BADUCCI Consult a.s.</t>
  </si>
  <si>
    <t>Fotometrické merania svietidla BASIC 1x4L RT600</t>
  </si>
  <si>
    <t>Fotometrické merania svietidla BASIC DIF 12x3 RT600</t>
  </si>
  <si>
    <t>Meranie svetelnotechnických a kolorimetrických parametrov vybraných svietidiel</t>
  </si>
  <si>
    <t>2015-M-25</t>
  </si>
  <si>
    <t>FINE DNC Slovakia, s.r.o.</t>
  </si>
  <si>
    <t>2015-M-26</t>
  </si>
  <si>
    <t>Svetelno-technické merania v priestoroch areálu Volkswagen a.s.</t>
  </si>
  <si>
    <t>Meranie LED modulu a vyhotovenie skúšobného protokolu</t>
  </si>
  <si>
    <t>BB EXPO spol. s r.o.</t>
  </si>
  <si>
    <t>Svetelno-technické merania v priestoroch areálu Volkswagen a.s., hala H3</t>
  </si>
  <si>
    <t>Meranie jasu osvetlenia zo svetelnej reklamy na skle bytu v bytovom dome na Suchom Mýte 6</t>
  </si>
  <si>
    <t>INPORTANTE s.r.o.</t>
  </si>
  <si>
    <t>Fotometrické merania svetelnotechnických parametrov svietidiel OMS Prestige</t>
  </si>
  <si>
    <t>ALFEX, a.s.</t>
  </si>
  <si>
    <t xml:space="preserve">Meranie umelého osvetlenia v sklaldových priestoroch LDPE4 v objekte firmy Slovnaft a.s., Bratislava </t>
  </si>
  <si>
    <t>SAM4453LDPE-07</t>
  </si>
  <si>
    <t>BAT Engineering a.s.</t>
  </si>
  <si>
    <t>20150225AV</t>
  </si>
  <si>
    <t>Fotometrické merania svetelnotechnických parametrov LED svietidiel</t>
  </si>
  <si>
    <t>Prenisil s.r.o.</t>
  </si>
  <si>
    <t>Meranie intenzity osvetlenia vo VW-BA objekt Wassertest</t>
  </si>
  <si>
    <t>ELIMER, a.s.</t>
  </si>
  <si>
    <t xml:space="preserve">Meranie hodnôt </t>
  </si>
  <si>
    <t>06/03/0215</t>
  </si>
  <si>
    <t>INGOS a.s.</t>
  </si>
  <si>
    <t>Fotometrické merania svetelnotechnických a kolorimetrických parametrov LED svietidiel</t>
  </si>
  <si>
    <t>CITYDEL s.r.o.</t>
  </si>
  <si>
    <t>THE LIGHT, s.r.o.</t>
  </si>
  <si>
    <t>Neranie umelého osvetlenia areálu prevádzky regionálneho skladu firmy BILLA s.r.o., v Petrovanoch</t>
  </si>
  <si>
    <t>BILLA s.r.o.</t>
  </si>
  <si>
    <t>ECO-LOGIC, s.r.o.</t>
  </si>
  <si>
    <t>OP-15-06-00002</t>
  </si>
  <si>
    <t>Meranie Fotobiologickej bezpečnosti svietidiel</t>
  </si>
  <si>
    <t>Fotometrické merania svietidiel</t>
  </si>
  <si>
    <t>Svetelno-technické merania v priestoroch prednáškových sál a priľahlých priestorov v budove FIIT STU v Bratislave</t>
  </si>
  <si>
    <t>Vypracovanie technickej správy - hodnotenie EMC - výsledky posúdenie dokumentácie pre firmu SAT</t>
  </si>
  <si>
    <t>doc. Ing. Karol Kováč, PhD.</t>
  </si>
  <si>
    <t>EMC merania</t>
  </si>
  <si>
    <t>P331514</t>
  </si>
  <si>
    <t>XIMEA s.r.o.</t>
  </si>
  <si>
    <t>Technická pomoc pri spracovaní metodiky pre hodnotenie EMC veľkých systémov</t>
  </si>
  <si>
    <t>OBV1500021</t>
  </si>
  <si>
    <t>Posúdenie dokumentácie firmy SAT za účelom zistenia Ďalšieho postupi prác v oblasti EMC</t>
  </si>
  <si>
    <t xml:space="preserve">Skúšky na 3F statickom elektromeri AMT B2E </t>
  </si>
  <si>
    <t>VOB/20150212</t>
  </si>
  <si>
    <t>Applied Meters a.s.</t>
  </si>
  <si>
    <t>Meranie elektrických vlastností prepäťovej ochrany 2590202</t>
  </si>
  <si>
    <t>P331379</t>
  </si>
  <si>
    <t>Kompletné skúšky elektromegnetickej kompatibility na výroblu - žiarivkové svietidlo nepriameho osvetlenia pre koľajové vozidla</t>
  </si>
  <si>
    <t>20151020-misie</t>
  </si>
  <si>
    <t>Predbežné merania EMC</t>
  </si>
  <si>
    <t>Vutlan s.r.o.</t>
  </si>
  <si>
    <t xml:space="preserve">Skúšky EMC na výrobkoch: Hovorová jednotka cestujúcich HJC30 a Núdzová jednotka NHJ25 </t>
  </si>
  <si>
    <t>6/2015,8/2015</t>
  </si>
  <si>
    <t>REGONIK spol. s r.o.</t>
  </si>
  <si>
    <t>Meranie EMC na testovacom zariadení Turbofit</t>
  </si>
  <si>
    <t>In4form Sárl</t>
  </si>
  <si>
    <t>EMC testy prístrojov QST 525 a QST 125</t>
  </si>
  <si>
    <t>ETS. spol. s r.o.</t>
  </si>
  <si>
    <t>Meranie EMC na zariadeniach LCM a STB</t>
  </si>
  <si>
    <t>HMH s.r.o.</t>
  </si>
  <si>
    <t>VOB/20150176</t>
  </si>
  <si>
    <t>Skúšky na 3F statickom elektromeri AMT B2E a 1F AMT B1B-OA3</t>
  </si>
  <si>
    <t>VOB/20150170</t>
  </si>
  <si>
    <t>VOB/20150165</t>
  </si>
  <si>
    <t>Merania EMC počítačovej dosky</t>
  </si>
  <si>
    <t>FEDEVEL s.r.o.</t>
  </si>
  <si>
    <t>Merania EMC počítačovej dosky iMX6REX</t>
  </si>
  <si>
    <t xml:space="preserve">Meranie tieniacej účinnosti a úrovne emisií elektromagnetického rušenia generátora EZA v montážnych priestoroch firmy </t>
  </si>
  <si>
    <t>B15-0320</t>
  </si>
  <si>
    <t>VÝVOJ Martin, a.s.</t>
  </si>
  <si>
    <t>Certifikačné marania EMC</t>
  </si>
  <si>
    <t>OV15Ma3546</t>
  </si>
  <si>
    <t>NES Nová Dubnica</t>
  </si>
  <si>
    <t>Skúšky EMC na novom zariadení - Vlkomer DT722-X18 a opakované skúšky na zostarnutom zariadení</t>
  </si>
  <si>
    <t>Skúšky EMC na priemyselnom svietidle HB-PE012AL</t>
  </si>
  <si>
    <t>Skúšky elektromagnetickej kompatibility na výrobku - DC/DC menič CONTROLED DIM 110V/24V DC RIYADH</t>
  </si>
  <si>
    <t>Skúšky elektromagnetickej kompatibility na interiérové stropné LED svietidlo pre koľajové vozidlá: Čítacia lampa</t>
  </si>
  <si>
    <t>Skúšky elektromagnetickej kompatibility na výrobkoch SEC Nitra</t>
  </si>
  <si>
    <t>20150731-vlko</t>
  </si>
  <si>
    <t xml:space="preserve">EMC skúšky na zariadení - Hybridné zariadenie pre napájanie telekomunikačných zariadení </t>
  </si>
  <si>
    <t>EMERSON a.s.</t>
  </si>
  <si>
    <t>Skúšky EMC na monitorovaciom systéme koncentrácie vodíka</t>
  </si>
  <si>
    <t>Merania EMC pre svietidlo Downlight commerce 3000</t>
  </si>
  <si>
    <t>OMS, pol. s r.o.</t>
  </si>
  <si>
    <t>Skúšky EMC na výrobku Blok riadenia bŕzd BRB20 so zdrojmi</t>
  </si>
  <si>
    <t>EMC merania na svietidlách</t>
  </si>
  <si>
    <t>20150001 - 2ks</t>
  </si>
  <si>
    <t>DDK Slovakia, s.r.o.</t>
  </si>
  <si>
    <t>Vykonanie skúšky na elektromere  NP73</t>
  </si>
  <si>
    <t xml:space="preserve"> 025/2015</t>
  </si>
  <si>
    <t>TRANSTECH, a.s.</t>
  </si>
  <si>
    <t>EMC meranie a testovanie elektromerov ST310FD DC a ST310FV</t>
  </si>
  <si>
    <t>Meter &amp; Control d.o.o. Belgrade</t>
  </si>
  <si>
    <t>Skúšky elektromagnetickej kompatibility na interiérové stropné LED svietidlo pre koľajové vozidlá: Reštauračné svietidlo priame s UWP</t>
  </si>
  <si>
    <t>20150505-vlko</t>
  </si>
  <si>
    <t>EMC skúšky na zariadení - Hybridné zariadenie pre napájanie telekomunikačných zariadení a Solárny menič pre napájanie telekomunikačných zariadení</t>
  </si>
  <si>
    <t>Meranie EMC na výťahovom rozvádzači a kontrolné meranie na 3 výťahoch na Ľachovej ul.39 v Bratislave</t>
  </si>
  <si>
    <t>ZEMA s.r.o.</t>
  </si>
  <si>
    <t>Skúšky elektromagnetickej kompatibility na interiérové stropné LED svietidlo pre koľajové vozidlá</t>
  </si>
  <si>
    <t>20150416-Vlko</t>
  </si>
  <si>
    <t>Meranie EMC zdroja AC/DC</t>
  </si>
  <si>
    <t>EVB:150065</t>
  </si>
  <si>
    <t>IMPCO POWER s.r.o.</t>
  </si>
  <si>
    <t>EMC skúšky na zariadení - Menič DC/DC/4500 W</t>
  </si>
  <si>
    <t>Predcertifikačné meranieEMC na zariadení Elektronický napájací zdroj pre osvetlenie LED so záložným obvodom VYTAH-03</t>
  </si>
  <si>
    <t>S PoweR export - import, s.r.o.</t>
  </si>
  <si>
    <t>Vykonanie skúšok na elektromeroch NP71 a NP73 vo frekvenčnom rozsahu 2KHz - 150 kHz, v súlade s CENELET TR 50579</t>
  </si>
  <si>
    <t>EMC merania a skúšky zariadenia Didactum Zertico Remote Monitoring system 500</t>
  </si>
  <si>
    <t>Didactum Ltd. Deutschland</t>
  </si>
  <si>
    <t>Meranie vyžarovaného rušenia</t>
  </si>
  <si>
    <t>Krajčík Vladimír</t>
  </si>
  <si>
    <t>Merania EMC na výrobku "Akceptor bankoviek pre hracie stoly"</t>
  </si>
  <si>
    <t>44/323/EKO/2015</t>
  </si>
  <si>
    <t>Skúšky EMC na zariadení Meranie otáčok DG MO34</t>
  </si>
  <si>
    <t>Meranie EMC ultrazvukového generátora</t>
  </si>
  <si>
    <t>D-708/2014</t>
  </si>
  <si>
    <t>S Power product s.r.o.</t>
  </si>
  <si>
    <t>Skúšky EMC na výrobku firmy</t>
  </si>
  <si>
    <t>TELMAX s.r.o.</t>
  </si>
  <si>
    <t>EMC skúšky zariadenia - Monitorovací systém VT8101 a vyhotovenie protokolu v AJ</t>
  </si>
  <si>
    <t>VULTAN s.r.o.</t>
  </si>
  <si>
    <t>EMC skúšky na zariadení - Menič 3x400 V/100 kW</t>
  </si>
  <si>
    <t>Meranie EMC  svietidiel</t>
  </si>
  <si>
    <t>Periodické skúšky ochranných a pracovných pomôcok pre elektrické stanice</t>
  </si>
  <si>
    <t>VO1500712</t>
  </si>
  <si>
    <t>EMM, spol. s r.o.</t>
  </si>
  <si>
    <t>ZSK/Obj./355/2015</t>
  </si>
  <si>
    <t>Calmit, spol. s r.o.</t>
  </si>
  <si>
    <t>ZSK/Obj./374/2015</t>
  </si>
  <si>
    <t>Západoslovenská distribučná a.s.</t>
  </si>
  <si>
    <t>Helio Energy k.s.</t>
  </si>
  <si>
    <t>My Energy spv2 k.s.</t>
  </si>
  <si>
    <t>DH energy, k.s.</t>
  </si>
  <si>
    <t>4068-14-2015</t>
  </si>
  <si>
    <t>Sberbank Slovensko, a.s.</t>
  </si>
  <si>
    <t xml:space="preserve"> 4520022972- 2ks</t>
  </si>
  <si>
    <t>907/15</t>
  </si>
  <si>
    <t>Energetické strojárne, s.r.o.</t>
  </si>
  <si>
    <t>47/Zp/Pý/2015</t>
  </si>
  <si>
    <t>Montostroj a.s.</t>
  </si>
  <si>
    <t>452021281, 4520020344</t>
  </si>
  <si>
    <t>SD49156159</t>
  </si>
  <si>
    <t>Delta Electronics (Slovakia) s.r.o.</t>
  </si>
  <si>
    <t>ELSERVIS s.r.o.</t>
  </si>
  <si>
    <t>E.ON Elektrárne s.r.o.</t>
  </si>
  <si>
    <t>4520017381, 4520019188</t>
  </si>
  <si>
    <t>ON01504931</t>
  </si>
  <si>
    <t>SLS-Technaco, s.r.o.</t>
  </si>
  <si>
    <t>ZTS Elektronika SKS, s.r.o.</t>
  </si>
  <si>
    <t>O/2015-293</t>
  </si>
  <si>
    <t>Univerzitná knižnica v Bratislave</t>
  </si>
  <si>
    <t>SAM - SHIPBUILDING AND MACHINERY a.s.</t>
  </si>
  <si>
    <t>017/2015</t>
  </si>
  <si>
    <t>Malík Peter</t>
  </si>
  <si>
    <t>4900007936 .2006-00036-94100</t>
  </si>
  <si>
    <t>Bratislavská teplárenská, a.s.</t>
  </si>
  <si>
    <t>NSLMR003537</t>
  </si>
  <si>
    <t>PPC Čáb a.s.</t>
  </si>
  <si>
    <t>4500068955/ TUA101</t>
  </si>
  <si>
    <t>VETROPACK NEMŠOVÁ s.r.o.</t>
  </si>
  <si>
    <t>Obj.:4520017824</t>
  </si>
  <si>
    <t>ON20150168</t>
  </si>
  <si>
    <t>BVH, spol. s r.o.</t>
  </si>
  <si>
    <t>15VOB0253</t>
  </si>
  <si>
    <t>Slovenská plavba a prístavy - Lodenica, s.r.o.</t>
  </si>
  <si>
    <t>97-03-15-Tú</t>
  </si>
  <si>
    <t>EUROPACK a.s.</t>
  </si>
  <si>
    <t>Air Products slovakia, s.r.o.</t>
  </si>
  <si>
    <t>Infa Roof Systems Slovakia s.r.o.</t>
  </si>
  <si>
    <t>13/2015</t>
  </si>
  <si>
    <t>ELESCO s.r.o.</t>
  </si>
  <si>
    <t>10.3. - 30.12.2015</t>
  </si>
  <si>
    <t xml:space="preserve">OMP20150001 </t>
  </si>
  <si>
    <t>ERMS s.r.o.</t>
  </si>
  <si>
    <t>2006-00036-94100</t>
  </si>
  <si>
    <t>4520015773, 4520016176</t>
  </si>
  <si>
    <t>1.2. - 20.12.2015</t>
  </si>
  <si>
    <t>Elektro Global Slovakia s.r.o.</t>
  </si>
  <si>
    <t>Vypracovanie technickej správy: "Posúdenie EMC vlastnosti riadiacej skrine prívodných jednotiek vzduchotechniky" pre MO34</t>
  </si>
  <si>
    <t>Vypracovanie technickej správy: "Posúdenie EMC vlastnosti snímača teploty a vlhkosti DT722</t>
  </si>
  <si>
    <t>Vypracovanie technickej správy: "Posúdenie EMC vlastnosti senzorov plynov" pre MO34</t>
  </si>
  <si>
    <t>Seminár znalcov na veľtrhu ELO SYS 2015</t>
  </si>
  <si>
    <t>Kurz odborných znalcov</t>
  </si>
  <si>
    <t>Znalecký posudok na posúdenie kvality stieracích žrebov "Platinový milionár", "Smaragdová 7" a "Veselé zvieratka 4"</t>
  </si>
  <si>
    <t>NIKÉ, spol. s r.o.</t>
  </si>
  <si>
    <t>Vypracovanie znaleckého posudku na stieracie žreby: "Oko berie"</t>
  </si>
  <si>
    <t>Vypracovanie znaleckého posudku na stieracie žreby: Čarovný klobúk</t>
  </si>
  <si>
    <t>Vypracovanie znaleckého posudku na stieracie žreby: Faraónov poklad</t>
  </si>
  <si>
    <t>Vypracovanie znaleckého posudku na stieracie žreby: 5 rokov prázdnin</t>
  </si>
  <si>
    <t>Vypracovanie znaleckého posudku č54/15 vo veci posúdenia technického stavu vedenia VN v predmetnej lokalite č.259, odbočka Čierny vrch, k.ú. Rudnianska Lehota</t>
  </si>
  <si>
    <t>7Cb/182/2010</t>
  </si>
  <si>
    <t>Okresný súd Prievidza</t>
  </si>
  <si>
    <t>Vypracovanie znaleckého posudku č.4/15 vo veci posúdenia ceny počítačových komponentov spoločnosti IMC Data Eelektronics</t>
  </si>
  <si>
    <t>10Cb/579/1997</t>
  </si>
  <si>
    <t>Okresný súd Bratislava IV</t>
  </si>
  <si>
    <t>Vypracovanie znaleckého posudku č.1/15 - Posúdenie príčiny vzniku poruchy kábla typu OLFLEX SERVO vo výrobnom podniku Faurecia Slovakia</t>
  </si>
  <si>
    <t>BDI spol. s r.o.</t>
  </si>
  <si>
    <t>15.1.2015 - 30.5.2015</t>
  </si>
  <si>
    <t>Skúšky MV káblov priloženým impulzným napätím</t>
  </si>
  <si>
    <t>M4500114675</t>
  </si>
  <si>
    <t>12.1.2015 - 15.1.2015</t>
  </si>
  <si>
    <t>M4500114865</t>
  </si>
  <si>
    <t>1.1. - 31.12.2015</t>
  </si>
  <si>
    <t>Zabezpečenie nepretržitej prevádzky siete SANET</t>
  </si>
  <si>
    <t xml:space="preserve">Ing. Juraj Škoda </t>
  </si>
  <si>
    <t>ZOD</t>
  </si>
  <si>
    <t>SANET, Združenie použivateľov Slovenskej akademickej dátovej siete</t>
  </si>
  <si>
    <t>P331320</t>
  </si>
  <si>
    <t>P331235</t>
  </si>
  <si>
    <t>P331162</t>
  </si>
  <si>
    <t>P330997</t>
  </si>
  <si>
    <t>Vykonanie školenia "Meranie pomocou spektrálneho anylyzátora R&amp;S FS300</t>
  </si>
  <si>
    <t>B15-0207</t>
  </si>
  <si>
    <t>Vývoj Martin</t>
  </si>
  <si>
    <t>P330734</t>
  </si>
  <si>
    <t>Skúšky elektromagnetickej kompatibility</t>
  </si>
  <si>
    <t>20150115-Vlko</t>
  </si>
  <si>
    <t>Predcertifikačné meranie emisií a vedeného rušenia na zariadení Elektronický napájací zdroj pre osvetlenie LED so záložným obvodom VYTAF-Vo2</t>
  </si>
  <si>
    <t>16.1. - 27.4.15</t>
  </si>
  <si>
    <t>Vzdelávacia aktivita - kurz "Elektrotechnické minimu"</t>
  </si>
  <si>
    <t>firmy</t>
  </si>
  <si>
    <t>27.10.2014 - 30.03.2015</t>
  </si>
  <si>
    <t>Vypracovanie obhliadky a správy k príčine vzniku škody na transformátore a kompenzácii v súvislosti s riešením škodovej udalosti</t>
  </si>
  <si>
    <t>Allianz - Slovenská poisťovňa a.s.</t>
  </si>
  <si>
    <t>1.8.14 - 28.2.15</t>
  </si>
  <si>
    <t>Technické poradenstvo a konzultácie v oblasti inteligentných meracích systémov</t>
  </si>
  <si>
    <t>396/14, 0302/6/14</t>
  </si>
  <si>
    <t xml:space="preserve">Západoslovenská distribučná, a.s. </t>
  </si>
  <si>
    <t>1.1.14 - 30.12.15</t>
  </si>
  <si>
    <t>Spolupráca a spoločná príprava elektrotechnického veľtrhu ELO SYS a jeho sprievodných podujatí v areáli EXPO CENTER a.s.,Trenčín</t>
  </si>
  <si>
    <t>prof. RNDr. Gabriel Juhás, PhD., prof. Dr. Ing. Miloš Oravec</t>
  </si>
  <si>
    <t>ZoS 302/5/14</t>
  </si>
  <si>
    <t xml:space="preserve">EXPO CENTER, a.s., </t>
  </si>
  <si>
    <t>1.1. - 30.11.2015</t>
  </si>
  <si>
    <t>Kurz na vykonanie odbornej spôsobilosti znalca - Znalectvo v elektrotechnike</t>
  </si>
  <si>
    <t>8.3.13 - 30.12.15</t>
  </si>
  <si>
    <t>Periodická príprava kontrolných fyzikov SE a.s. na experimentálnych reaktoroch</t>
  </si>
  <si>
    <t>14.1.14 - 31.12.16</t>
  </si>
  <si>
    <t>Nezávisle posudzovanie materiálov predkladaných na výbor jadrovej bezpečnosti SE-EMO a ich prezentovanie na rokovaniach výboru JB SE-EMO výboru </t>
  </si>
  <si>
    <t>Nezávisle posudzovanie materiálov predkladaných na výbor jadrovej bezpečnosti SE-EBO a ich prezentovanie na rokovaniach výboru JB SE-EBO výboru </t>
  </si>
  <si>
    <t>23.01.2013 - 30.12.2015</t>
  </si>
  <si>
    <t>Nezávisle posudzovanie materiálov predkladaných na výbor jadrovej bezpečnosti JAVYS, a.s., spojené s účasťou na rokovaniach výboru </t>
  </si>
  <si>
    <t>93-13-1-00015-05210 </t>
  </si>
  <si>
    <t>Jadrová a vyraďovacia spoločnosť, a.s.</t>
  </si>
  <si>
    <t>1.1. - 31.12.15</t>
  </si>
  <si>
    <t>Inštalačný poplatok + služby spojené s umiestnením antén pre dátovy prenos </t>
  </si>
  <si>
    <t>0302/2/10 - Dod. 4</t>
  </si>
  <si>
    <t>AVIS s.r.o.</t>
  </si>
  <si>
    <t>ČVUT Praha</t>
  </si>
  <si>
    <t>01/09/2014 - 31/08/2017</t>
  </si>
  <si>
    <t>European Virtual Learning Platform for Electrical and Information Engineering</t>
  </si>
  <si>
    <t xml:space="preserve">prof. Ing. Pavol Podhradský, PhD. </t>
  </si>
  <si>
    <t>LLP</t>
  </si>
  <si>
    <t>01.02.2015-11.12.2016</t>
  </si>
  <si>
    <t>Plasmonic nanoparticle layers for optoelectronic applications</t>
  </si>
  <si>
    <t>Security and privacy in mobile computing ecosystems</t>
  </si>
  <si>
    <t>Dr.rer.nat. Martin Drozda</t>
  </si>
  <si>
    <t>19.02.2015-30.09.2016</t>
  </si>
  <si>
    <t xml:space="preserve">Mobilitné projekt medzi vysokými školami </t>
  </si>
  <si>
    <t xml:space="preserve">prof. Ing. Mikuláš Huba, PhD. </t>
  </si>
  <si>
    <t>SK06-II-01-004/2015</t>
  </si>
  <si>
    <t>SAIA, n.o.</t>
  </si>
  <si>
    <t>10.12.2014-31.03.2016</t>
  </si>
  <si>
    <t>Kryptografia prináša bezpečnosť a slobodu</t>
  </si>
  <si>
    <t>SK06-IV-01-001</t>
  </si>
  <si>
    <t>Integrované vzdelávanie v nanotechnológiách a nanovedách</t>
  </si>
  <si>
    <t>prof. Ing. Július Cirák, CSc.</t>
  </si>
  <si>
    <t>026STU-4/2015</t>
  </si>
  <si>
    <t>Elektronické pedagogicko-experimentálne laboratória mechatroniky</t>
  </si>
  <si>
    <t>doc. Ing. Peter Drahoš, PhD.</t>
  </si>
  <si>
    <t>011STU-4/2015</t>
  </si>
  <si>
    <t>Multimediálna podpora vzdelávania v mechatronike</t>
  </si>
  <si>
    <t>doc. Ing. Danica Rosinová, PhD.</t>
  </si>
  <si>
    <t>030STU-4/2015</t>
  </si>
  <si>
    <t>Interaktívne formy podpory v edukačnom procese technickej výchovy na základných a stredných školách</t>
  </si>
  <si>
    <t>020STU-4/2015</t>
  </si>
  <si>
    <t>Návrh virtuálneho laboratória pre implementáciu pokročilých metodík výučby v novom študijnom programe Elektromobilita</t>
  </si>
  <si>
    <t>prof. Ing. Viktor Ferencey, PhD.</t>
  </si>
  <si>
    <t>035STU-4/2014</t>
  </si>
  <si>
    <t>Inovácia vo výučbe aktuálnych a interdisciplinárnych aspektov multimediálnej techniky</t>
  </si>
  <si>
    <t xml:space="preserve">Ing. Jozef Púčik, PhD. </t>
  </si>
  <si>
    <t>022STU-4/2014</t>
  </si>
  <si>
    <t>Výučba diagnostiky mechatronických systémov s využitím vzdialeného prístupu</t>
  </si>
  <si>
    <t>Ing. Michal Kamenský, PhD.</t>
  </si>
  <si>
    <t>016STU-4/2014</t>
  </si>
  <si>
    <t>Inovácia vzdelávania v číslicovom spracovaní obrazu, v biometrii a v strojovom učení a neurónových sieťach</t>
  </si>
  <si>
    <t>doc. Ing. Jarmila Pavlovičová, PhD.</t>
  </si>
  <si>
    <t>010STU-4/2014</t>
  </si>
  <si>
    <t>Pokročilé metódy spracovania obrazu z vizuálnych systémov a ich implementácia do vzdelávacieho procesu</t>
  </si>
  <si>
    <t>003STU-4/2014</t>
  </si>
  <si>
    <t>MINCA – Študijný program „Multimediálne informačné technológie“ v anglickom jazyku</t>
  </si>
  <si>
    <t>047STU-4/2013</t>
  </si>
  <si>
    <t>Použitie progresívnych foriem vzdelávania pomocou WWW pri príprave nových vzdelávacích programov v oblasti optického prenosového média</t>
  </si>
  <si>
    <t>doc. Ing. Rastislav Róka, PhD.</t>
  </si>
  <si>
    <t>039STU-4/2013</t>
  </si>
  <si>
    <t>Online laboratórium pre výučbu predmetov automatického riadenia</t>
  </si>
  <si>
    <t>doc. Ing. Katarína Žáková, PhD.</t>
  </si>
  <si>
    <t>032STU-4/2013</t>
  </si>
  <si>
    <t>Nové výzvy fyzikálneho vzdelávania na technických univerzitách</t>
  </si>
  <si>
    <t>doc. Ing. Peter Bokes, PhD.</t>
  </si>
  <si>
    <t>031STU-4/2013</t>
  </si>
  <si>
    <t>inovačný voucher</t>
  </si>
  <si>
    <t>28.08.2015-31.10.2015</t>
  </si>
  <si>
    <t>Vypracovanie projektovej dokumentácie a analýza "Vplyv vybraných mechanických a energetických parametrov pri prestavbe vyradených lodných kontajnerov a ich recyklácia"</t>
  </si>
  <si>
    <t>Jančo Roland, doc. Ing., PhD.</t>
  </si>
  <si>
    <t>Ministerstvo hospodárstva SR</t>
  </si>
  <si>
    <t>38.08.2015-31.10.2015</t>
  </si>
  <si>
    <t>Vibrodiagnostická analýza dvojvalcového piestového kompresora</t>
  </si>
  <si>
    <t>Magdolen Ľuboš, doc. Ing., PhD.</t>
  </si>
  <si>
    <t>30.08.2015-30.09.2015</t>
  </si>
  <si>
    <t xml:space="preserve">Vypracovanie počítačového 3D CAD modelu nastaviteľného navíjacieho prípravku pre navíjanie cievok transformátora a technickej dokumentácie </t>
  </si>
  <si>
    <t>Slovák Pavol, Ing.</t>
  </si>
  <si>
    <t>Vývoj snímača vibrácií</t>
  </si>
  <si>
    <t>24.07.2015-31.10.2015</t>
  </si>
  <si>
    <t>Experimentálne merania integrálnych parametrov motora</t>
  </si>
  <si>
    <t>1.12.2015-4.12.2015</t>
  </si>
  <si>
    <t>Výroba ozubenia</t>
  </si>
  <si>
    <t>Wertheim s.r.o., Dunajská Streda</t>
  </si>
  <si>
    <t>30.10.2015-3.12.2015</t>
  </si>
  <si>
    <t>Oprava miešadla tlakového autoklávu</t>
  </si>
  <si>
    <t>FCHTP STU v Bratislave</t>
  </si>
  <si>
    <t>10.11.2015-18.11.2015</t>
  </si>
  <si>
    <t>Výroba testovacích platničiek</t>
  </si>
  <si>
    <t>18.11.2015-2.12.2015</t>
  </si>
  <si>
    <t>Dodávka a montáž mrežových dverí</t>
  </si>
  <si>
    <t>Správa domovov SBD, BA</t>
  </si>
  <si>
    <t>2.11.2015-20.11.2015</t>
  </si>
  <si>
    <t>konferencia /2016/</t>
  </si>
  <si>
    <t>Ridzoň František, doc. Ing., PhD.</t>
  </si>
  <si>
    <t>16.9.2015-13.11.2015</t>
  </si>
  <si>
    <t>Diely na zákazku</t>
  </si>
  <si>
    <t>ME-Inspection SK BA</t>
  </si>
  <si>
    <t>30.9.2015-19.11.2015</t>
  </si>
  <si>
    <t>Výroba mikrofiltračnej stanice</t>
  </si>
  <si>
    <t>Chezar spol. s r.o. BA</t>
  </si>
  <si>
    <t>Konferencia APLIMAT 2016</t>
  </si>
  <si>
    <t>Záhonová Viera, RNDr., CSc.</t>
  </si>
  <si>
    <t>SjF STU v Bratislave</t>
  </si>
  <si>
    <t>8.9.2015-14.9.2015</t>
  </si>
  <si>
    <t>28.8.2015-13.11.2015</t>
  </si>
  <si>
    <t>Kalibračný mechanizmus</t>
  </si>
  <si>
    <t>4.9.2015-13.11.2015</t>
  </si>
  <si>
    <t>Výroba elektródy</t>
  </si>
  <si>
    <t>22.7.2015-30.7.2015</t>
  </si>
  <si>
    <t>Frézovanie ozubenia</t>
  </si>
  <si>
    <t>15.6.2015-30.6.2015</t>
  </si>
  <si>
    <t>Menovky</t>
  </si>
  <si>
    <t>Rektorát STU v Bratislave</t>
  </si>
  <si>
    <t>16.6.2015-15.7.2015</t>
  </si>
  <si>
    <t>Trieskové opracovanie podľa dokumentácie</t>
  </si>
  <si>
    <t>ELV Produkt a.s.,Senec</t>
  </si>
  <si>
    <t>konferencia TOP 2015</t>
  </si>
  <si>
    <t>Kolláth Ľudovít, doc. Ing., PhD.</t>
  </si>
  <si>
    <t>18.6.2015-19.6.2015</t>
  </si>
  <si>
    <t>Výroba medenej formy</t>
  </si>
  <si>
    <t>školenie - úprava strojových častí</t>
  </si>
  <si>
    <t>INA Skalica spol s r.o.</t>
  </si>
  <si>
    <t>28.9.2015-.30.10.2015</t>
  </si>
  <si>
    <t>Príprava vzoriek, meranie a vyhodnotenie meraní ODS materiálov</t>
  </si>
  <si>
    <t>FEI STU v Bratislave</t>
  </si>
  <si>
    <t>18.5.2015-19.5.2015</t>
  </si>
  <si>
    <t>22.4.2015-30.4.2015</t>
  </si>
  <si>
    <t>Výroba menoviek</t>
  </si>
  <si>
    <t>4.5.2015-12.5.2015</t>
  </si>
  <si>
    <t>Výroba dielcov podľa dokumntácie</t>
  </si>
  <si>
    <t>21.4.2015-4.5.2015</t>
  </si>
  <si>
    <t>A JE TO Michal Glatz, BA</t>
  </si>
  <si>
    <t>7.4.2015-17.4.2015</t>
  </si>
  <si>
    <t>Technická pomoc pri realizácií opráv</t>
  </si>
  <si>
    <t>Jelemenský Karol, doc.Ing., PhD.</t>
  </si>
  <si>
    <t>SAM-SHIPBUILDING and MACHINERY a.s., BA</t>
  </si>
  <si>
    <t>16.4.2015-24.4.2015</t>
  </si>
  <si>
    <t>Výroba dielov podľa dokumntácie</t>
  </si>
  <si>
    <t>OSMOS s.r.o. BA</t>
  </si>
  <si>
    <t>15.4.2015-23.6.2015</t>
  </si>
  <si>
    <t>laboratórny nerezový reaktor</t>
  </si>
  <si>
    <t>FCHPT STU v Bratislave</t>
  </si>
  <si>
    <t>24.3.2015-6.4.2015</t>
  </si>
  <si>
    <t>gravírovanie</t>
  </si>
  <si>
    <t>8.4.2015-26.4.2015</t>
  </si>
  <si>
    <t>skúšobná komora</t>
  </si>
  <si>
    <t>15/15</t>
  </si>
  <si>
    <t>Reflow spol. s r.o. BA</t>
  </si>
  <si>
    <t>7.4.2015-10.4.2015</t>
  </si>
  <si>
    <t>spájanie segmentov</t>
  </si>
  <si>
    <t>VÚZ-Priemyselný inštitút SR BA</t>
  </si>
  <si>
    <t>26.3.2015-26.3.2015</t>
  </si>
  <si>
    <t>3D meranie nádoby</t>
  </si>
  <si>
    <t>Metalfest s.r.o., Jablonové</t>
  </si>
  <si>
    <t>16.2.2015-20.3.2015</t>
  </si>
  <si>
    <t>Al konzoly</t>
  </si>
  <si>
    <t>Chmela Kazimír, Ing.</t>
  </si>
  <si>
    <t>Geotech, Bratislava</t>
  </si>
  <si>
    <t>3.2.2015-4.2.2015</t>
  </si>
  <si>
    <t>Úprava potrubia + nerezový kôš</t>
  </si>
  <si>
    <t>4.2.2015-9.2.2015</t>
  </si>
  <si>
    <t>kryt Al</t>
  </si>
  <si>
    <t>PC HELP SERVIS s.r.o. BA</t>
  </si>
  <si>
    <t>konferencia KOKA 2015</t>
  </si>
  <si>
    <t>Polóni Marián doc. Ing., PhD.</t>
  </si>
  <si>
    <t>29.1.2015-2.2.2015</t>
  </si>
  <si>
    <t>Nosný držiak /Al/</t>
  </si>
  <si>
    <t>19.1.2015-23.1.2015</t>
  </si>
  <si>
    <t>Ozubené kolesá</t>
  </si>
  <si>
    <t>2.2.2015-30.11.2015</t>
  </si>
  <si>
    <t>Meranie mechanických a magnetických vlastností materiálov</t>
  </si>
  <si>
    <t>SYDE spol s r.o., Košice</t>
  </si>
  <si>
    <t>12.1.2015-16.1.2015</t>
  </si>
  <si>
    <t>Vákuové žíhanie</t>
  </si>
  <si>
    <t>ZTS-Špeciál a.s. Dubnica nad Váhom</t>
  </si>
  <si>
    <t>1.1.2015-13.3.2015</t>
  </si>
  <si>
    <t>Meranie hluku a kmitanie ložísk</t>
  </si>
  <si>
    <t>KINEX BEARING a.s. Bytča</t>
  </si>
  <si>
    <t>25.11.2014-28.11.2014</t>
  </si>
  <si>
    <t>Kurz - čerpacia technika</t>
  </si>
  <si>
    <t>Knížat Branislav,  doc. Ing., PhD.</t>
  </si>
  <si>
    <t>53/14</t>
  </si>
  <si>
    <t>Slovnaft a.s.</t>
  </si>
  <si>
    <t>23.10.2014-20.12.2014</t>
  </si>
  <si>
    <t>Mikrofiltračné zariadenie</t>
  </si>
  <si>
    <t>50/14</t>
  </si>
  <si>
    <t>Chezar spol. s r.o., BA</t>
  </si>
  <si>
    <t xml:space="preserve">13.02.2013-
30.09.2015
</t>
  </si>
  <si>
    <t>Improvement of Product Development Studies in Serbia and Bosnia and Herzegovina</t>
  </si>
  <si>
    <t>530577 – 2012 – RS – TEMPUS – JPCR</t>
  </si>
  <si>
    <t>Tempus</t>
  </si>
  <si>
    <t>01.10.2011-
30.09.2014</t>
  </si>
  <si>
    <t>PRAXIS - European Center for Project/Internship Excellence</t>
  </si>
  <si>
    <t>518811-LLP-1-2011-1-PT-ERASMUS-ENW, 2011-3819</t>
  </si>
  <si>
    <t>4/2011-12/2014</t>
  </si>
  <si>
    <t>Central Europe Repair &amp; Re-Use Centres and Networks</t>
  </si>
  <si>
    <t>3CE278P3</t>
  </si>
  <si>
    <t>Rozšírenie možností virtuálneho laboratória pre podporu výučby technológií spracovania a energetického využivania obnoviteľných energonosičov</t>
  </si>
  <si>
    <t>059STU-4/2013</t>
  </si>
  <si>
    <t>Zlepšovanie vedomostnej úrovne a zručnosti študentov v oblasti navrhovania a aplikovania metód a prostriedkov na meranie geometric-kých veličín</t>
  </si>
  <si>
    <t>014STU-4/2015</t>
  </si>
  <si>
    <t>Vybudovanie centra na výučbu 
inžinierskych predmetov vo dvoch
jazykových mutáciách</t>
  </si>
  <si>
    <t>011STU-4/2013</t>
  </si>
  <si>
    <t>E-Learningové a testovacie moduly
pre vzdelávanie v oblasti počítačovej podpory výroby</t>
  </si>
  <si>
    <t>Beniak Juraj, Ing., PhD.</t>
  </si>
  <si>
    <t>026STU-4/2013</t>
  </si>
  <si>
    <t>1.4.2015-30.4.2062</t>
  </si>
  <si>
    <t>merania</t>
  </si>
  <si>
    <t>Puškár Anton, prof. Ing., PhD.</t>
  </si>
  <si>
    <t>PO145</t>
  </si>
  <si>
    <t>Fortischem</t>
  </si>
  <si>
    <t>1.4.2015-30.4.2061</t>
  </si>
  <si>
    <t>PO144</t>
  </si>
  <si>
    <t>1.4.2015-30.4.2060</t>
  </si>
  <si>
    <t>PO143</t>
  </si>
  <si>
    <t>1.4.2015-30.4.2059</t>
  </si>
  <si>
    <t>PO142</t>
  </si>
  <si>
    <t>1.4.2015-30.4.2058</t>
  </si>
  <si>
    <t>PO141</t>
  </si>
  <si>
    <t>1.4.2015-30.4.2057</t>
  </si>
  <si>
    <t>PO140</t>
  </si>
  <si>
    <t>1.4.2015-30.4.2056</t>
  </si>
  <si>
    <t>PO139</t>
  </si>
  <si>
    <t>1.4.2015-30.4.2055</t>
  </si>
  <si>
    <t>PO138</t>
  </si>
  <si>
    <t>1.4.2015-30.4.2054</t>
  </si>
  <si>
    <t>PO137</t>
  </si>
  <si>
    <t>1.4.2015-30.4.2053</t>
  </si>
  <si>
    <t>PO136</t>
  </si>
  <si>
    <t>1.4.2015-30.4.2052</t>
  </si>
  <si>
    <t>PO135</t>
  </si>
  <si>
    <t>1.4.2015-30.4.2051</t>
  </si>
  <si>
    <t>PO134</t>
  </si>
  <si>
    <t>1.4.2015-30.4.2050</t>
  </si>
  <si>
    <t>PO133</t>
  </si>
  <si>
    <t>1.4.2015-30.4.2049</t>
  </si>
  <si>
    <t>PO132</t>
  </si>
  <si>
    <t>1.4.2015-30.4.2048</t>
  </si>
  <si>
    <t>PO131</t>
  </si>
  <si>
    <t>1.4.2015-30.4.2047</t>
  </si>
  <si>
    <t>PO130</t>
  </si>
  <si>
    <t>1.4.2015-30.4.2046</t>
  </si>
  <si>
    <t>PO129</t>
  </si>
  <si>
    <t>1.4.2015-30.4.2045</t>
  </si>
  <si>
    <t>PO128</t>
  </si>
  <si>
    <t>1.4.2015-30.4.2044</t>
  </si>
  <si>
    <t>PO127</t>
  </si>
  <si>
    <t>1.4.2015-30.4.2043</t>
  </si>
  <si>
    <t>PO126</t>
  </si>
  <si>
    <t>1.4.2015-30.4.2042</t>
  </si>
  <si>
    <t>PO125</t>
  </si>
  <si>
    <t>1.4.2015-30.4.2041</t>
  </si>
  <si>
    <t>PO124</t>
  </si>
  <si>
    <t>1.4.2015-30.4.2040</t>
  </si>
  <si>
    <t>PO123</t>
  </si>
  <si>
    <t>1.4.2015-30.4.2039</t>
  </si>
  <si>
    <t>PO122</t>
  </si>
  <si>
    <t>1.4.2015-30.4.2038</t>
  </si>
  <si>
    <t>PO121</t>
  </si>
  <si>
    <t>1.4.2015-30.4.2037</t>
  </si>
  <si>
    <t>PO120</t>
  </si>
  <si>
    <t>1.4.2015-30.4.2036</t>
  </si>
  <si>
    <t>PO119</t>
  </si>
  <si>
    <t>1.4.2015-30.4.2035</t>
  </si>
  <si>
    <t>PO118</t>
  </si>
  <si>
    <t>1.4.2015-30.4.2034</t>
  </si>
  <si>
    <t>PO117</t>
  </si>
  <si>
    <t>1.4.2015-30.4.2033</t>
  </si>
  <si>
    <t>PO116</t>
  </si>
  <si>
    <t>1.4.2015-30.4.2032</t>
  </si>
  <si>
    <t>PO115</t>
  </si>
  <si>
    <t>1.4.2015-30.4.2031</t>
  </si>
  <si>
    <t>PO114</t>
  </si>
  <si>
    <t>1.4.2015-30.4.2030</t>
  </si>
  <si>
    <t>PO113</t>
  </si>
  <si>
    <t>1.4.2015-30.4.2029</t>
  </si>
  <si>
    <t>PO112</t>
  </si>
  <si>
    <t>1.4.2015-30.4.2028</t>
  </si>
  <si>
    <t>PO111</t>
  </si>
  <si>
    <t>1.4.2015-30.4.2027</t>
  </si>
  <si>
    <t>PO110</t>
  </si>
  <si>
    <t>1.4.2015-30.4.2026</t>
  </si>
  <si>
    <t>PO109</t>
  </si>
  <si>
    <t>1.4.2015-30.4.2025</t>
  </si>
  <si>
    <t>PO108</t>
  </si>
  <si>
    <t>1.4.2015-30.4.2024</t>
  </si>
  <si>
    <t>PO107</t>
  </si>
  <si>
    <t>1.4.2015-30.4.2023</t>
  </si>
  <si>
    <t>PO106</t>
  </si>
  <si>
    <t>1.4.2015-30.4.2022</t>
  </si>
  <si>
    <t>PO105</t>
  </si>
  <si>
    <t>1.4.2015-30.4.2021</t>
  </si>
  <si>
    <t>PO104</t>
  </si>
  <si>
    <t>1.4.2015-30.4.2020</t>
  </si>
  <si>
    <t>PO103</t>
  </si>
  <si>
    <t>1.4.2015-30.4.2019</t>
  </si>
  <si>
    <t>PO102</t>
  </si>
  <si>
    <t>1.4.2015-30.4.2018</t>
  </si>
  <si>
    <t>PO101</t>
  </si>
  <si>
    <t>1.4.2015-30.4.2017</t>
  </si>
  <si>
    <t>PO100</t>
  </si>
  <si>
    <t>1.4.2015-30.4.2016</t>
  </si>
  <si>
    <t>1.4.2015-30.4.2015</t>
  </si>
  <si>
    <t>PO98</t>
  </si>
  <si>
    <t>12.11.2015-31.12.2015</t>
  </si>
  <si>
    <t>Vývoj posuvných transparentných uzavretí pre polyf.komplex</t>
  </si>
  <si>
    <t>Bielek Boris, prof. Ing., PhD.</t>
  </si>
  <si>
    <t>PP70</t>
  </si>
  <si>
    <t>INGSTEEL</t>
  </si>
  <si>
    <t>14.7.2015-13.8.2015</t>
  </si>
  <si>
    <t>Zmena európskej normy prekladom</t>
  </si>
  <si>
    <t>PP49</t>
  </si>
  <si>
    <t>Úrad pre normalizáciu a metrológiu</t>
  </si>
  <si>
    <t>7.4.2015-17.12.2015</t>
  </si>
  <si>
    <t>Vypracovanie návrhu novej konštrukcie brzdného bloku 1a2 etapa</t>
  </si>
  <si>
    <t>PO80</t>
  </si>
  <si>
    <t>5.5.2015-16.8.2015</t>
  </si>
  <si>
    <t>Diagnostické prehliadky premostení prepravnej siete 1. a 2. etapa</t>
  </si>
  <si>
    <t>PJ66</t>
  </si>
  <si>
    <t>12.12.2014-13.2.2015</t>
  </si>
  <si>
    <t>Technický návrh nového koncového priečinka</t>
  </si>
  <si>
    <t>PO58</t>
  </si>
  <si>
    <t>10.12.2015-31.12.2015</t>
  </si>
  <si>
    <t>Dopravno-inžinierska analýza</t>
  </si>
  <si>
    <t>Schlosser Tibor, Ing., CsC.</t>
  </si>
  <si>
    <t>PR08</t>
  </si>
  <si>
    <t>EURO INVEST</t>
  </si>
  <si>
    <t>5.11.2015-4.12.2015</t>
  </si>
  <si>
    <t>Posúdenie konštrukcie vozovky</t>
  </si>
  <si>
    <t>PP90</t>
  </si>
  <si>
    <t>Reming Consult</t>
  </si>
  <si>
    <t>3.12.2015-31.12.2015</t>
  </si>
  <si>
    <t>Technický expertízny posudok</t>
  </si>
  <si>
    <t>PR07</t>
  </si>
  <si>
    <t>23.7.2015-22.8.2015</t>
  </si>
  <si>
    <t>Technologické predpisy-zhotovovanie kamenných obkladov oporných a zárubných múrov</t>
  </si>
  <si>
    <t>Bačová Katarína, doc. Ing., PhD.</t>
  </si>
  <si>
    <t>PP31</t>
  </si>
  <si>
    <t>Doprastav, a.s.</t>
  </si>
  <si>
    <t>Konferencia MOBILITA 15</t>
  </si>
  <si>
    <t>PP30</t>
  </si>
  <si>
    <t>Mobilita 15</t>
  </si>
  <si>
    <t>30.1.2015-28.2.2015</t>
  </si>
  <si>
    <t>Posúdenie vstupu na pozemok parc.č.742/27</t>
  </si>
  <si>
    <t>PO78</t>
  </si>
  <si>
    <t>Inžinierske služby</t>
  </si>
  <si>
    <t>Prevencia povodní a sucha ZEMPASS</t>
  </si>
  <si>
    <t>PO23</t>
  </si>
  <si>
    <t>SVP Zemplín</t>
  </si>
  <si>
    <t>8.9.2015-9.9.2015</t>
  </si>
  <si>
    <t>Slovenská geofyzikálna konferencia</t>
  </si>
  <si>
    <t>PP28</t>
  </si>
  <si>
    <t>Konferencia</t>
  </si>
  <si>
    <t>8.9.201-9.9.2015</t>
  </si>
  <si>
    <t>Geodetické základy a geodynamika 2015</t>
  </si>
  <si>
    <t>PP29</t>
  </si>
  <si>
    <t>12.5.2015-11.6.2015</t>
  </si>
  <si>
    <t>Kalibrácia meradiel</t>
  </si>
  <si>
    <t>Husár Ladislav, doc. Ing., PhD.</t>
  </si>
  <si>
    <t>PP16</t>
  </si>
  <si>
    <t>Geotech s.r.o.</t>
  </si>
  <si>
    <t>17.3.2015-16.4.2015</t>
  </si>
  <si>
    <t>PO97</t>
  </si>
  <si>
    <t>12.3.2015-11.4.2015</t>
  </si>
  <si>
    <t>PO94</t>
  </si>
  <si>
    <t>13.2.2015-12.3.2015</t>
  </si>
  <si>
    <t>PO83</t>
  </si>
  <si>
    <t>28.1.2015-27.2.2015</t>
  </si>
  <si>
    <t>PO72</t>
  </si>
  <si>
    <t>22.1.2015-20.02.2015</t>
  </si>
  <si>
    <t>PO70</t>
  </si>
  <si>
    <t>17.12.2015-31.12.2015</t>
  </si>
  <si>
    <t>Monitoring odkalísk na vybraných územiach.</t>
  </si>
  <si>
    <t>Slávik Ivan, doc. Ing., PhD.</t>
  </si>
  <si>
    <t>PR13</t>
  </si>
  <si>
    <t>ŠGÚDŠ</t>
  </si>
  <si>
    <t>30.10.2015-31.12.2015</t>
  </si>
  <si>
    <t>Experimentálny výskum vlastností zemín v lokalite Ilava</t>
  </si>
  <si>
    <t>PP93</t>
  </si>
  <si>
    <t>INGIS s.r.o.</t>
  </si>
  <si>
    <t>9.10.2015-31.12.2015</t>
  </si>
  <si>
    <t>Statický návrh ohrádzok pilierov Starého mosta v Bratislave</t>
  </si>
  <si>
    <t>Turček Peter, Ing., PhD.</t>
  </si>
  <si>
    <t>PP84</t>
  </si>
  <si>
    <t>28.9.2015-31.10.2015</t>
  </si>
  <si>
    <t>Expertízny návrh odvodnenia päty svahu zárezu</t>
  </si>
  <si>
    <t>PP81</t>
  </si>
  <si>
    <t>Strabag, s.r.o.</t>
  </si>
  <si>
    <t>28.9.2015-31.12.2015</t>
  </si>
  <si>
    <t>Posúdenie projektovej dokumentácie</t>
  </si>
  <si>
    <t>PP55</t>
  </si>
  <si>
    <t>NDS a.s.</t>
  </si>
  <si>
    <t>3.9.2015-31.10.2015</t>
  </si>
  <si>
    <t>Revízia technologických predpisov</t>
  </si>
  <si>
    <t>PP33</t>
  </si>
  <si>
    <t>1.6.2015-2.6.2015</t>
  </si>
  <si>
    <t>Slovenská geotechnická konferencia</t>
  </si>
  <si>
    <t>PO81</t>
  </si>
  <si>
    <t>55. rokov geotechniky</t>
  </si>
  <si>
    <t>3.8.2015-31.9.2015</t>
  </si>
  <si>
    <t>Experimentálne meranie geotechnického monitoringu</t>
  </si>
  <si>
    <t>PP09</t>
  </si>
  <si>
    <t>Železničné staviteľstvo</t>
  </si>
  <si>
    <t>19.6.2015-30.8.2015</t>
  </si>
  <si>
    <t>Geotechnické dozorovanie terennzch prác</t>
  </si>
  <si>
    <t>PP37</t>
  </si>
  <si>
    <t>FUGRO CONSULT</t>
  </si>
  <si>
    <t>Seminár</t>
  </si>
  <si>
    <t>PO82</t>
  </si>
  <si>
    <t>Geosyntetika 2015</t>
  </si>
  <si>
    <t>19.2.2015-30.3.2015</t>
  </si>
  <si>
    <t>Projektová dokumentácia sanácie stavebného objektu.</t>
  </si>
  <si>
    <t>PO60</t>
  </si>
  <si>
    <t>23.1.2015-28.2.2015</t>
  </si>
  <si>
    <t>Expertízne posúdenie navrhovaného zabezpečenia výkopov stav.jám</t>
  </si>
  <si>
    <t>PO62</t>
  </si>
  <si>
    <t>VHS a.s.</t>
  </si>
  <si>
    <t>1.12.2015-31.12.2015</t>
  </si>
  <si>
    <t>Optimalizácia návrhu oporných konštrukcií v zosuvnom území.</t>
  </si>
  <si>
    <t>PP96</t>
  </si>
  <si>
    <t>Terraprojekt</t>
  </si>
  <si>
    <t>1.10.2015-6.11.2015</t>
  </si>
  <si>
    <t>Technické a organizačné zabezpečenie kurzu</t>
  </si>
  <si>
    <t>Potočár Milan, Ing.</t>
  </si>
  <si>
    <t>PP83</t>
  </si>
  <si>
    <t>PROEKO</t>
  </si>
  <si>
    <t>10.11.2015-31.12.2015</t>
  </si>
  <si>
    <t>Skenovanie dosadacích plôch prírubového spoja</t>
  </si>
  <si>
    <t>Erdély Ján, Ing., PhD.</t>
  </si>
  <si>
    <t>PN45</t>
  </si>
  <si>
    <t>M&amp;P s.r.o.</t>
  </si>
  <si>
    <t>9.9.-10.9. 2015</t>
  </si>
  <si>
    <t>Medzinárodná konferencia IPG 2015</t>
  </si>
  <si>
    <t>PP10</t>
  </si>
  <si>
    <t>IPG 2015</t>
  </si>
  <si>
    <t>17.6.2015-16.7.2015</t>
  </si>
  <si>
    <t>Expertízne zameranie kotevných vložiek</t>
  </si>
  <si>
    <t>Kyrinovič Peter, Ing., PhD.</t>
  </si>
  <si>
    <t>PP36</t>
  </si>
  <si>
    <t>1.3.2015-30.4.2015</t>
  </si>
  <si>
    <t>Expertízne zameranie priestorovej polohy skrutiek</t>
  </si>
  <si>
    <t>PO86</t>
  </si>
  <si>
    <t>Chemkostav, a.s.</t>
  </si>
  <si>
    <t>1.5.2015-30.6.2015</t>
  </si>
  <si>
    <t>PP13</t>
  </si>
  <si>
    <t>1.10.2015-30.11.2015</t>
  </si>
  <si>
    <t>Integrovaný manažérsky systém podľa ISO 9001-vypracovanie dokumentácie</t>
  </si>
  <si>
    <t>Gašparík Jozef, prof. Ing., PhD.</t>
  </si>
  <si>
    <t>PP87</t>
  </si>
  <si>
    <t>M-UNIT</t>
  </si>
  <si>
    <t>1.11.2015-31.12.2015</t>
  </si>
  <si>
    <t>Odborný posudok z technologického a kvalitatívneho hľadiska</t>
  </si>
  <si>
    <t>PP82</t>
  </si>
  <si>
    <t>RTS a.s.</t>
  </si>
  <si>
    <t>1.10.2015-31.10.2015</t>
  </si>
  <si>
    <t>Preškolovacie kurzy v oblasti IMS podľa ISO</t>
  </si>
  <si>
    <t>PP78</t>
  </si>
  <si>
    <t>Metrostav, a.s.</t>
  </si>
  <si>
    <t>1.11.2015-30.11.2015</t>
  </si>
  <si>
    <t>Ekonomicko-manažérske práce pre potreby IAARC</t>
  </si>
  <si>
    <t>PO69</t>
  </si>
  <si>
    <t>IAARC</t>
  </si>
  <si>
    <t>1.7.2015-30.8.2015</t>
  </si>
  <si>
    <t>Dokumentácia pre EMS podľa ISO a SM BOZP podľa STN OHSAS 18001</t>
  </si>
  <si>
    <t>PP46</t>
  </si>
  <si>
    <t>EDWIN s.r.o.</t>
  </si>
  <si>
    <t>1.6.2015-307.2015</t>
  </si>
  <si>
    <t>Systém manažétstva kvality podľa STN EN ISO 9001:2009</t>
  </si>
  <si>
    <t>PP43</t>
  </si>
  <si>
    <t>Poradenské a konzultačné služby pre aplikáciu vyšších foriem man.kvality</t>
  </si>
  <si>
    <t>PP04</t>
  </si>
  <si>
    <t>27.01.2015-13.02.2015</t>
  </si>
  <si>
    <t>Školiaci kurz interných auditorov</t>
  </si>
  <si>
    <t>PK94</t>
  </si>
  <si>
    <t>DSC</t>
  </si>
  <si>
    <t>donekonečna</t>
  </si>
  <si>
    <t>Energy efficiency and sustainability of building structures</t>
  </si>
  <si>
    <t>Šoltész Andrej, prof. Ing. PhD.</t>
  </si>
  <si>
    <t>CEEPUS – CIII –MK-0811-01-1314 Nová sieť</t>
  </si>
  <si>
    <t>Teaching and Learning Civil Engineering in European Context Všetko o vode na Slovensku</t>
  </si>
  <si>
    <t>CEEPUS - CIII-BG-0022-07-1112 exkurzia</t>
  </si>
  <si>
    <t>ENHANCE - Strengthening National research and innovation Capacities in Vietnam</t>
  </si>
  <si>
    <t>561749-EPP-1-2015-1-ES-EPPKA2-CBHE-SP</t>
  </si>
  <si>
    <t>MIND - Management - Innovation -Development</t>
  </si>
  <si>
    <t>Jankovichová Eva, doc. Ing., PhD.</t>
  </si>
  <si>
    <t>561539-EPP-1-2015-1-ES-EPPKA2-CBHE-JP</t>
  </si>
  <si>
    <t>GREENAZ - Master Degree in Innovative Technologies in Energy Efficient Buildings for Russian and Armenian Universities and Stakeholders</t>
  </si>
  <si>
    <t>561890-EPP-1-2015-1-IT-EPPKA2-CBHE-JP</t>
  </si>
  <si>
    <t>12.2013 -12.2015</t>
  </si>
  <si>
    <t>Vocal Medical – Vocationally Oriented Culture and Language in the MEDICAL</t>
  </si>
  <si>
    <t>Špildová Dagmar, PhDr.</t>
  </si>
  <si>
    <t>LLP/ LdV/TOI/2013/IRL-506- Transfér Inovácií</t>
  </si>
  <si>
    <t>Leonardo</t>
  </si>
  <si>
    <t>BESTILE - Best Practice for Installation Ceramic, Glass and Stone Tile</t>
  </si>
  <si>
    <t>LLP LdV Transfér Inovácií</t>
  </si>
  <si>
    <t>On-line Quality Assurance of Study Programmes</t>
  </si>
  <si>
    <t>543727-TEMPUS-1-2013-1IT-SMGR-EQUASP</t>
  </si>
  <si>
    <t>2013 - 2015</t>
  </si>
  <si>
    <t xml:space="preserve"> Modernizing University Governance and Management in Libya</t>
  </si>
  <si>
    <t>Petráš Dušan, prof. Ing., PhD.</t>
  </si>
  <si>
    <t xml:space="preserve"> 530720 - Tempus -1- 2012 -ES - JPGR - UNIGOV</t>
  </si>
  <si>
    <t>Dokumentácia na zabezpečenie kvality študijných programov</t>
  </si>
  <si>
    <t>517340-TEMPUS-1-2011-1-IT-TEMPUS-SMGR DOQUP</t>
  </si>
  <si>
    <t>21.-28.9.2015</t>
  </si>
  <si>
    <t>Mestský úrad, Bratislava - Čuňovo</t>
  </si>
  <si>
    <t xml:space="preserve">Výstava: Severný nástupný priestor do centra mestskej časti Bratislava - Čuňovo/ kurátorstvo </t>
  </si>
  <si>
    <t>Furdík Juraj</t>
  </si>
  <si>
    <t>XXV</t>
  </si>
  <si>
    <t>15.12.2015 - 25.01.2016</t>
  </si>
  <si>
    <t>Obecný úrad  Vinohrady nad Váhom</t>
  </si>
  <si>
    <t>Územný plán obce Vinohrady nad Váhom - zmeny a doplnky č. 4/2015</t>
  </si>
  <si>
    <t>Sopirová Alžbeta</t>
  </si>
  <si>
    <t>18.12.2015</t>
  </si>
  <si>
    <t>Diera do sveta, Liptovský Mikuláš</t>
  </si>
  <si>
    <t>Kresba a iné zbytočnosti - grafický dizajn - pozvánka, plagát k putovnej výstave autora Roberta Švarca</t>
  </si>
  <si>
    <t>Ebringerová Paulína</t>
  </si>
  <si>
    <t>Vianočný kaktus - grafický dizajn - pozvánka, plagát k putovnej výstave autorky Rity Koszorúsovej</t>
  </si>
  <si>
    <t>11.9.2015</t>
  </si>
  <si>
    <t>Obecný úrad Hybe</t>
  </si>
  <si>
    <t>Grafický dizajn výstavy Hybe očami mladých architektov - 6 panelov a propagačné materiály</t>
  </si>
  <si>
    <t>Gondová Anna</t>
  </si>
  <si>
    <t>2015</t>
  </si>
  <si>
    <t>Drabinská, Hniezdne</t>
  </si>
  <si>
    <t>Novostavba rodinného domu</t>
  </si>
  <si>
    <t>Chovancová Lýdia</t>
  </si>
  <si>
    <t>Spinet, a.s., Bratislava</t>
  </si>
  <si>
    <t>Návrh a realizácia interiéru pre firmu Spinet, Bratislava</t>
  </si>
  <si>
    <t>Rolenčíková Gabriela</t>
  </si>
  <si>
    <t>XYV</t>
  </si>
  <si>
    <t>Vojteková Eva</t>
  </si>
  <si>
    <t>10.6.2015</t>
  </si>
  <si>
    <t>FA STU, Bratislava</t>
  </si>
  <si>
    <t xml:space="preserve">Súčasná scénografia - koncept performatívneho priestorového projektu Kafka-Kurtáš-Belluš-Betrachtung </t>
  </si>
  <si>
    <t>Mazalan Peter</t>
  </si>
  <si>
    <t>október 2015</t>
  </si>
  <si>
    <t>Súkromný investor, Brodské</t>
  </si>
  <si>
    <t>Rekonštrukcia rodinného domu po požiari + nadstavba obytného podkrovia</t>
  </si>
  <si>
    <t>Ciglan Gabriel</t>
  </si>
  <si>
    <t xml:space="preserve">Súkromný investor, Bratislava </t>
  </si>
  <si>
    <t>Interiér priehradky Allianz - OC Bory Mall Bratislava - realizácia</t>
  </si>
  <si>
    <t>Petelen Ivan</t>
  </si>
  <si>
    <t>Salcer Igor</t>
  </si>
  <si>
    <t>Súkromný investor, Prievidza</t>
  </si>
  <si>
    <t xml:space="preserve">Novostavba - Rodinný dom, Prievidza - realizácia </t>
  </si>
  <si>
    <t>Bátor Jozef</t>
  </si>
  <si>
    <t>Súkromný investor, Skalica</t>
  </si>
  <si>
    <t>Samostatne stojaci rodinný dom v štandarde PD – projekt na stavebné konanie</t>
  </si>
  <si>
    <t>Pifko Henrich</t>
  </si>
  <si>
    <t>jún 2015</t>
  </si>
  <si>
    <t>Súkromný investor, Východná</t>
  </si>
  <si>
    <t>Rodinný dom novostavba - realizácia, obec Východná</t>
  </si>
  <si>
    <t xml:space="preserve">Majcher Stanislav </t>
  </si>
  <si>
    <t>apríl 2015</t>
  </si>
  <si>
    <t>PTCHEM s.r.o., Dubová</t>
  </si>
  <si>
    <t>Obytná zóna - Štadión, zastavovacia štúdia obytnej zóny v obci Nemecká</t>
  </si>
  <si>
    <t>Joklová Viera</t>
  </si>
  <si>
    <t>Súkromný investor, Bratislava</t>
  </si>
  <si>
    <t>Rodinný dom - novostavba, Obytná zóna Mladé Čunovo</t>
  </si>
  <si>
    <t>Puškár Branislav</t>
  </si>
  <si>
    <t>Vráblová Edita</t>
  </si>
  <si>
    <t>júl 2015</t>
  </si>
  <si>
    <t xml:space="preserve">Súkromný investor, Zvolen </t>
  </si>
  <si>
    <r>
      <t xml:space="preserve">Rodinný dom - </t>
    </r>
    <r>
      <rPr>
        <sz val="10"/>
        <rFont val="Times New Roman"/>
        <family val="1"/>
        <charset val="238"/>
      </rPr>
      <t>novostavba, Zvolen</t>
    </r>
  </si>
  <si>
    <t>Belláková Eva</t>
  </si>
  <si>
    <t>Realizácia prestavby bytu na Dlhých dieloch.</t>
  </si>
  <si>
    <t xml:space="preserve">Kurek Ondrej </t>
  </si>
  <si>
    <t>13.5.-22.5.2015</t>
  </si>
  <si>
    <t>Obec Chýně, ČR</t>
  </si>
  <si>
    <t>Výstava návrhov medzinárodnej architektonickej súťaže „Nová škola Chýně“</t>
  </si>
  <si>
    <t>Bergerová Katarína</t>
  </si>
  <si>
    <t>XYX</t>
  </si>
  <si>
    <t>Hudec Martin</t>
  </si>
  <si>
    <t>14.10.-18.10.2015</t>
  </si>
  <si>
    <t>Sklad 13 Pod Lipami Revnice, ČR</t>
  </si>
  <si>
    <t>Výstava: Architektonický podvečer Řevnice v roce 2019? - súťažné návrhy jednokolovej verejnej  zahraničnej urbanisticko-architektonickej  súťaže: Obnova námestia  Krále  Jiřího z Poděbrad</t>
  </si>
  <si>
    <t>Lényi Peter</t>
  </si>
  <si>
    <t>máj-jún 2015</t>
  </si>
  <si>
    <t>SND, Bratislava</t>
  </si>
  <si>
    <t xml:space="preserve">Múr - dočasná inštalácias s tématikou "Múr" pre medzinárodný festival divadiel organizovaný SND </t>
  </si>
  <si>
    <t>XYY</t>
  </si>
  <si>
    <t>Súkromný investor, Martin</t>
  </si>
  <si>
    <t>XZV</t>
  </si>
  <si>
    <t>12.02.2015</t>
  </si>
  <si>
    <t>Obecný úrad Hamuliakovo</t>
  </si>
  <si>
    <t>Územný plán obce Hamuliakovo - zmeny a doplnky 8/2015</t>
  </si>
  <si>
    <t>február 2015</t>
  </si>
  <si>
    <t>Súkromný investor, Bratislava-Rača</t>
  </si>
  <si>
    <t>Rodinný objekt na uskladnenie hrozna - projekt pre štrukturálne fondy EU</t>
  </si>
  <si>
    <t>Andráš Milan</t>
  </si>
  <si>
    <t>28.11.2014-1.2.2015</t>
  </si>
  <si>
    <t>Považská galéria umenia v Žiline</t>
  </si>
  <si>
    <t>Grafický návrh a spracovanie vizuálnej identity výstavy "Čo bude v Žilinskej elektrárni"</t>
  </si>
  <si>
    <t>Ganobjak Michal</t>
  </si>
  <si>
    <t>XZY</t>
  </si>
  <si>
    <t>22.10.-18.11.2015</t>
  </si>
  <si>
    <t>Vermesova vila, Dunajská streda</t>
  </si>
  <si>
    <t xml:space="preserve">Výstava: Eráto VII - výberová výstava s medzinárodnou účasťou </t>
  </si>
  <si>
    <t>Ploczeková Eva</t>
  </si>
  <si>
    <t>YVV</t>
  </si>
  <si>
    <t>Kiemss, s.r.o., Bratislava</t>
  </si>
  <si>
    <t>Keygoes:chili - kľúčenka s vymeniteľnou nádobkou - sériová výroba</t>
  </si>
  <si>
    <t>Dubiš Matej</t>
  </si>
  <si>
    <t>10.9.-24.10.2015</t>
  </si>
  <si>
    <t>Galéria X, Bratislava</t>
  </si>
  <si>
    <r>
      <t xml:space="preserve">Dekor - </t>
    </r>
    <r>
      <rPr>
        <sz val="10"/>
        <rFont val="Times New Roman"/>
        <family val="1"/>
        <charset val="238"/>
      </rPr>
      <t xml:space="preserve">výstava prezentuje tvorbu najmladšej generácie slovenských a českých výtvarníkov a dizajnérov </t>
    </r>
  </si>
  <si>
    <t>Ordódyová Mária</t>
  </si>
  <si>
    <t>17.2.-18.2.2015</t>
  </si>
  <si>
    <t>PKO, Nitra</t>
  </si>
  <si>
    <t>Koncepcia výstavy: Alfonz Torma - pocta architektovi, výstava , výber tvorby</t>
  </si>
  <si>
    <t>Kristiánová Katarína</t>
  </si>
  <si>
    <t>27.2.2015</t>
  </si>
  <si>
    <t>Archa, Centrum súčasnej architektúry a dizajnu, BA</t>
  </si>
  <si>
    <t>Leraning Space - Habitat Regeneration Strategies - medzinárodná výstava  projektu OIKONET</t>
  </si>
  <si>
    <t>Stankoci Ivan</t>
  </si>
  <si>
    <t>Gécová Katarína</t>
  </si>
  <si>
    <t>23.4.-31.5.2015</t>
  </si>
  <si>
    <t>Stará tržnica, Bratislava</t>
  </si>
  <si>
    <t>Výstava : Mestské zásahy 2015 – 95 nápadov ako zlepšiť Bratislavu</t>
  </si>
  <si>
    <t>Kolcúnová Pavlína</t>
  </si>
  <si>
    <t>Hudač Peter</t>
  </si>
  <si>
    <t>Interiér bytu B2 - realizácia</t>
  </si>
  <si>
    <t>Interiér bytu B1 - realizácia</t>
  </si>
  <si>
    <t>Interiér kancelárií AB Zvolen - realizácia</t>
  </si>
  <si>
    <t>11.9.-11.10.2015</t>
  </si>
  <si>
    <t xml:space="preserve">Výstava: Hybské perspektívy alebo Hybe očami mladých architektov - výsledky výskumu prostredníctvom štúdií pamiatkovej obnovy dvoch hybských domov/kurátorstvo
</t>
  </si>
  <si>
    <t>Kvasnicová Magdaléna</t>
  </si>
  <si>
    <t>9.2.-13.2.2015</t>
  </si>
  <si>
    <t>Výstava architektonického diela súťaže: Nová radnica Leopoldov</t>
  </si>
  <si>
    <t xml:space="preserve">Archa, Centrum súčasnej architektúry a dizajnu, BA </t>
  </si>
  <si>
    <t>Leraning Space - Habitat Regeneration Strategies - medzinárodná výstava  projektu OIKONET/kurátorstvo</t>
  </si>
  <si>
    <t>Mesto Bardejov</t>
  </si>
  <si>
    <r>
      <t xml:space="preserve">Zborník Bardkontakt 2015, ISBN 978-80-972053-2-4 - </t>
    </r>
    <r>
      <rPr>
        <sz val="10"/>
        <rFont val="Times New Roman"/>
        <family val="1"/>
        <charset val="238"/>
      </rPr>
      <t>grafická úprava</t>
    </r>
  </si>
  <si>
    <t>Šperka Eva</t>
  </si>
  <si>
    <t>Kultúrny dom a obecný úrad , Utekáč</t>
  </si>
  <si>
    <t>Výstava architektonických štúdií - Kaštieľ v Utekáči - výsledky výskumu a perspektívy revitalizácie (9 prezentačných panelov)</t>
  </si>
  <si>
    <t>Kráľová Eva</t>
  </si>
  <si>
    <t>9.10.-1.11.2015</t>
  </si>
  <si>
    <t>Galéria Slovenskej výtvarnej únie, Bratislava</t>
  </si>
  <si>
    <t>Bienále FORMA 2015 - výstava úžitkového umenia a dizajnu na Slovensku - súťažná prehliadka</t>
  </si>
  <si>
    <t>Šištíková Petra</t>
  </si>
  <si>
    <t>YVY</t>
  </si>
  <si>
    <t>28.1.-15.2.2015</t>
  </si>
  <si>
    <t>Galéria Slovenskej výtvarnej, Bratislava</t>
  </si>
  <si>
    <t xml:space="preserve">Výstava XXIV. Salón 2015 </t>
  </si>
  <si>
    <t>Petrík Vladimír</t>
  </si>
  <si>
    <t>29.7. – 21.8.2015</t>
  </si>
  <si>
    <t>Galéria architektúry SAS, Bratislava</t>
  </si>
  <si>
    <t xml:space="preserve">Medzinárodná výstava „Obnova hradov v stredoeurópskom priestore“ - 12 postrov 700 x 1000 mm obsahujúcich informácie o obnovách vybraných hradov na Slovensku </t>
  </si>
  <si>
    <t>Gregorová Jana</t>
  </si>
  <si>
    <t>Gregor Pavel</t>
  </si>
  <si>
    <t>Ondrejková Zuzana</t>
  </si>
  <si>
    <t xml:space="preserve">29.7. – 21.8.2015 </t>
  </si>
  <si>
    <t>Medzinárodná výstava „Obnova hradov v stredoeurópskom priestore“ - kurátorský projekt</t>
  </si>
  <si>
    <t>31.3.-12.4.2015</t>
  </si>
  <si>
    <t>Spoločenstvo Rodina Tomislava Kolakoviča - výstava súťažných návrhov na pamätník/ kurátorstvo</t>
  </si>
  <si>
    <t>Bašová Silvia</t>
  </si>
  <si>
    <t>2muse, s.r.o., Bratislava</t>
  </si>
  <si>
    <t>Grafický dizajn web stránky /responzive design/  agentúry 2muse - agentúra zabezpečujúca kvantitatívny a kvalitatívny prieskum trhu.</t>
  </si>
  <si>
    <t>Brašeň Michal</t>
  </si>
  <si>
    <t>YXV</t>
  </si>
  <si>
    <t>Solidis, s.r.o., Bratislava</t>
  </si>
  <si>
    <t>Grafický dizajn web stránky /responzive design/  obchodno-realizačnej spoločnosti Solidis, s.r.o., - komplexné riešenie dodávky nábytku do interiérov, realizácia kúpeľní</t>
  </si>
  <si>
    <t>NAVI Real, s.r.o., Bratislava</t>
  </si>
  <si>
    <t>NAVI Real, s.r.o. - grafický dizajn web stránky /responzive design/ pre realitnú spoločnosť NAVI Real</t>
  </si>
  <si>
    <t>Technická univerzita, Košice</t>
  </si>
  <si>
    <t>Grafické spracovanie obálky knižnej publikácie „Základy podnikateľských zručností pre neekonómov. Humanitné a spoločenskovedné aspekty podnikania“. Autor: Daniela Hrehová a kol. ISBN 978-80-553-2319-0</t>
  </si>
  <si>
    <t>Kumorovitzová Jana</t>
  </si>
  <si>
    <t>Grafické spracovanie obálky knižnej publikácie „Základy podnikateľských zručností pre neekonómov. Ekonomické a manažérske aspekty podnikania“. Autor: Mária Janošková a kol. ISBN 978-80-553-2318-3</t>
  </si>
  <si>
    <t>Súkromný investor, Bratislava-Devín</t>
  </si>
  <si>
    <t>Rodinný dom - novostavba, realizácia</t>
  </si>
  <si>
    <t>Kosnáč Pavel</t>
  </si>
  <si>
    <t>Súkromný investor Bratislava-Vajnory</t>
  </si>
  <si>
    <t xml:space="preserve">Rodinný dom - novostavba, projekt pre stavebné povolenie </t>
  </si>
  <si>
    <t>Súkromný investor, Bratislava-Záhorská Bystrica</t>
  </si>
  <si>
    <t>Rodinný dom s bazénom - novostavba, projekt pre stavebné povolenie</t>
  </si>
  <si>
    <t>máj 2015</t>
  </si>
  <si>
    <t>Súkromný investor, Bratislava-Rusovce</t>
  </si>
  <si>
    <t>Rodinný dom - novostavba, projekt pre stavebné povolenie</t>
  </si>
  <si>
    <t>Súkromný investor, Bratislava-Dúbravka</t>
  </si>
  <si>
    <t>november 2015</t>
  </si>
  <si>
    <t>Vydavateľstvo O.K.O., Bratislava</t>
  </si>
  <si>
    <t>Medzičas-Miznúce miesta Bratislavy, autor Anton Sládek - fotografická kniha, sprevádzaná ilustráciami M. Kellenbergera</t>
  </si>
  <si>
    <t>Kellenberger Martin</t>
  </si>
  <si>
    <t>júl-august 2015</t>
  </si>
  <si>
    <t>Stavebné bytové družstvo BA IV, Bratislava</t>
  </si>
  <si>
    <t>Vyzvané farebné riešnie fasády bytového domu na P. Horova, projekt EU-GUGLE - realizácia</t>
  </si>
  <si>
    <t>Urlandová Andrea</t>
  </si>
  <si>
    <t>august-september 2015</t>
  </si>
  <si>
    <t>Rímskokatolícka cyrilometodská bohoslovecká fakulta UK Bratislava</t>
  </si>
  <si>
    <t xml:space="preserve">Návrh farebného  riešenia a realizácia Auly  Rímskokatolíckej cyrilometodskej bohosloveckej fakulty UK, Bratislava </t>
  </si>
  <si>
    <t>Bartošová Nina</t>
  </si>
  <si>
    <t>26.5.-31.5.2015</t>
  </si>
  <si>
    <t>DAAD, Bratislava</t>
  </si>
  <si>
    <t>Výstava: Ženy v slovenskej architektúre (DAAD) / kurátorstvo</t>
  </si>
  <si>
    <t>Moravčíková Henrieta</t>
  </si>
  <si>
    <t>YXY</t>
  </si>
  <si>
    <t>marec 2015</t>
  </si>
  <si>
    <t>Ministerstvo zahraničných vecí  SR, Bratislava</t>
  </si>
  <si>
    <t>Návrh loga, logotypu a designmanuálu predsedníctva SR v Rade EÚ</t>
  </si>
  <si>
    <t>Grafický dizajn výstavy súťažných návrhov na pamätník "Spoločenstvo Rodina Tomislava Kolakoviča" - pozvánka, banner, postre</t>
  </si>
  <si>
    <r>
      <t xml:space="preserve">Mezonetový byt "KRDL" v Bratislave - </t>
    </r>
    <r>
      <rPr>
        <sz val="10"/>
        <rFont val="Times New Roman"/>
        <family val="1"/>
        <charset val="238"/>
      </rPr>
      <t>rekonštrukcia bytu</t>
    </r>
  </si>
  <si>
    <t>Polakovič Štefan</t>
  </si>
  <si>
    <t>YYV</t>
  </si>
  <si>
    <t>14.12.2015-31.01.2016</t>
  </si>
  <si>
    <t>Elektrárňa Piešťany</t>
  </si>
  <si>
    <r>
      <t xml:space="preserve">Hot Modern - </t>
    </r>
    <r>
      <rPr>
        <sz val="10"/>
        <rFont val="Times New Roman"/>
        <family val="1"/>
        <charset val="238"/>
      </rPr>
      <t>koncepcia a priestorové riešenie výstavy fotografií Petra Kuzmina</t>
    </r>
  </si>
  <si>
    <t>Zaiček Martin</t>
  </si>
  <si>
    <t>1.10.-12.10.2015</t>
  </si>
  <si>
    <t>Výstava: 25 KA ÚZKA k 25 výročiu založenia Ústavu krajinnej a záhradnej architektúry /kurátorstvo</t>
  </si>
  <si>
    <t>8.12.2015-15.1.2016</t>
  </si>
  <si>
    <t>Emancipované:  prvá generácia architektiek na Slovensku - výtvarno-priestorové riešenie výstavy</t>
  </si>
  <si>
    <t>29.10.2015</t>
  </si>
  <si>
    <t>Galéria RTVS, Bratislava</t>
  </si>
  <si>
    <t>Model Mitana - koncept modelu zvukopriestorovej živej inštalácie</t>
  </si>
  <si>
    <t>Interiér mobilného drevodomu v Štefanovej, projekt LifeReset</t>
  </si>
  <si>
    <t>Kotrádyová Veronika</t>
  </si>
  <si>
    <t>Hanáček Tomáš</t>
  </si>
  <si>
    <t>Hain Vladimír</t>
  </si>
  <si>
    <t xml:space="preserve">23.4.-31.5.2015 </t>
  </si>
  <si>
    <t>Kantína Veranda - realizácia autorského interiéru odbytových priestorov kantíny pre 176 návštevníkov.</t>
  </si>
  <si>
    <t>Hronský Michal</t>
  </si>
  <si>
    <t xml:space="preserve">Daniel Peter </t>
  </si>
  <si>
    <t>27.4. – 4.5.2015</t>
  </si>
  <si>
    <t>Model ako princíp konštrukčnej tvorby - výtvarno-priestorové riešenie a realizácia výstavy</t>
  </si>
  <si>
    <t>Maciak Andrej</t>
  </si>
  <si>
    <t>Meziani  Yakoub</t>
  </si>
  <si>
    <t>Baláž Jozef</t>
  </si>
  <si>
    <t>2.9.-11.9.2015</t>
  </si>
  <si>
    <t>"MODELS IN ARCHITECTURAL EDUCATION - Across the scale S, M, L, XL" - výtvarno-priestorové riešenie a realizácia výstavy</t>
  </si>
  <si>
    <t>Boháčová Katarína</t>
  </si>
  <si>
    <t>20.3.-27.3.2015</t>
  </si>
  <si>
    <t>Budova Slovenského rozhlasu, Bratislava</t>
  </si>
  <si>
    <t>Výstava: Prečo pyramída? - 10 výstavných panelov rozmiestnených po celej budove,  prezentujúcich zaujímavosti budovy SR</t>
  </si>
  <si>
    <t>Bekeš Štefan</t>
  </si>
  <si>
    <t>Súkromný investot, Partizánska Ľupča</t>
  </si>
  <si>
    <r>
      <t xml:space="preserve">Rekonštrukcia strechy národnej kultúrnej pamiatky - </t>
    </r>
    <r>
      <rPr>
        <sz val="10"/>
        <rFont val="Times New Roman"/>
        <family val="1"/>
        <charset val="238"/>
      </rPr>
      <t>realizácia opravy strechy</t>
    </r>
  </si>
  <si>
    <t>Žitňanský Márius</t>
  </si>
  <si>
    <t>2.-18.10. 2015</t>
  </si>
  <si>
    <t>Light Expo, LEDeco Solution s.r.o.</t>
  </si>
  <si>
    <r>
      <t xml:space="preserve">LIGHTEXPO - </t>
    </r>
    <r>
      <rPr>
        <sz val="10"/>
        <rFont val="Times New Roman"/>
        <family val="1"/>
        <charset val="238"/>
      </rPr>
      <t>svetelná inštalácia</t>
    </r>
  </si>
  <si>
    <t>Súkromný investor, Bernolákovo</t>
  </si>
  <si>
    <t>Novostavba - Rodinný dom, Bernolákovo - realizácia exteriéru a interiéru rodinného domu</t>
  </si>
  <si>
    <t>21.-23.10. 2015</t>
  </si>
  <si>
    <t>Fashion Live 2015, O.Z. Mólo, Bratislava</t>
  </si>
  <si>
    <t xml:space="preserve">FASHION LIVE 2015 - hlavná scéna - návrh a realizácia móla pre modelky, sedenia </t>
  </si>
  <si>
    <t>Event Federation, Bratislava</t>
  </si>
  <si>
    <t xml:space="preserve">Vstupný priestor Event Federation - návrh a realizácia vstupného interiérového priestoru </t>
  </si>
  <si>
    <t>Eurostav, spol. s.r.o., Bratislava</t>
  </si>
  <si>
    <t>Nová Kežmarská chata – Vysokohorská chata s prevažne drevenou konštrukciou, riešená ako autonómny objekt.</t>
  </si>
  <si>
    <t>január 2015</t>
  </si>
  <si>
    <t>Novostavba pavilónu + interiér - realizácia</t>
  </si>
  <si>
    <t>Legény Ján</t>
  </si>
  <si>
    <t xml:space="preserve"> máj 2015</t>
  </si>
  <si>
    <t>Heon s.r.o., Michalovce</t>
  </si>
  <si>
    <t>Rekonštrukcia tržnice v Michalovciach + interiér - realizácia</t>
  </si>
  <si>
    <t>Novostavba - Rodinný dom, MČ Bratislava-Rača - realizácia</t>
  </si>
  <si>
    <t>Varga Tibor</t>
  </si>
  <si>
    <t>september-október 2015</t>
  </si>
  <si>
    <t>SIMS plus, s.r.o., Bratislava</t>
  </si>
  <si>
    <t>Predajný stánok MOLOKO - projekt a realizácia interiéru, Avion Shoping Park, Bratislava</t>
  </si>
  <si>
    <t>jún-august 2015</t>
  </si>
  <si>
    <t>UNICRYSTAL, s.r.o., Bratislava</t>
  </si>
  <si>
    <t>Swarovski - City Arena Trnava - projekt a realizácia interiéru</t>
  </si>
  <si>
    <t>Swarovski - Aupark Shoping Center Žilina - projekt a realizácia interiéru</t>
  </si>
  <si>
    <t>Predajný stánok MOLOKO - projekt a realizácia interiéru, Eurovea NC, Bratislava</t>
  </si>
  <si>
    <t>14.10.-6.12.2015</t>
  </si>
  <si>
    <t>Galéria umelcov Spiša, Spišská Nová Ves</t>
  </si>
  <si>
    <t>Výstava: Papier Kole - zameriava sa na vývoj slovenskej koláže v 20. a 21. storočí</t>
  </si>
  <si>
    <t>Lukáč Milan</t>
  </si>
  <si>
    <t>21.7.-13.8.2015</t>
  </si>
  <si>
    <t>Skalka pri Trenčíne</t>
  </si>
  <si>
    <t>Výstava: 8.ročník medzinárodného výtvarno-literárneho sympózia ORA ET ARS VIATOR</t>
  </si>
  <si>
    <t>5.5.-30.5.2015</t>
  </si>
  <si>
    <t>Výstava: Abstrakcia vs. Figúra - výberová kolektívna výstava členov SVVU</t>
  </si>
  <si>
    <t>2.7.-27.8.2015</t>
  </si>
  <si>
    <t>Zoya Museum, Modra</t>
  </si>
  <si>
    <t>Výstava: Salón výtvarníkov 2015, 19. ročník</t>
  </si>
  <si>
    <t>15.6.-29.6.2015</t>
  </si>
  <si>
    <t>Historická radnica mesta Banská Bystrica</t>
  </si>
  <si>
    <t>Výstava "Medený hámor v Banskej Bystrici"</t>
  </si>
  <si>
    <t>21.5.2015</t>
  </si>
  <si>
    <t>Trnavská univberzita , Trnava</t>
  </si>
  <si>
    <t>Súbor grafických prác pri príležitosti medzinárodnej konferencie - pozvánka 2x A5, pozvánka s programom, online pozvánka</t>
  </si>
  <si>
    <t>Pauliny Pavol</t>
  </si>
  <si>
    <t>12.6.2015</t>
  </si>
  <si>
    <t>Univerzita Komenského, Bratislava</t>
  </si>
  <si>
    <t>24.3.2015</t>
  </si>
  <si>
    <t>Primaciálny palác, Braislava</t>
  </si>
  <si>
    <t>Súbor grafických prác pri príležitosti medzinárodnej konferencie - pozvánka A5, online pozvánka</t>
  </si>
  <si>
    <t>Botek Andrej</t>
  </si>
  <si>
    <t>Prespor, s.r.o., Bratislava</t>
  </si>
  <si>
    <r>
      <t xml:space="preserve">Petržalské Bowlingové centrum - </t>
    </r>
    <r>
      <rPr>
        <sz val="10"/>
        <rFont val="Times New Roman"/>
        <family val="1"/>
        <charset val="238"/>
      </rPr>
      <t>realizácia prestavby divadla Ludus na bowlingové centrum</t>
    </r>
  </si>
  <si>
    <t>17.4.-1.5.2015</t>
  </si>
  <si>
    <t>Galéria Archa, Bratislava</t>
  </si>
  <si>
    <r>
      <t xml:space="preserve">Výstava k súťaži na Pamätník demokratickej revolúcie november 1989 - </t>
    </r>
    <r>
      <rPr>
        <sz val="10"/>
        <rFont val="Times New Roman"/>
        <family val="1"/>
        <charset val="238"/>
      </rPr>
      <t>2 postre (700x1000 mm)</t>
    </r>
  </si>
  <si>
    <t>17.3.-18.3.2015</t>
  </si>
  <si>
    <t xml:space="preserve">Konferencia Fórum koľajovej dopravy, Bratislava </t>
  </si>
  <si>
    <r>
      <t xml:space="preserve">Električka v Petržalke - </t>
    </r>
    <r>
      <rPr>
        <sz val="10"/>
        <rFont val="Times New Roman"/>
        <family val="1"/>
        <charset val="238"/>
      </rPr>
      <t>súťažný návrh prezentovaný na konferencii</t>
    </r>
  </si>
  <si>
    <t>Kováč Bohumil</t>
  </si>
  <si>
    <t>9.3.-15.3.2015</t>
  </si>
  <si>
    <r>
      <t xml:space="preserve">PRIEstory DNV - </t>
    </r>
    <r>
      <rPr>
        <sz val="10"/>
        <rFont val="Times New Roman"/>
        <family val="1"/>
        <charset val="238"/>
      </rPr>
      <t>kolektívna autorská výstava architektonických návrhov / kurátorstvo</t>
    </r>
  </si>
  <si>
    <r>
      <t>PRIEstory DNV -</t>
    </r>
    <r>
      <rPr>
        <sz val="10"/>
        <rFont val="Times New Roman"/>
        <family val="1"/>
        <charset val="238"/>
      </rPr>
      <t xml:space="preserve"> kolektívna autorská výstava architektonických návrhov / kurátorstvo</t>
    </r>
  </si>
  <si>
    <t>Lucron Development, a.s., Bratislava</t>
  </si>
  <si>
    <t>Architektonický návrh súboru Arboria Tetris vo vyzvanej architektonickej súťaži pre 304 bytových jednotiek</t>
  </si>
  <si>
    <t>Schleicher Alexander</t>
  </si>
  <si>
    <t>Rodinný dom na Kolibe - novostavba</t>
  </si>
  <si>
    <t>24.11.-11.12.2015</t>
  </si>
  <si>
    <t>Koncepcia a výtvarno priestorové riešenie výstavy  - Architekt Vladimír Dedeček, laureát Ceny Emila Belluša</t>
  </si>
  <si>
    <t>Paňák Pavel</t>
  </si>
  <si>
    <t>Kusý Martin</t>
  </si>
  <si>
    <t>9.11.-22.11.2015</t>
  </si>
  <si>
    <t>Výstava: Stein a Ludwigov mlyn. Industriál očami odborníkov/pamätníkov/kurátorstvo</t>
  </si>
  <si>
    <t>24.11.2015</t>
  </si>
  <si>
    <t>Mesto Poděbrady, ČR</t>
  </si>
  <si>
    <t xml:space="preserve">Urbanisticko-architektonický návrh: "Jiřího náměstí v Poděbradech" - získanie ocenenia a odmeny </t>
  </si>
  <si>
    <t>YYX</t>
  </si>
  <si>
    <t>11.2.-14.2.2015</t>
  </si>
  <si>
    <t>Výstavisko Praha-Holešovice, ČR</t>
  </si>
  <si>
    <t>Medzinárodná putovná prehliadka „Salón drevostavieb 2015“ -  výstava, ktorej premiéra sa konala na veľtrhu Dřevostavby 2015</t>
  </si>
  <si>
    <t>Vysoké učení technické v Brne, ČR</t>
  </si>
  <si>
    <t>Monografia Miroslav Zvonek 6.60.600, ISBN 978-80-2145214-5 - grafický dizajn publikácie</t>
  </si>
  <si>
    <t>Šimková Mária</t>
  </si>
  <si>
    <t>Požgayová Jana</t>
  </si>
  <si>
    <t>26.10.-26.11.2015</t>
  </si>
  <si>
    <t>Městský úrad Modřice, ČR</t>
  </si>
  <si>
    <t>Výstava zahraničnenj architektonickej súťaže "Sportovní hala Modřice"</t>
  </si>
  <si>
    <t>16.5.-13.6.2015</t>
  </si>
  <si>
    <t>Slovenský inštitút vo Waršave</t>
  </si>
  <si>
    <t>Oblicza malarstwa - zahraničná výstava slovenských maliarov</t>
  </si>
  <si>
    <t>december 2016</t>
  </si>
  <si>
    <t>UNIPHARMA, a.s., Bojnice</t>
  </si>
  <si>
    <t>Paletový regálový sklad pre UNIPHARMA, Bojnice - konštrukcia železobetónový skelet a sendvičové betónové panely - realizácia</t>
  </si>
  <si>
    <t>Križánková Alžbeta</t>
  </si>
  <si>
    <t>YYY</t>
  </si>
  <si>
    <t>december 2015</t>
  </si>
  <si>
    <t>Keppl Julián</t>
  </si>
  <si>
    <r>
      <t>Koncepcia výstavy fotografií P. Kuzmina a A. Kalinovej,</t>
    </r>
    <r>
      <rPr>
        <sz val="10"/>
        <rFont val="Times New Roman"/>
        <family val="1"/>
        <charset val="238"/>
      </rPr>
      <t xml:space="preserve"> ktorá predstavuje kultúrne dedičstvo krajiny ukryté v architektonickom dedičstve neskorého modernizmu  kúpeľných miest Slovenska (v rámci podujatia DAAD) </t>
    </r>
  </si>
  <si>
    <t>25.6.2015</t>
  </si>
  <si>
    <t>Kúpeľný park pri LD machnáč, Turčianske Teplice,</t>
  </si>
  <si>
    <t>Experimentálne dielo Site specific pre LD Machnáč - prezentácia objektu, hudby a videoartového záznamu. Sprievodné podujatie v rámci Art Filmu 2015</t>
  </si>
  <si>
    <t>16.7.-13.9.2015</t>
  </si>
  <si>
    <t>SATELIT galéria SCD, Bratislava</t>
  </si>
  <si>
    <t>Dizajn a architektúra. Kontakty, kontexty a presahy. Slovensko 2005 -2015 /kurátorstvo</t>
  </si>
  <si>
    <t>Lauková-Zajíčková Katarína</t>
  </si>
  <si>
    <r>
      <t xml:space="preserve">Futuristic prototype - Stratégia navrhovania - </t>
    </r>
    <r>
      <rPr>
        <sz val="10"/>
        <rFont val="Times New Roman"/>
        <family val="1"/>
        <charset val="238"/>
      </rPr>
      <t>grafický dizajn výstavy, prezentačný poster, pozvánka, plagát</t>
    </r>
  </si>
  <si>
    <t>3.6.-3.7.2015</t>
  </si>
  <si>
    <t>Stretnutie - členská výstava Spolku výtvarníkov Slovenska</t>
  </si>
  <si>
    <t>Hobor Jozef</t>
  </si>
  <si>
    <t>Šuda Michal</t>
  </si>
  <si>
    <t>9.7.-31.8.2015</t>
  </si>
  <si>
    <t>Galéria umenia Ernesta Zmetáka, Nové Zámky</t>
  </si>
  <si>
    <r>
      <t>Profilová výstava pedagógov a doktorandov ÚIV Jednota rozmanitosti - prierez interiérovej a architek. tvorby za r. 2014-2024</t>
    </r>
    <r>
      <rPr>
        <sz val="11"/>
        <color indexed="8"/>
        <rFont val="Calibri"/>
        <family val="2"/>
        <charset val="238"/>
      </rPr>
      <t/>
    </r>
  </si>
  <si>
    <t>Boleš Martin</t>
  </si>
  <si>
    <r>
      <t>Profilová výstava pedagógov a doktorandov ÚIV Jednota rozmanitosti - prierez interiérovej a architek. tvorby za r. 2014-2023</t>
    </r>
    <r>
      <rPr>
        <sz val="11"/>
        <color indexed="8"/>
        <rFont val="Calibri"/>
        <family val="2"/>
        <charset val="238"/>
      </rPr>
      <t/>
    </r>
  </si>
  <si>
    <r>
      <t>Profilová výstava pedagógov a doktorandov ÚIV Jednota rozmanitosti - prierez interiérovej a architek. tvorby za r. 2014-2022</t>
    </r>
    <r>
      <rPr>
        <sz val="11"/>
        <color indexed="8"/>
        <rFont val="Calibri"/>
        <family val="2"/>
        <charset val="238"/>
      </rPr>
      <t/>
    </r>
  </si>
  <si>
    <r>
      <t>Profilová výstava pedagógov a doktorandov ÚIV Jednota rozmanitosti - prierez interiérovej a architek. tvorby za r. 2014-2021</t>
    </r>
    <r>
      <rPr>
        <sz val="11"/>
        <color indexed="8"/>
        <rFont val="Calibri"/>
        <family val="2"/>
        <charset val="238"/>
      </rPr>
      <t/>
    </r>
  </si>
  <si>
    <t>Daniel Peter</t>
  </si>
  <si>
    <r>
      <t>Profilová výstava pedagógov a doktorandov ÚIV Jednota rozmanitosti - prierez interiérovej a architek. tvorby za r. 2014-2020</t>
    </r>
    <r>
      <rPr>
        <sz val="11"/>
        <color indexed="8"/>
        <rFont val="Calibri"/>
        <family val="2"/>
        <charset val="238"/>
      </rPr>
      <t/>
    </r>
  </si>
  <si>
    <t>Kočlík Dušan</t>
  </si>
  <si>
    <r>
      <t>Profilová výstava pedagógov a doktorandov ÚIV Jednota rozmanitosti - prierez interiérovej a architek. tvorby za r. 2014-2019</t>
    </r>
    <r>
      <rPr>
        <sz val="11"/>
        <color indexed="8"/>
        <rFont val="Calibri"/>
        <family val="2"/>
        <charset val="238"/>
      </rPr>
      <t/>
    </r>
  </si>
  <si>
    <r>
      <t>Profilová výstava pedagógov a doktorandov ÚIV Jednota rozmanitosti - prierez interiérovej a architek. tvorby za r. 2014-2018</t>
    </r>
    <r>
      <rPr>
        <sz val="11"/>
        <color indexed="8"/>
        <rFont val="Calibri"/>
        <family val="2"/>
        <charset val="238"/>
      </rPr>
      <t/>
    </r>
  </si>
  <si>
    <t>Vinárčiková Jana</t>
  </si>
  <si>
    <r>
      <t>Profilová výstava pedagógov a doktorandov ÚIV Jednota rozmanitosti - prierez interiérovej a architek. tvorby za r. 2014-2017</t>
    </r>
    <r>
      <rPr>
        <sz val="11"/>
        <color indexed="8"/>
        <rFont val="Calibri"/>
        <family val="2"/>
        <charset val="238"/>
      </rPr>
      <t/>
    </r>
  </si>
  <si>
    <t>Morávková Katarína</t>
  </si>
  <si>
    <r>
      <t>Profilová výstava pedagógov a doktorandov ÚIV Jednota rozmanitosti - prierez interiérovej a architek. tvorby za r. 2014-2016</t>
    </r>
    <r>
      <rPr>
        <sz val="11"/>
        <color indexed="8"/>
        <rFont val="Calibri"/>
        <family val="2"/>
        <charset val="238"/>
      </rPr>
      <t/>
    </r>
  </si>
  <si>
    <t>Humajová Zuzana</t>
  </si>
  <si>
    <t>Profilová výstava pedagógov a doktorandov ÚIV Jednota rozmanitosti - prierez interiérovej a architek. tvorby za r. 2014-2015</t>
  </si>
  <si>
    <t>4.6.-16.6.2015</t>
  </si>
  <si>
    <t>Bibiana - Medzinárodný dom umenia pre deti, Bratislava</t>
  </si>
  <si>
    <t>Súčasna slovenská ilustrácia - výstava/výber slovenskej kolekcie ilustrácií na 25. roč. BIB 2015</t>
  </si>
  <si>
    <t>13.2-15.3.2015</t>
  </si>
  <si>
    <t>Považská galéria umenia, Žilina</t>
  </si>
  <si>
    <t>Putovná výstava verejnej architek. súťaže "Prestavba a revitalizácia komplexu Elektrární v Žiline /3. cena znížená za súťažný návrh</t>
  </si>
  <si>
    <t>Společnost  Petra Parléře, Praha  ČR</t>
  </si>
  <si>
    <t>Obnova náměstí Krále Jiřího z Poděbrad Řevnice - medzinárodná architektonická súťaž</t>
  </si>
  <si>
    <t>YYZ</t>
  </si>
  <si>
    <t>9.1.2015</t>
  </si>
  <si>
    <t>Smíchov Station Development,a.s., Praha</t>
  </si>
  <si>
    <r>
      <t xml:space="preserve">SMÍCHOV CITY-SEVER -  </t>
    </r>
    <r>
      <rPr>
        <sz val="10"/>
        <rFont val="Times New Roman"/>
        <family val="1"/>
        <charset val="238"/>
      </rPr>
      <t>architektonický návrh vyzvanej medzinárodnej architektonickej súťaže</t>
    </r>
  </si>
  <si>
    <r>
      <t xml:space="preserve">SMÍCHOV CITY-SEVER -  </t>
    </r>
    <r>
      <rPr>
        <sz val="10"/>
        <rFont val="Times New Roman"/>
        <family val="1"/>
        <charset val="238"/>
      </rPr>
      <t xml:space="preserve">architektonický návrh vyzvanej medzinárodnej architektonickej súťaže </t>
    </r>
  </si>
  <si>
    <t>20.11.2014-15.1.2015</t>
  </si>
  <si>
    <t>Galerie J. Fragnera, Praha, ČR</t>
  </si>
  <si>
    <t>Koncepcia putovného výstavného projektu "Vladimí Dedeček: Práca" dielo a osobnosť architekta Vladimíra Dedečka</t>
  </si>
  <si>
    <t>26.2.2015</t>
  </si>
  <si>
    <t>GeoAir, Tbilisi, Gruzínsko</t>
  </si>
  <si>
    <t>Autorská zahraničná Site Specific inštalácia : LOKOKINO - Monument for Mziuri memory</t>
  </si>
  <si>
    <t>3.11.-4.11.2015</t>
  </si>
  <si>
    <t>Branchentag Holz 2015, Kolín, Nemecko</t>
  </si>
  <si>
    <t>Výstavný stánok firmy Europlac s.r.o. pre prezentáciu produktov - realizácia autorského dizajnu výstav. stánku</t>
  </si>
  <si>
    <t>16.5.-19.5.2015</t>
  </si>
  <si>
    <t>Interzum 2015, Kolín, Nemecko</t>
  </si>
  <si>
    <t>Výstavný stánok firmy Europlac s.r.o. na medzinárodnú výstavu Interzum 2015 - realizácia autorského dizajnu výstav. stánku</t>
  </si>
  <si>
    <t>Rehoľa menších bratov Františkánov, Bratislava</t>
  </si>
  <si>
    <t>Kríž pre Františkánsku pustovňu - zváraný oceľovo-bronzový závesný kríž</t>
  </si>
  <si>
    <t>Králik Marián</t>
  </si>
  <si>
    <t>YZV</t>
  </si>
  <si>
    <t>Rehoľa Františkánov, Bratislava</t>
  </si>
  <si>
    <t>Tabernákulum s večným svetlom pre Františkánsku pustovňu - kompozícia 6 figúr</t>
  </si>
  <si>
    <t>XS FIN, s. r. o., Bratislava</t>
  </si>
  <si>
    <t>Corporate identity  (logotyp, firemné tlačoviny, dizajn manuál) pre spoločnosť XS FIN, s. r. o. - poradenské služby v oblasti podnikania a riadenia</t>
  </si>
  <si>
    <t>Berlinka, s.r.o., Bratislava</t>
  </si>
  <si>
    <t>Brandding a corporate identity (logotyp, firemné tlačoviny, dizajn manuál) a grafický dizajn web stránky pre gastronom. zariadenie "KAŠA".</t>
  </si>
  <si>
    <t>Vitelier, s.r.o., Bratislava</t>
  </si>
  <si>
    <t xml:space="preserve">Vytvorenie  corporate identity (logotyp, firemné tlačoviny, dizajn manuál) pre spoločnosť Vitelier, s.r.o. </t>
  </si>
  <si>
    <t>Pivnička Sv. Patrika, Strekov</t>
  </si>
  <si>
    <t>Logotyp, manuál, etikety - vytvorenie identity a návrhy etikiet na vína pre Pivničku Sv. Patrika</t>
  </si>
  <si>
    <t>FABRICK SK, spol. s.r.o., Veľký Meder</t>
  </si>
  <si>
    <t>Katalóg produktov firmy FABRICK SK, spol. s.r.o. - grafický dizajn katalógu</t>
  </si>
  <si>
    <t>26.11.2015</t>
  </si>
  <si>
    <t>Res Publica</t>
  </si>
  <si>
    <r>
      <t xml:space="preserve">Chcemvediet.sk - </t>
    </r>
    <r>
      <rPr>
        <sz val="10"/>
        <rFont val="Times New Roman"/>
        <family val="1"/>
        <charset val="238"/>
      </rPr>
      <t xml:space="preserve">logo, vizuálna identita a dizajn internetového portálu Chcemvediet.sk </t>
    </r>
  </si>
  <si>
    <t>Lipková Michala</t>
  </si>
  <si>
    <t>Výstava: Emancipované:  prvá generácia architektiek na Slovensku/kurátorstvo</t>
  </si>
  <si>
    <t>VERTICAL Industrial, Bratislava</t>
  </si>
  <si>
    <t>10 dizajnov vizuálnej komunikácie - bannery, návrh titul.strany kalendára, billboard, rekl. predmety a pod.</t>
  </si>
  <si>
    <t>Jelenčík Branislav</t>
  </si>
  <si>
    <t>Firma Ľubica, Bratislava</t>
  </si>
  <si>
    <t xml:space="preserve">13 dizajnov vizuálnej komunikácie - firemné billboardy, plagát, kupóny do časopisov, obálky a pod. </t>
  </si>
  <si>
    <t>Grafický dizajn a spracovanie výstavných panelov, katalógu a pozvánky pre výstavu realizovanú ÚDTAaOP</t>
  </si>
  <si>
    <t>Jubilejné logo 2016 FA STU - 1. miesto v súťaži</t>
  </si>
  <si>
    <t>Zborník Trenčianskle Teplice v urbanistickej tvorbe, ISBN 978-80-227-4492-8 - grafický dizajn katalógu a obálky</t>
  </si>
  <si>
    <t>Štefancová Lucia</t>
  </si>
  <si>
    <t>Výstava: Model ako princíp konštrukčnej tvorby /kurátorstvo</t>
  </si>
  <si>
    <t>Ilkovič Ján</t>
  </si>
  <si>
    <t>Nasvietenie rozhlasovej pyramídy k príležitosti 30. výročia otvorenia novej budovy Slovenského rozhlasu - projekt realizácia</t>
  </si>
  <si>
    <t>Výstava: Prečo pyramída?/kurátorstvo</t>
  </si>
  <si>
    <t>Vydavateľstvo Goralgina, Bratislava</t>
  </si>
  <si>
    <r>
      <t xml:space="preserve">Kráľ hadov strážca pokladov. Zamagurské rozprávky - </t>
    </r>
    <r>
      <rPr>
        <sz val="10"/>
        <rFont val="Times New Roman"/>
        <family val="1"/>
        <charset val="238"/>
      </rPr>
      <t>autori Viktor Majeri a Peter Glocko, ilustrácie M. Kellenberger</t>
    </r>
  </si>
  <si>
    <t>Vydavateľstvo Matica slovenská, Martin</t>
  </si>
  <si>
    <t xml:space="preserve">Veselé potulky po svete, autor Štefan Moravčík, ilustrácie M. Kellenberger </t>
  </si>
  <si>
    <t>30.5.2015</t>
  </si>
  <si>
    <t>Slovenský zväz modernej gymnastiky, Bratislava</t>
  </si>
  <si>
    <r>
      <t xml:space="preserve">Plagát na Majstrovstvá Slovenska v modernej gymnastike - </t>
    </r>
    <r>
      <rPr>
        <sz val="10"/>
        <rFont val="Times New Roman"/>
        <family val="1"/>
        <charset val="238"/>
      </rPr>
      <t>veľkosť A2, A4</t>
    </r>
  </si>
  <si>
    <t>Končeková Danica</t>
  </si>
  <si>
    <t>23.-24.5.2015</t>
  </si>
  <si>
    <r>
      <t xml:space="preserve">Plagát a diplom na Majstrovskú oblastnú súťaž v modernej gymnastike - </t>
    </r>
    <r>
      <rPr>
        <sz val="10"/>
        <rFont val="Times New Roman"/>
        <family val="1"/>
        <charset val="238"/>
      </rPr>
      <t>veľkosť A2, A4</t>
    </r>
  </si>
  <si>
    <t>20.2.-2.3.2015</t>
  </si>
  <si>
    <t>Synagóga, Ružomberok</t>
  </si>
  <si>
    <t>Vyháňanie tmy - autorská výstava 29 obrazov (akvarely, akrylové obrazy, olejomaľby)</t>
  </si>
  <si>
    <t>Rodinný dom novostavba + interiér - realizácia</t>
  </si>
  <si>
    <t>STU, Bratislava</t>
  </si>
  <si>
    <r>
      <t xml:space="preserve">Zborník Kamenné námestie, ISBN 978-80-227-4365-5 - </t>
    </r>
    <r>
      <rPr>
        <sz val="10"/>
        <rFont val="Times New Roman"/>
        <family val="1"/>
        <charset val="238"/>
      </rPr>
      <t>grafika a layout</t>
    </r>
  </si>
  <si>
    <t xml:space="preserve">YZV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</si>
  <si>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IBG International Batery Group, s.r.o. + pre maďarskú pobočku firmy </t>
  </si>
  <si>
    <t>20 dizajnov vizuálnej komunikácie - firemné propagačné foldre, inzeráty, kalendár, dekorovania firemných automobilov prívesov a pod.</t>
  </si>
  <si>
    <t>YZX</t>
  </si>
  <si>
    <t>13.6.-31.6.2015</t>
  </si>
  <si>
    <t>Galerie Vincúch, Valašské klobouky, ČR</t>
  </si>
  <si>
    <t>Autorská výstava Miroslav Zvonek kovové plastiky</t>
  </si>
  <si>
    <t>Zvonek Miroslav</t>
  </si>
  <si>
    <t>8.5.-30.5.2015</t>
  </si>
  <si>
    <t>Galerie Centrum Pivovar, Ďěčín, ČR</t>
  </si>
  <si>
    <t xml:space="preserve">Autorská výstava 4 členov výtvarného združnia Vincúch : 4 z Vincúchu </t>
  </si>
  <si>
    <t>6.7.-2.8.2015</t>
  </si>
  <si>
    <t>Galerie Konvent, Mikulov, ČR</t>
  </si>
  <si>
    <t>Autorská Výstava  6.60.600 Od každého trochu</t>
  </si>
  <si>
    <t>Autorská výstava  6.60.600 Od každého trochu</t>
  </si>
  <si>
    <t>10.12.2015-31.1.2016</t>
  </si>
  <si>
    <t>Galéria Medium, Bratislava</t>
  </si>
  <si>
    <t>Výstava: Historická záhrada "možnosti jej oživenia a interpretácie/kurátorstvo</t>
  </si>
  <si>
    <t>YZY</t>
  </si>
  <si>
    <t>22.9.2015-31.1.2016</t>
  </si>
  <si>
    <t>Dizajn štúdio ÚĽUV, Bratislava</t>
  </si>
  <si>
    <t xml:space="preserve">Autorská výstava dizajnu: XY Pavol Capík a Martyn Žabka/kurátorstvo </t>
  </si>
  <si>
    <t>Návrh plagátu pre Svetový deň umenia a bezpečnostných pásov na sklenené dvere galérie s označením priestorov</t>
  </si>
  <si>
    <t>8.8.-14.8.2015</t>
  </si>
  <si>
    <t>Centrála festivalu Bratislava Design Week 2015</t>
  </si>
  <si>
    <t>Kleidplan - autorská výstava kolekcie odevov 2015 v rámci podujatia Bratislava Design Week</t>
  </si>
  <si>
    <t>29.9.-27.10.2015</t>
  </si>
  <si>
    <t>Galéria Art Dizajn Project, Bratislava</t>
  </si>
  <si>
    <r>
      <t xml:space="preserve">Kontrast + Mobiliér design / výrobca + dizajnér - </t>
    </r>
    <r>
      <rPr>
        <sz val="10"/>
        <rFont val="Times New Roman"/>
        <family val="1"/>
        <charset val="238"/>
      </rPr>
      <t>autorská výstava</t>
    </r>
  </si>
  <si>
    <t>16.10.-6.11.2015</t>
  </si>
  <si>
    <t>Výstava: 25. ročník Cena prof. Jozefa Lacka - práce ocenené v národnej súťaži/kurátorstvo</t>
  </si>
  <si>
    <t>Oravcová Eva</t>
  </si>
  <si>
    <t>17.9.2015</t>
  </si>
  <si>
    <r>
      <t>Katalóg k výstave "Dialógy" - g</t>
    </r>
    <r>
      <rPr>
        <sz val="10"/>
        <rFont val="Times New Roman"/>
        <family val="1"/>
        <charset val="238"/>
      </rPr>
      <t>rafická úprava a zalomenie plnofarebnej publikácie, 20x25cm, 44 strán</t>
    </r>
  </si>
  <si>
    <t>7.5.-29.5.2015</t>
  </si>
  <si>
    <t>Výstavná galéria University of Applied Sciences Burgenland, Pinkafeld, Rakúsko</t>
  </si>
  <si>
    <t>Moderné domy v Bratislave (Moderne häuser in Bratislava) -  autorská výstava</t>
  </si>
  <si>
    <t>Budiaková Mária</t>
  </si>
  <si>
    <t>YZZ</t>
  </si>
  <si>
    <t>18.3.-31.3.2015</t>
  </si>
  <si>
    <t>Výstavná galéria Budapest University of Technology and Economics, Budapešť, Maďarsko</t>
  </si>
  <si>
    <r>
      <t>Moderné budovy ich architektonické projekty a výskum (Modern épületek építészeti tervei és kutatása) -</t>
    </r>
    <r>
      <rPr>
        <sz val="10"/>
        <rFont val="Times New Roman"/>
        <family val="1"/>
        <charset val="238"/>
      </rPr>
      <t xml:space="preserve"> autorská výstava</t>
    </r>
  </si>
  <si>
    <t>"MODELS IN ARCHITECTURAL EDUCATION - Across the scale S, M, L, XL"/kurátorstvo - výstava k 4.svetovej konferencii WCTEE</t>
  </si>
  <si>
    <t>Ilkovičová Ľubica</t>
  </si>
  <si>
    <t>ZXV</t>
  </si>
  <si>
    <t>február 2016</t>
  </si>
  <si>
    <t>Invest Product, s.r.o., Bratislava</t>
  </si>
  <si>
    <t>Polyfunkčný objekt  Konventná, BA - dokumentácia pre zmenu územného rozhodnutia</t>
  </si>
  <si>
    <t>ZYV</t>
  </si>
  <si>
    <t>FPD Corporation SK a.s., Bratislava</t>
  </si>
  <si>
    <t>Dovolenkový rezort pre Ayurvedu Clinic-Sri Lanka - medzinárodná architektonická súťaž "OneEleven Ayurveda Clinic" / 1. cena</t>
  </si>
  <si>
    <t>26.6.-30.8.2015</t>
  </si>
  <si>
    <t>Mestské kultúrne stredisko, Piešťany</t>
  </si>
  <si>
    <t>33. ročník Socha piešťanských parkov -  najstaršia slovenská výstava sôch v prírode</t>
  </si>
  <si>
    <t>Gáspárová-Illéšová Gabriela</t>
  </si>
  <si>
    <t>MTF STU, Trnava</t>
  </si>
  <si>
    <t>Campus Materiálovotechnologickej fakulty STU - urbanisticko-architektonická štúdia</t>
  </si>
  <si>
    <t xml:space="preserve">Campus Materiálovotechnologickej fakulty STU - urbanisticko-architektonická štúdia </t>
  </si>
  <si>
    <t>Vitková Ľubica</t>
  </si>
  <si>
    <t>20.1.-27.20.2015</t>
  </si>
  <si>
    <t>Západná terasa Bratislavského hradu, Bratislava</t>
  </si>
  <si>
    <r>
      <t xml:space="preserve">Výstava: Sonda 2015 maľba - </t>
    </r>
    <r>
      <rPr>
        <sz val="10"/>
        <rFont val="Times New Roman"/>
        <family val="1"/>
        <charset val="238"/>
      </rPr>
      <t>výberová tvorba absolventov Fakulty výtvarných umení Akadémie umení v Banskej Bystrici.</t>
    </r>
  </si>
  <si>
    <t>Municipality  of Varna and Chamber of Architects  in Bulgaria</t>
  </si>
  <si>
    <t>Architektonický návrh Varna Library Competition - medzinárodná architektonická súťaž Varna Library organizovaná Bulharskou komorou architektov - medzinárodná súťaž so 7-člennou medz. porotou; zúčastnených 370 návrhov z celého sveta (USA,Čína, Rusko, Latinská Amerika, EÚ)</t>
  </si>
  <si>
    <t>Fečkaninová Jana</t>
  </si>
  <si>
    <t>ZYX</t>
  </si>
  <si>
    <t xml:space="preserve">Architektonický návrh Varna Library Competition - medzinárodná architektonická súťaž Varna Library organizovaná Bulharskou komorou architektov - medzinárodná súťaž so 7-člennou medz. porotou; zúčastnených 370 návrhov z celého sveta (USA,Čína, Rusko, Latinská Amerika, EÚ)  </t>
  </si>
  <si>
    <t>Dubeňová Ľubica</t>
  </si>
  <si>
    <t>Architektonický návrh Varna Library Competition - medzinárodná architektonická súťaž Varna Library organizovaná Bulharskou komorou architektov  - medzinárodná súťaž so 7-člennou medz. porotou; zúčastnených 370 návrhov z celého sveta (USA,Čína, Rusko, Latinská Amerika, EÚ)</t>
  </si>
  <si>
    <t>Zajíček Viliam</t>
  </si>
  <si>
    <t>Šranko Richard</t>
  </si>
  <si>
    <t>Šimkovič Vladimír</t>
  </si>
  <si>
    <t>9.9.-18.10.2015</t>
  </si>
  <si>
    <t>Estonian Centre of Architecture, Tallin Estónsko</t>
  </si>
  <si>
    <t>Projekt MIDPOINT - Tallin je originálna urbanistická štúdia vypracovaná ako súťažný návrh otvorenej anonymnej medzinárodnej urbanistickej súťaže TAB Vision Competition 2015 - projekt sa umiestnil na 4. mieste o cenu verejnosti z celkového počtu 23 návrhov zo 14 krajín</t>
  </si>
  <si>
    <t xml:space="preserve">Estonian Centre of Architecture, Tallin, Estónsko </t>
  </si>
  <si>
    <r>
      <t xml:space="preserve">Projekt MIDPOINT - Tallin originálna urbanistická štúdia vypracovaná ako súťažný návrh otvorenej anonymnej medzinárodnej urbanistickej súťaže TAB Vision Competition 2015 </t>
    </r>
    <r>
      <rPr>
        <sz val="10"/>
        <rFont val="Times New Roman"/>
        <family val="1"/>
        <charset val="238"/>
      </rPr>
      <t>- projekt sa umiestnil na 4. mieste o cenu verejnosti z celkového počtu 23 návrhov zo 14 krajín</t>
    </r>
  </si>
  <si>
    <t>2.7.-9.7.2015</t>
  </si>
  <si>
    <t>Fakulta architektúry Univerzity , Toronto, Kanada</t>
  </si>
  <si>
    <t>Greenbelt - architektonicko-urbanistický návrh rozvoja infraštruktúry a verejných priestorov Toronta v medzinárodnej súťaži "Middle city passages Toronto" - certifikát za umiestnenie medzi 6 tímami zo 45 zúčastnených tímov</t>
  </si>
  <si>
    <r>
      <rPr>
        <sz val="10"/>
        <rFont val="Times New Roman"/>
        <family val="1"/>
        <charset val="238"/>
      </rPr>
      <t xml:space="preserve">Festival  Dni architektúry a dizajnu/DAAD </t>
    </r>
  </si>
  <si>
    <t>ZYY</t>
  </si>
  <si>
    <t>21.9.-26.9.2015</t>
  </si>
  <si>
    <t>Global Dwelling: Housing Regeneration Strategies / kurátorstvo - medzinárodná výstava k 2. medz. konferencii projektu OIKONET</t>
  </si>
  <si>
    <t>Putovná výstava verejnej architektonickej  súťaže "Prestavba a revitalizácia komplexu Elektrární v Žiline "/1. cena za súťažný návrh</t>
  </si>
  <si>
    <t>Jančok Martin</t>
  </si>
  <si>
    <t>6.8.-28.8.2015</t>
  </si>
  <si>
    <t xml:space="preserve">Galéria STATUA, Bratislava </t>
  </si>
  <si>
    <t>4. ročník Bienále plastiky malého formátu Pezinok - Bratislava 2015</t>
  </si>
  <si>
    <t>Kubinský Bohuš</t>
  </si>
  <si>
    <t>18.9.-4.10.2015</t>
  </si>
  <si>
    <r>
      <t xml:space="preserve">Dialógy - </t>
    </r>
    <r>
      <rPr>
        <sz val="10"/>
        <rFont val="Times New Roman"/>
        <family val="1"/>
        <charset val="238"/>
      </rPr>
      <t>výstava z tvorby pedagógov na FA STU v Bratislave</t>
    </r>
  </si>
  <si>
    <t xml:space="preserve">Hobor Jozef </t>
  </si>
  <si>
    <t>7.12.2015-28.1.2019</t>
  </si>
  <si>
    <t>Architekturmuseum der TU, Berlín, Nemecko</t>
  </si>
  <si>
    <t>Moderne slowakische  Architektur - výstava prezentuje významné diela slovenskej architektúry za posledných 20 rokov</t>
  </si>
  <si>
    <t>ZYZ</t>
  </si>
  <si>
    <t>7.12.2015-28.1.2016</t>
  </si>
  <si>
    <t>Vodrážka Peter</t>
  </si>
  <si>
    <t>Závodný Ľubomír</t>
  </si>
  <si>
    <t>2.12.2015</t>
  </si>
  <si>
    <t>Škoda Auto, a.s., ČR</t>
  </si>
  <si>
    <r>
      <t xml:space="preserve">Projekt Škoda Fit 2 Digital - </t>
    </r>
    <r>
      <rPr>
        <sz val="10"/>
        <rFont val="Times New Roman"/>
        <family val="1"/>
        <charset val="238"/>
      </rPr>
      <t xml:space="preserve">verejná prezentácia medzinárodného  vedecko-výskumného projektu </t>
    </r>
  </si>
  <si>
    <t>Paliatka Peter</t>
  </si>
  <si>
    <t>27.8. - 4.9.2015</t>
  </si>
  <si>
    <t xml:space="preserve">Cselley Mühle Oslip, Rakúsko                     </t>
  </si>
  <si>
    <t>Medzinárodná výstava, prehliadka diel pozvaných umelcov v rámci 15. ročníka medzinárodného výtvarného sympózia eu-art-network</t>
  </si>
  <si>
    <t>5.5.-14.5.2015</t>
  </si>
  <si>
    <t>Cité Internationale des Arts, Paríž, Francúzko</t>
  </si>
  <si>
    <t>Dialogues - výstava francúzkych a slovenských výtvarníkov</t>
  </si>
  <si>
    <t>26.11.2015-7.2.2016</t>
  </si>
  <si>
    <t>Wien Museum, Viedeň, Rakúsko</t>
  </si>
  <si>
    <t>Výstava súťažných návrhov z medzinárodnej architektonickej súťaže Wien Museum Neu na novú podobu viedenského múzea (rozsiahly projekt, medzinárodná súťaž, 274 prihlásených návrhov, medz. komisia)</t>
  </si>
  <si>
    <t>Dekanát FA STU, Bratislava</t>
  </si>
  <si>
    <t>Ďakovná socha rektorovi STU -  zváraná nerezová socha zo 7 elementov, symbolizujúca 7 fakúlt</t>
  </si>
  <si>
    <t>ZZV</t>
  </si>
  <si>
    <t>16.4.-30.62015</t>
  </si>
  <si>
    <t>Dom kultúry Divadlo, Púchov</t>
  </si>
  <si>
    <t>"Sme v obraze" maliar Andrej Augustín a sochár Milan Lukáč - autorská výstava</t>
  </si>
  <si>
    <t>Obchodné centrum Galéria, Lučenec</t>
  </si>
  <si>
    <t>"Nie každý má čísla v hlave" - bronzová zváraná monumentálne plastika 340x340x340cm</t>
  </si>
  <si>
    <t>21.11.2015-15.1.2016</t>
  </si>
  <si>
    <t>Klub Archanjel CaffeBar, Banská Štiavnica</t>
  </si>
  <si>
    <t>ARCHANJEL - interaktívna inštalácia.  Intermediálny projekt Arch/anjel je nehmatateľnou a pomerne diskrétnou umeleckou intervenciou do verejného priestoru. Pomocou digitálneho spracovania pamiatkovo hodnotného priestoru a manipulácie jeho vzhľadu vo virtuálnom 3 D modeli smerom k rozšírenej realite predkladá možné scenáre komplexnej slohovej rekonštrukcie pamiatky</t>
  </si>
  <si>
    <t>21.10.2015</t>
  </si>
  <si>
    <t>CPC Cotentin, La Haye du Puits, Normandia, Francúzsko</t>
  </si>
  <si>
    <t xml:space="preserve">"Dialóg" - bronzová zváraná monumentálna plastika, 750x200x100 cm   </t>
  </si>
  <si>
    <t>ZZX</t>
  </si>
  <si>
    <t>16.4.-4.5.2015</t>
  </si>
  <si>
    <t>Slovenský inšitút vo Varšave, Poľsko</t>
  </si>
  <si>
    <r>
      <t xml:space="preserve">Przerzutnie - Presahy - </t>
    </r>
    <r>
      <rPr>
        <sz val="10"/>
        <rFont val="Times New Roman"/>
        <family val="1"/>
        <charset val="238"/>
      </rPr>
      <t>autorská výstava</t>
    </r>
  </si>
  <si>
    <t>Dominika Cibuľková, Bratislava</t>
  </si>
  <si>
    <t xml:space="preserve">DOMI - grafické návrhy pre potlač športového oblečenia značky "DOMI" </t>
  </si>
  <si>
    <t>ZZY</t>
  </si>
  <si>
    <t>6.11.-7.11.2015</t>
  </si>
  <si>
    <t>Forum of Cities and Juries E 13 - medzinárodná výstava v rámci podujatia 13. ročníka Fóra miest a porôt organizovaného EUROPAN EUROPE/kurátorstvo</t>
  </si>
  <si>
    <t>19.3.-31.5.2015</t>
  </si>
  <si>
    <t>Oravská galéria, Dolný Kubín</t>
  </si>
  <si>
    <t>IMAGINE (vystavených 120 diel) - autorská výstava</t>
  </si>
  <si>
    <t>24.4.-25.9.2015</t>
  </si>
  <si>
    <t>Galéria ÚĽUV, Bratislava</t>
  </si>
  <si>
    <t xml:space="preserve">Vitrína s puzdrom priehľadného krytu na bezpečný transport krytu (registrovaný dizajn č. 27994/27.5.2013) - výroba rozmanitých vitrín pre výstavu „Náš príbeh“ – 70 rokov ÚĽUV v Galérii ÚĽUV </t>
  </si>
  <si>
    <t>24.2.-8.3.2015</t>
  </si>
  <si>
    <t>Futuristic prototype - stratégia navrhovania (predstavenie samotného funkčného prototypu a processu navrhovania)</t>
  </si>
  <si>
    <t>Baláž Martin</t>
  </si>
  <si>
    <t>5.6.-26.6.2015</t>
  </si>
  <si>
    <r>
      <t xml:space="preserve">Japonské inšpirácie - objavte krásu japonských záhrad/kurátorstvo </t>
    </r>
    <r>
      <rPr>
        <sz val="10"/>
        <rFont val="Times New Roman"/>
        <family val="1"/>
        <charset val="238"/>
      </rPr>
      <t>( projekt a koncepcia výstavy o 1200 ročnej histórii japonskej záhradnej tvorby; pod záštitou Veľvyslanectva Japonska v SR)</t>
    </r>
  </si>
  <si>
    <t>Reháčková Tamara</t>
  </si>
  <si>
    <t>Japonské inšpirácie - objavte krásu japonských záhrad - výstava fotografií (prezentácia niekoľko desiatok japonských záhrad, ktoré sú súčasťou svetového kultúrneho dedičstva UNESCO, 1200 ročná história japonskej záhradnej tvorby; pod záštitou Veľvyslanectva Japonska v SR)</t>
  </si>
  <si>
    <t>25.9.-1.11.2015</t>
  </si>
  <si>
    <t>Galéria M.A. Bazovského, Trenčín</t>
  </si>
  <si>
    <t>Jozef Hobor-socha, Jaroslava Hoborová-šperk - autorská výstava</t>
  </si>
  <si>
    <t>19.5.-21.5.2015</t>
  </si>
  <si>
    <t>Výstavisko Platform-House of Detention, Londýn, VB</t>
  </si>
  <si>
    <r>
      <t>Young Design Narrates Folk Stories / Clerkenwell Design Week.</t>
    </r>
    <r>
      <rPr>
        <sz val="10"/>
        <rFont val="Times New Roman"/>
        <family val="1"/>
        <charset val="238"/>
      </rPr>
      <t xml:space="preserve"> Medzinárodné etablované podujatie, každoročne sa opakujúca prehliadka interiérového dizajnu a doplnkov- 6. ročník /kurátorstvo  </t>
    </r>
  </si>
  <si>
    <t>ZZZ</t>
  </si>
  <si>
    <t>14.12.2015</t>
  </si>
  <si>
    <t>GTEC Berlin Startup Academy and GTEC Lab, Berlín, Nemecko</t>
  </si>
  <si>
    <r>
      <t>Vizuálna identita značky Benjamin button / prenosné zariadenie obrazu a zvuku</t>
    </r>
    <r>
      <rPr>
        <sz val="10"/>
        <rFont val="Times New Roman"/>
        <family val="1"/>
        <charset val="238"/>
      </rPr>
      <t xml:space="preserve"> - návrh loga, dizajnmanuál, grafické spracovanie digitálnych a printových komunikačných materiál. Ocenenie: Spezial Prize by O2 na súťaži StartupAwards.SK. Dielo bolo vybrané na záverečnú prezentáciu akceleračného programu spolu s účastníkmi z Nemecka, Izraela a Indie.</t>
    </r>
  </si>
  <si>
    <t>2.5.-7.6.2015</t>
  </si>
  <si>
    <t>Kremayrhaus -Stadtmuseum, Rust</t>
  </si>
  <si>
    <r>
      <t xml:space="preserve">Skulpturen / socha, grafika, kresba - </t>
    </r>
    <r>
      <rPr>
        <sz val="10"/>
        <rFont val="Times New Roman"/>
        <family val="1"/>
        <charset val="238"/>
      </rPr>
      <t>autorská zahraničná výstava</t>
    </r>
  </si>
  <si>
    <t>Dialogues - výstava francúzkych a slovenských výtvarníkov/kurátorstvo</t>
  </si>
  <si>
    <t>Bratislava, Národná banka Slovenska</t>
  </si>
  <si>
    <t>Výtvarný návrh zlatej zberateľskej mince v nominálnej hodnote 100 eur    s tematikou Bratislavské korunovácie – 275. výročie korunovácie Márie Terézie - averz a reverz mince - 3. miesto</t>
  </si>
  <si>
    <t>Řehák Ivan, akad. soch.</t>
  </si>
  <si>
    <t>ZZY/dielo</t>
  </si>
  <si>
    <t>Výtvarný návrh striebornej zberateľskej mince v nominálnej hodnote 10 eur k 150. výročiu narodenia Ladislava Nádašiho-Jégého - averz a reverz mince - 2. miesto</t>
  </si>
  <si>
    <t>3. 12. 2015</t>
  </si>
  <si>
    <t>Výtvarný návrh striebornej zberateľskej mince v nominálnej hodnote 10 eur - Juraj Turzo - 400. výročie úmrtia - averz a reverz mince - odmenený návrh</t>
  </si>
  <si>
    <t>7. 7. 2015</t>
  </si>
  <si>
    <t>Výtvarný návrh národnej strany pamätnej mince v nominálnej hodnote 2 eur k prvému predsedníctvu Slovenskej republiky v Rade Európskej únie - reverz mince - odmenený návrh</t>
  </si>
  <si>
    <t>16. 10. 2015 - 29. 11. 2015</t>
  </si>
  <si>
    <t>Wrocłav, Muzeum Miejskie Pałac Królewski</t>
  </si>
  <si>
    <t>Výstava - Znad Dunaju, Wełtawy i Wisły. Medalierzy i ich dzieła - vystavených 23 diel</t>
  </si>
  <si>
    <t>ZYX/podujatie</t>
  </si>
  <si>
    <t>11. 12. 2015</t>
  </si>
  <si>
    <t>Praha, Česká národní banka</t>
  </si>
  <si>
    <t>Umělecký návrh pamětní stříbrné 200 Kč mince k 300. výročí narození Marie Terezie - averz a reverz mince - odmenený návrh</t>
  </si>
  <si>
    <t>ZZZ/dielo</t>
  </si>
  <si>
    <t>23. 10. 2015</t>
  </si>
  <si>
    <t>Pamätná minca v hodnote 2 € - Ľudovít Štúr – 200. výročie narodenia - realizácia mince, 1 milión mincí v obyčajnom vyhotovení</t>
  </si>
  <si>
    <t>Praha, Pražská mincovna</t>
  </si>
  <si>
    <t>Matěj Kopecký - 240. výročí narození. Stříbrná pamětní medaile 1 Oz cyklu Kalendárium 2015 - realizácia pamätnej medaily</t>
  </si>
  <si>
    <t>28. 1. 2015 - 15. 2. 2015</t>
  </si>
  <si>
    <t>Bratislava, Galéria SVÚ</t>
  </si>
  <si>
    <t>Výstava - XXIV. Salón 2015 - vystavené 1 dielo</t>
  </si>
  <si>
    <t>Pribiš Miroslav, akad. soch.</t>
  </si>
  <si>
    <t>ZVY/podujatie</t>
  </si>
  <si>
    <t>5. 5. 2015 - 30. 5. 2015</t>
  </si>
  <si>
    <t>Bratislava, Galéria slovenského rozhlasu RVTS</t>
  </si>
  <si>
    <t>Výstava - Abstrakcia vs. Figúra - vystavené 3 diela</t>
  </si>
  <si>
    <t>24. 3. 2015</t>
  </si>
  <si>
    <t>Bratislava, Maccaferri Central Europe s.r.o.</t>
  </si>
  <si>
    <t>Vo víre dní -  maľba, akryl na plátne</t>
  </si>
  <si>
    <t>ZXV/dielo</t>
  </si>
  <si>
    <t>9. 11. 2015</t>
  </si>
  <si>
    <t>Umělecký návrh pamětní stříbrné 200 Kč mince k 450. výročí narození Jana Jessenia - averz a reverz mince</t>
  </si>
  <si>
    <t>ZXZ/dielo</t>
  </si>
  <si>
    <t>10. 2. 2015</t>
  </si>
  <si>
    <t>Bratislava, Consiliaris, s.r.o</t>
  </si>
  <si>
    <t>Príbeh farieb - maľba, akryl na plátne</t>
  </si>
  <si>
    <t>9. 12. 2015</t>
  </si>
  <si>
    <t>Plusy - maľba, akryl na plátne</t>
  </si>
  <si>
    <t>12. 11. 2015</t>
  </si>
  <si>
    <t>Farebné tóny 3 - maľba, akryl na plátne</t>
  </si>
  <si>
    <t>Farebné tóny 2 - maľba, akryl na plátne</t>
  </si>
  <si>
    <t>Farebné tóny 1 - maľba, akryl na plátne</t>
  </si>
  <si>
    <t>Energia - maľba, akryl na plátne</t>
  </si>
  <si>
    <t>8. 1. - 30. 1. 2015</t>
  </si>
  <si>
    <t>Bratislava, SvF STU</t>
  </si>
  <si>
    <t>Výstava - Študijný program B-PSA 2010/2014 - kurátorstvo</t>
  </si>
  <si>
    <t>Dohňanská Elena, doc. Ing. arch., PhD.</t>
  </si>
  <si>
    <t>YZV/podujatie</t>
  </si>
  <si>
    <t>1. 6 .- 13. 6. 2015</t>
  </si>
  <si>
    <t>Výstava ateliérových tvorieb a diplomových prác - kurátorstvo</t>
  </si>
  <si>
    <t>25. - 28. 3. 2015</t>
  </si>
  <si>
    <t>Bratislava, Incheba</t>
  </si>
  <si>
    <t>Výstava - Coneco 2015 - architektonické a priestorové riešenie výstavného priestoru Stavebnej fakulty STU a SKSI</t>
  </si>
  <si>
    <t>Bauer Peter, Ing. arch. - Szántová Gabriela, Ing. - Mešina Miroslav, Ing.</t>
  </si>
  <si>
    <t>YYV/podujatie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</si>
</sst>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;#,##0"/>
    <numFmt numFmtId="166" formatCode="_-* #,##0.00\ &quot;Sk&quot;_-;\-* #,##0.00\ &quot;Sk&quot;_-;_-* &quot;-&quot;??\ &quot;Sk&quot;_-;_-@_-"/>
    <numFmt numFmtId="167" formatCode="#,##0\ &quot;€&quot;"/>
    <numFmt numFmtId="168" formatCode="#,##0\ &quot;€&quot;;[Red]#,##0\ &quot;€&quot;"/>
  </numFmts>
  <fonts count="43" x14ac:knownFonts="1"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b/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2"/>
      <name val="Times New Roman"/>
      <charset val="238"/>
    </font>
    <font>
      <b/>
      <sz val="8"/>
      <color indexed="81"/>
      <name val="Tahoma"/>
      <charset val="1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family val="2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theme="0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8" fillId="0" borderId="0"/>
    <xf numFmtId="0" fontId="9" fillId="0" borderId="0"/>
    <xf numFmtId="0" fontId="2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8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</cellStyleXfs>
  <cellXfs count="7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9" fillId="0" borderId="1" xfId="0" applyFont="1" applyBorder="1"/>
    <xf numFmtId="0" fontId="0" fillId="0" borderId="0" xfId="0" applyBorder="1" applyAlignment="1"/>
    <xf numFmtId="0" fontId="9" fillId="0" borderId="0" xfId="0" applyFont="1"/>
    <xf numFmtId="0" fontId="0" fillId="0" borderId="0" xfId="0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0" fillId="0" borderId="8" xfId="0" applyBorder="1"/>
    <xf numFmtId="0" fontId="12" fillId="0" borderId="0" xfId="0" applyFont="1" applyBorder="1" applyAlignment="1">
      <alignment wrapText="1"/>
    </xf>
    <xf numFmtId="0" fontId="0" fillId="0" borderId="1" xfId="0" applyFill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9" fillId="0" borderId="0" xfId="0" applyFont="1" applyBorder="1"/>
    <xf numFmtId="0" fontId="0" fillId="0" borderId="9" xfId="0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0" fillId="0" borderId="1" xfId="0" applyFill="1" applyBorder="1"/>
    <xf numFmtId="0" fontId="9" fillId="0" borderId="1" xfId="0" applyFont="1" applyBorder="1" applyAlignment="1">
      <alignment horizontal="center"/>
    </xf>
    <xf numFmtId="0" fontId="0" fillId="0" borderId="11" xfId="0" applyBorder="1"/>
    <xf numFmtId="0" fontId="12" fillId="0" borderId="0" xfId="0" applyFont="1" applyAlignment="1">
      <alignment vertical="center" wrapText="1"/>
    </xf>
    <xf numFmtId="0" fontId="4" fillId="0" borderId="0" xfId="0" applyFont="1" applyBorder="1"/>
    <xf numFmtId="0" fontId="14" fillId="2" borderId="1" xfId="0" applyFont="1" applyFill="1" applyBorder="1"/>
    <xf numFmtId="0" fontId="0" fillId="2" borderId="1" xfId="0" applyFill="1" applyBorder="1"/>
    <xf numFmtId="0" fontId="9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9" fillId="0" borderId="1" xfId="0" applyFont="1" applyFill="1" applyBorder="1"/>
    <xf numFmtId="0" fontId="0" fillId="0" borderId="7" xfId="0" applyFill="1" applyBorder="1"/>
    <xf numFmtId="0" fontId="9" fillId="0" borderId="4" xfId="0" applyFont="1" applyFill="1" applyBorder="1"/>
    <xf numFmtId="0" fontId="0" fillId="0" borderId="8" xfId="0" applyFill="1" applyBorder="1"/>
    <xf numFmtId="0" fontId="9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/>
    <xf numFmtId="0" fontId="0" fillId="0" borderId="4" xfId="0" applyFill="1" applyBorder="1"/>
    <xf numFmtId="0" fontId="9" fillId="2" borderId="1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/>
    <xf numFmtId="0" fontId="9" fillId="0" borderId="16" xfId="0" applyFont="1" applyBorder="1"/>
    <xf numFmtId="0" fontId="0" fillId="0" borderId="4" xfId="0" applyFill="1" applyBorder="1" applyAlignment="1"/>
    <xf numFmtId="0" fontId="0" fillId="0" borderId="14" xfId="0" applyFill="1" applyBorder="1"/>
    <xf numFmtId="0" fontId="9" fillId="0" borderId="14" xfId="0" applyFont="1" applyFill="1" applyBorder="1" applyAlignment="1">
      <alignment horizontal="center" vertical="center"/>
    </xf>
    <xf numFmtId="0" fontId="0" fillId="0" borderId="15" xfId="0" applyFill="1" applyBorder="1"/>
    <xf numFmtId="0" fontId="9" fillId="0" borderId="16" xfId="0" applyFont="1" applyFill="1" applyBorder="1" applyAlignment="1">
      <alignment wrapText="1"/>
    </xf>
    <xf numFmtId="0" fontId="9" fillId="0" borderId="14" xfId="0" applyFont="1" applyFill="1" applyBorder="1"/>
    <xf numFmtId="0" fontId="9" fillId="0" borderId="16" xfId="0" applyFont="1" applyFill="1" applyBorder="1"/>
    <xf numFmtId="0" fontId="0" fillId="0" borderId="32" xfId="0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164" fontId="14" fillId="2" borderId="4" xfId="0" applyNumberFormat="1" applyFont="1" applyFill="1" applyBorder="1"/>
    <xf numFmtId="164" fontId="14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9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Alignment="1"/>
    <xf numFmtId="0" fontId="9" fillId="2" borderId="1" xfId="0" applyFont="1" applyFill="1" applyBorder="1" applyAlignment="1"/>
    <xf numFmtId="164" fontId="0" fillId="2" borderId="1" xfId="0" applyNumberFormat="1" applyFill="1" applyBorder="1" applyAlignment="1"/>
    <xf numFmtId="0" fontId="0" fillId="2" borderId="4" xfId="0" applyFill="1" applyBorder="1" applyAlignment="1">
      <alignment horizontal="center"/>
    </xf>
    <xf numFmtId="0" fontId="9" fillId="0" borderId="0" xfId="0" applyFont="1" applyFill="1"/>
    <xf numFmtId="0" fontId="0" fillId="0" borderId="3" xfId="0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0" xfId="0" applyFont="1"/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0" fontId="19" fillId="0" borderId="0" xfId="0" applyFont="1" applyBorder="1" applyAlignment="1">
      <alignment vertical="top"/>
    </xf>
    <xf numFmtId="3" fontId="20" fillId="0" borderId="0" xfId="1" applyNumberFormat="1" applyFont="1" applyFill="1" applyBorder="1" applyAlignment="1">
      <alignment vertical="top" wrapText="1"/>
    </xf>
    <xf numFmtId="3" fontId="22" fillId="0" borderId="0" xfId="1" applyNumberFormat="1" applyFont="1" applyFill="1" applyBorder="1" applyAlignment="1">
      <alignment vertical="center" wrapText="1"/>
    </xf>
    <xf numFmtId="3" fontId="20" fillId="0" borderId="0" xfId="1" applyNumberFormat="1" applyFont="1" applyBorder="1" applyAlignment="1">
      <alignment vertical="top" wrapText="1"/>
    </xf>
    <xf numFmtId="3" fontId="20" fillId="0" borderId="0" xfId="1" applyNumberFormat="1" applyFont="1" applyBorder="1" applyAlignment="1">
      <alignment vertical="center" wrapText="1"/>
    </xf>
    <xf numFmtId="3" fontId="20" fillId="0" borderId="0" xfId="2" applyNumberFormat="1" applyFont="1" applyFill="1" applyBorder="1" applyAlignment="1">
      <alignment vertical="center" wrapText="1"/>
    </xf>
    <xf numFmtId="3" fontId="20" fillId="0" borderId="0" xfId="3" applyNumberFormat="1" applyFont="1" applyFill="1" applyBorder="1" applyAlignment="1">
      <alignment vertical="center" wrapText="1"/>
    </xf>
    <xf numFmtId="3" fontId="20" fillId="0" borderId="0" xfId="4" applyNumberFormat="1" applyFont="1" applyFill="1" applyBorder="1" applyAlignment="1">
      <alignment vertical="center" wrapText="1"/>
    </xf>
    <xf numFmtId="0" fontId="19" fillId="0" borderId="0" xfId="0" applyFont="1" applyBorder="1" applyAlignment="1"/>
    <xf numFmtId="0" fontId="11" fillId="0" borderId="0" xfId="0" applyFont="1" applyAlignment="1">
      <alignment vertical="center"/>
    </xf>
    <xf numFmtId="0" fontId="19" fillId="0" borderId="0" xfId="0" applyFont="1" applyBorder="1" applyAlignment="1">
      <alignment vertical="top" wrapText="1"/>
    </xf>
    <xf numFmtId="3" fontId="20" fillId="0" borderId="0" xfId="2" applyNumberFormat="1" applyFont="1" applyFill="1" applyBorder="1" applyAlignment="1">
      <alignment vertical="top" wrapText="1"/>
    </xf>
    <xf numFmtId="3" fontId="20" fillId="0" borderId="0" xfId="3" applyNumberFormat="1" applyFont="1" applyFill="1" applyBorder="1" applyAlignment="1">
      <alignment vertical="top" wrapText="1"/>
    </xf>
    <xf numFmtId="3" fontId="20" fillId="0" borderId="0" xfId="4" applyNumberFormat="1" applyFont="1" applyFill="1" applyBorder="1" applyAlignment="1">
      <alignment vertical="top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top"/>
    </xf>
    <xf numFmtId="0" fontId="0" fillId="3" borderId="1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Fill="1" applyBorder="1" applyAlignment="1">
      <alignment horizont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3" xfId="0" applyBorder="1"/>
    <xf numFmtId="0" fontId="0" fillId="0" borderId="39" xfId="0" applyBorder="1"/>
    <xf numFmtId="0" fontId="0" fillId="2" borderId="13" xfId="0" applyFill="1" applyBorder="1"/>
    <xf numFmtId="0" fontId="0" fillId="2" borderId="31" xfId="0" applyFill="1" applyBorder="1"/>
    <xf numFmtId="0" fontId="0" fillId="0" borderId="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1" xfId="0" applyBorder="1"/>
    <xf numFmtId="0" fontId="0" fillId="0" borderId="48" xfId="0" applyBorder="1" applyAlignment="1">
      <alignment wrapText="1"/>
    </xf>
    <xf numFmtId="0" fontId="0" fillId="0" borderId="49" xfId="0" applyBorder="1"/>
    <xf numFmtId="0" fontId="0" fillId="0" borderId="3" xfId="0" applyBorder="1"/>
    <xf numFmtId="0" fontId="0" fillId="0" borderId="36" xfId="0" applyBorder="1"/>
    <xf numFmtId="0" fontId="0" fillId="2" borderId="37" xfId="0" applyFill="1" applyBorder="1"/>
    <xf numFmtId="0" fontId="0" fillId="2" borderId="50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4" xfId="0" applyBorder="1"/>
    <xf numFmtId="0" fontId="0" fillId="2" borderId="14" xfId="0" applyFill="1" applyBorder="1"/>
    <xf numFmtId="0" fontId="0" fillId="2" borderId="11" xfId="0" applyFill="1" applyBorder="1"/>
    <xf numFmtId="0" fontId="0" fillId="2" borderId="38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0" fillId="0" borderId="48" xfId="0" applyBorder="1"/>
    <xf numFmtId="0" fontId="9" fillId="2" borderId="37" xfId="0" applyFont="1" applyFill="1" applyBorder="1"/>
    <xf numFmtId="0" fontId="0" fillId="0" borderId="46" xfId="0" applyBorder="1"/>
    <xf numFmtId="0" fontId="0" fillId="0" borderId="47" xfId="0" applyBorder="1"/>
    <xf numFmtId="0" fontId="9" fillId="2" borderId="43" xfId="0" applyFont="1" applyFill="1" applyBorder="1" applyAlignment="1"/>
    <xf numFmtId="0" fontId="9" fillId="2" borderId="51" xfId="0" applyFon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0" borderId="46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33" xfId="0" applyFill="1" applyBorder="1"/>
    <xf numFmtId="0" fontId="0" fillId="0" borderId="39" xfId="0" applyFill="1" applyBorder="1"/>
    <xf numFmtId="0" fontId="0" fillId="0" borderId="48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41" xfId="0" applyFill="1" applyBorder="1"/>
    <xf numFmtId="0" fontId="0" fillId="0" borderId="49" xfId="0" applyFill="1" applyBorder="1"/>
    <xf numFmtId="0" fontId="0" fillId="0" borderId="34" xfId="0" applyFill="1" applyBorder="1"/>
    <xf numFmtId="0" fontId="0" fillId="0" borderId="3" xfId="0" applyFill="1" applyBorder="1"/>
    <xf numFmtId="0" fontId="0" fillId="0" borderId="36" xfId="0" applyFill="1" applyBorder="1"/>
    <xf numFmtId="0" fontId="0" fillId="2" borderId="37" xfId="0" applyFill="1" applyBorder="1" applyAlignment="1">
      <alignment horizontal="center"/>
    </xf>
    <xf numFmtId="0" fontId="0" fillId="0" borderId="12" xfId="0" applyFill="1" applyBorder="1"/>
    <xf numFmtId="0" fontId="0" fillId="0" borderId="31" xfId="0" applyFill="1" applyBorder="1"/>
    <xf numFmtId="0" fontId="0" fillId="2" borderId="40" xfId="0" applyFill="1" applyBorder="1"/>
    <xf numFmtId="0" fontId="9" fillId="2" borderId="4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0" fillId="2" borderId="39" xfId="0" applyFill="1" applyBorder="1"/>
    <xf numFmtId="0" fontId="9" fillId="2" borderId="33" xfId="0" applyFont="1" applyFill="1" applyBorder="1" applyAlignment="1">
      <alignment vertical="center" wrapText="1"/>
    </xf>
    <xf numFmtId="0" fontId="0" fillId="2" borderId="47" xfId="0" applyFill="1" applyBorder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2" borderId="36" xfId="0" applyFill="1" applyBorder="1"/>
    <xf numFmtId="0" fontId="9" fillId="2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/>
    </xf>
    <xf numFmtId="0" fontId="9" fillId="2" borderId="11" xfId="0" applyFont="1" applyFill="1" applyBorder="1"/>
    <xf numFmtId="0" fontId="9" fillId="2" borderId="34" xfId="0" applyFont="1" applyFill="1" applyBorder="1" applyAlignment="1">
      <alignment vertical="center" wrapText="1"/>
    </xf>
    <xf numFmtId="0" fontId="9" fillId="2" borderId="15" xfId="0" applyFont="1" applyFill="1" applyBorder="1"/>
    <xf numFmtId="0" fontId="17" fillId="0" borderId="13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left"/>
    </xf>
    <xf numFmtId="0" fontId="23" fillId="2" borderId="1" xfId="0" applyFont="1" applyFill="1" applyBorder="1"/>
    <xf numFmtId="0" fontId="23" fillId="2" borderId="54" xfId="0" applyFont="1" applyFill="1" applyBorder="1"/>
    <xf numFmtId="0" fontId="23" fillId="2" borderId="52" xfId="0" applyFont="1" applyFill="1" applyBorder="1"/>
    <xf numFmtId="164" fontId="23" fillId="2" borderId="1" xfId="0" applyNumberFormat="1" applyFont="1" applyFill="1" applyBorder="1"/>
    <xf numFmtId="164" fontId="23" fillId="2" borderId="54" xfId="0" applyNumberFormat="1" applyFont="1" applyFill="1" applyBorder="1"/>
    <xf numFmtId="0" fontId="23" fillId="0" borderId="33" xfId="0" applyFont="1" applyFill="1" applyBorder="1" applyAlignment="1">
      <alignment horizontal="left" wrapText="1"/>
    </xf>
    <xf numFmtId="164" fontId="23" fillId="0" borderId="1" xfId="0" applyNumberFormat="1" applyFont="1" applyFill="1" applyBorder="1"/>
    <xf numFmtId="164" fontId="23" fillId="0" borderId="39" xfId="0" applyNumberFormat="1" applyFont="1" applyFill="1" applyBorder="1"/>
    <xf numFmtId="164" fontId="23" fillId="0" borderId="33" xfId="0" applyNumberFormat="1" applyFont="1" applyFill="1" applyBorder="1"/>
    <xf numFmtId="164" fontId="23" fillId="0" borderId="8" xfId="0" applyNumberFormat="1" applyFont="1" applyFill="1" applyBorder="1"/>
    <xf numFmtId="0" fontId="23" fillId="0" borderId="33" xfId="0" applyFont="1" applyBorder="1" applyAlignment="1">
      <alignment horizontal="left" wrapText="1"/>
    </xf>
    <xf numFmtId="0" fontId="23" fillId="0" borderId="1" xfId="0" applyFont="1" applyBorder="1"/>
    <xf numFmtId="0" fontId="23" fillId="0" borderId="39" xfId="0" applyFont="1" applyBorder="1"/>
    <xf numFmtId="0" fontId="23" fillId="0" borderId="33" xfId="0" applyFont="1" applyBorder="1"/>
    <xf numFmtId="0" fontId="23" fillId="2" borderId="33" xfId="0" applyFont="1" applyFill="1" applyBorder="1" applyAlignment="1">
      <alignment horizontal="left" wrapText="1"/>
    </xf>
    <xf numFmtId="0" fontId="23" fillId="2" borderId="3" xfId="0" applyFont="1" applyFill="1" applyBorder="1"/>
    <xf numFmtId="0" fontId="23" fillId="2" borderId="36" xfId="0" applyFont="1" applyFill="1" applyBorder="1"/>
    <xf numFmtId="0" fontId="23" fillId="2" borderId="34" xfId="0" applyFont="1" applyFill="1" applyBorder="1"/>
    <xf numFmtId="0" fontId="23" fillId="2" borderId="27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164" fontId="23" fillId="2" borderId="41" xfId="0" applyNumberFormat="1" applyFont="1" applyFill="1" applyBorder="1"/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2" borderId="8" xfId="0" applyFont="1" applyFill="1" applyBorder="1"/>
    <xf numFmtId="164" fontId="23" fillId="2" borderId="8" xfId="0" applyNumberFormat="1" applyFont="1" applyFill="1" applyBorder="1"/>
    <xf numFmtId="0" fontId="23" fillId="0" borderId="8" xfId="0" applyFont="1" applyBorder="1"/>
    <xf numFmtId="0" fontId="23" fillId="2" borderId="17" xfId="0" applyFont="1" applyFill="1" applyBorder="1"/>
    <xf numFmtId="0" fontId="23" fillId="2" borderId="40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164" fontId="23" fillId="0" borderId="41" xfId="0" applyNumberFormat="1" applyFont="1" applyFill="1" applyBorder="1"/>
    <xf numFmtId="0" fontId="23" fillId="0" borderId="41" xfId="0" applyFont="1" applyBorder="1"/>
    <xf numFmtId="0" fontId="23" fillId="2" borderId="49" xfId="0" applyFont="1" applyFill="1" applyBorder="1"/>
    <xf numFmtId="0" fontId="28" fillId="0" borderId="0" xfId="0" applyFont="1" applyAlignment="1">
      <alignment vertical="top"/>
    </xf>
    <xf numFmtId="0" fontId="9" fillId="0" borderId="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right" wrapText="1"/>
    </xf>
    <xf numFmtId="0" fontId="14" fillId="0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55" xfId="0" applyBorder="1"/>
    <xf numFmtId="0" fontId="9" fillId="2" borderId="33" xfId="0" applyFont="1" applyFill="1" applyBorder="1"/>
    <xf numFmtId="0" fontId="9" fillId="2" borderId="34" xfId="0" applyFont="1" applyFill="1" applyBorder="1"/>
    <xf numFmtId="0" fontId="9" fillId="2" borderId="55" xfId="0" applyFont="1" applyFill="1" applyBorder="1" applyAlignment="1">
      <alignment vertical="center" wrapText="1"/>
    </xf>
    <xf numFmtId="0" fontId="9" fillId="2" borderId="46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wrapText="1"/>
    </xf>
    <xf numFmtId="0" fontId="9" fillId="0" borderId="32" xfId="0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0" fontId="9" fillId="0" borderId="0" xfId="9" applyFont="1" applyAlignment="1">
      <alignment vertical="center"/>
    </xf>
    <xf numFmtId="0" fontId="4" fillId="0" borderId="0" xfId="9" applyFont="1" applyAlignment="1">
      <alignment vertical="center"/>
    </xf>
    <xf numFmtId="0" fontId="9" fillId="0" borderId="14" xfId="9" applyFont="1" applyBorder="1" applyAlignment="1">
      <alignment horizontal="center" vertical="center" wrapText="1"/>
    </xf>
    <xf numFmtId="0" fontId="9" fillId="0" borderId="15" xfId="9" applyFont="1" applyBorder="1" applyAlignment="1">
      <alignment horizontal="center" vertical="center" wrapText="1"/>
    </xf>
    <xf numFmtId="0" fontId="9" fillId="0" borderId="15" xfId="9" applyFont="1" applyFill="1" applyBorder="1" applyAlignment="1">
      <alignment horizontal="center" vertical="center" wrapText="1"/>
    </xf>
    <xf numFmtId="0" fontId="9" fillId="0" borderId="16" xfId="9" applyFont="1" applyBorder="1" applyAlignment="1">
      <alignment horizontal="center" vertical="center" wrapText="1"/>
    </xf>
    <xf numFmtId="0" fontId="30" fillId="4" borderId="1" xfId="10" applyFont="1" applyFill="1" applyBorder="1" applyAlignment="1">
      <alignment horizontal="left" vertical="center" wrapText="1"/>
    </xf>
    <xf numFmtId="0" fontId="30" fillId="4" borderId="1" xfId="10" applyFont="1" applyFill="1" applyBorder="1" applyAlignment="1">
      <alignment horizontal="center" vertical="center" wrapText="1"/>
    </xf>
    <xf numFmtId="0" fontId="30" fillId="4" borderId="1" xfId="10" applyFont="1" applyFill="1" applyBorder="1" applyAlignment="1">
      <alignment horizontal="center" vertical="center"/>
    </xf>
    <xf numFmtId="0" fontId="30" fillId="5" borderId="1" xfId="10" applyFont="1" applyFill="1" applyBorder="1" applyAlignment="1">
      <alignment horizontal="left" vertical="center" wrapText="1"/>
    </xf>
    <xf numFmtId="0" fontId="30" fillId="5" borderId="1" xfId="10" applyFont="1" applyFill="1" applyBorder="1" applyAlignment="1">
      <alignment horizontal="center" vertical="center" wrapText="1"/>
    </xf>
    <xf numFmtId="0" fontId="30" fillId="5" borderId="1" xfId="10" applyFont="1" applyFill="1" applyBorder="1" applyAlignment="1">
      <alignment horizontal="center" vertical="center"/>
    </xf>
    <xf numFmtId="0" fontId="30" fillId="6" borderId="1" xfId="10" applyFont="1" applyFill="1" applyBorder="1" applyAlignment="1">
      <alignment horizontal="left" vertical="center" wrapText="1"/>
    </xf>
    <xf numFmtId="0" fontId="30" fillId="6" borderId="1" xfId="10" applyFont="1" applyFill="1" applyBorder="1" applyAlignment="1">
      <alignment horizontal="center" vertical="center" wrapText="1"/>
    </xf>
    <xf numFmtId="0" fontId="30" fillId="6" borderId="1" xfId="10" applyFont="1" applyFill="1" applyBorder="1" applyAlignment="1">
      <alignment horizontal="center" vertical="center"/>
    </xf>
    <xf numFmtId="0" fontId="30" fillId="7" borderId="1" xfId="9" applyFont="1" applyFill="1" applyBorder="1" applyAlignment="1">
      <alignment horizontal="left" vertical="center" wrapText="1"/>
    </xf>
    <xf numFmtId="0" fontId="30" fillId="7" borderId="1" xfId="10" applyFont="1" applyFill="1" applyBorder="1" applyAlignment="1">
      <alignment horizontal="center" vertical="center" wrapText="1"/>
    </xf>
    <xf numFmtId="0" fontId="30" fillId="7" borderId="1" xfId="10" applyFont="1" applyFill="1" applyBorder="1" applyAlignment="1">
      <alignment horizontal="center" vertical="center"/>
    </xf>
    <xf numFmtId="0" fontId="30" fillId="8" borderId="1" xfId="10" applyFont="1" applyFill="1" applyBorder="1" applyAlignment="1">
      <alignment horizontal="left" vertical="center" wrapText="1"/>
    </xf>
    <xf numFmtId="0" fontId="30" fillId="8" borderId="1" xfId="10" applyFont="1" applyFill="1" applyBorder="1" applyAlignment="1">
      <alignment horizontal="center" vertical="center" wrapText="1"/>
    </xf>
    <xf numFmtId="0" fontId="30" fillId="8" borderId="1" xfId="10" applyFont="1" applyFill="1" applyBorder="1" applyAlignment="1">
      <alignment horizontal="center" vertical="center"/>
    </xf>
    <xf numFmtId="0" fontId="30" fillId="9" borderId="1" xfId="9" applyFont="1" applyFill="1" applyBorder="1" applyAlignment="1">
      <alignment horizontal="left" vertical="center" wrapText="1"/>
    </xf>
    <xf numFmtId="0" fontId="30" fillId="9" borderId="2" xfId="9" applyFont="1" applyFill="1" applyBorder="1" applyAlignment="1">
      <alignment horizontal="center" vertical="center" wrapText="1"/>
    </xf>
    <xf numFmtId="0" fontId="30" fillId="9" borderId="2" xfId="9" applyFont="1" applyFill="1" applyBorder="1" applyAlignment="1">
      <alignment horizontal="center" vertical="center"/>
    </xf>
    <xf numFmtId="0" fontId="30" fillId="9" borderId="32" xfId="9" applyFont="1" applyFill="1" applyBorder="1" applyAlignment="1">
      <alignment horizontal="center" vertical="center" wrapText="1"/>
    </xf>
    <xf numFmtId="0" fontId="30" fillId="9" borderId="32" xfId="9" applyFont="1" applyFill="1" applyBorder="1" applyAlignment="1">
      <alignment horizontal="center" vertical="center"/>
    </xf>
    <xf numFmtId="14" fontId="30" fillId="9" borderId="32" xfId="9" applyNumberFormat="1" applyFont="1" applyFill="1" applyBorder="1" applyAlignment="1">
      <alignment horizontal="center" vertical="center" wrapText="1"/>
    </xf>
    <xf numFmtId="0" fontId="30" fillId="10" borderId="1" xfId="10" applyFont="1" applyFill="1" applyBorder="1" applyAlignment="1">
      <alignment horizontal="left" vertical="center" wrapText="1"/>
    </xf>
    <xf numFmtId="0" fontId="30" fillId="10" borderId="1" xfId="10" applyFont="1" applyFill="1" applyBorder="1" applyAlignment="1">
      <alignment horizontal="center" vertical="center" wrapText="1"/>
    </xf>
    <xf numFmtId="0" fontId="30" fillId="10" borderId="1" xfId="10" applyFont="1" applyFill="1" applyBorder="1" applyAlignment="1">
      <alignment horizontal="center" vertical="center"/>
    </xf>
    <xf numFmtId="0" fontId="18" fillId="10" borderId="1" xfId="10" applyFont="1" applyFill="1" applyBorder="1" applyAlignment="1">
      <alignment horizontal="center" vertical="center" wrapText="1"/>
    </xf>
    <xf numFmtId="0" fontId="30" fillId="10" borderId="1" xfId="9" applyFont="1" applyFill="1" applyBorder="1" applyAlignment="1">
      <alignment horizontal="center" vertical="center" wrapText="1"/>
    </xf>
    <xf numFmtId="0" fontId="30" fillId="11" borderId="1" xfId="10" applyFont="1" applyFill="1" applyBorder="1" applyAlignment="1">
      <alignment horizontal="left" vertical="center" wrapText="1"/>
    </xf>
    <xf numFmtId="0" fontId="30" fillId="11" borderId="1" xfId="10" applyFont="1" applyFill="1" applyBorder="1" applyAlignment="1">
      <alignment horizontal="center" vertical="center" wrapText="1"/>
    </xf>
    <xf numFmtId="0" fontId="30" fillId="11" borderId="1" xfId="10" applyFont="1" applyFill="1" applyBorder="1" applyAlignment="1">
      <alignment horizontal="center" vertical="center"/>
    </xf>
    <xf numFmtId="0" fontId="30" fillId="12" borderId="1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vertical="center"/>
    </xf>
    <xf numFmtId="0" fontId="30" fillId="13" borderId="32" xfId="9" applyFont="1" applyFill="1" applyBorder="1" applyAlignment="1">
      <alignment horizontal="center" vertical="center"/>
    </xf>
    <xf numFmtId="49" fontId="30" fillId="9" borderId="32" xfId="9" applyNumberFormat="1" applyFont="1" applyFill="1" applyBorder="1" applyAlignment="1">
      <alignment horizontal="center" vertical="center" wrapText="1"/>
    </xf>
    <xf numFmtId="0" fontId="30" fillId="14" borderId="1" xfId="10" applyFont="1" applyFill="1" applyBorder="1" applyAlignment="1">
      <alignment horizontal="left" vertical="center" wrapText="1"/>
    </xf>
    <xf numFmtId="0" fontId="30" fillId="14" borderId="1" xfId="10" applyFont="1" applyFill="1" applyBorder="1" applyAlignment="1">
      <alignment horizontal="center" vertical="center" wrapText="1"/>
    </xf>
    <xf numFmtId="0" fontId="30" fillId="14" borderId="1" xfId="10" applyFont="1" applyFill="1" applyBorder="1" applyAlignment="1">
      <alignment horizontal="center" vertical="center"/>
    </xf>
    <xf numFmtId="0" fontId="4" fillId="0" borderId="0" xfId="9" applyFont="1" applyBorder="1" applyAlignment="1">
      <alignment vertical="center"/>
    </xf>
    <xf numFmtId="0" fontId="9" fillId="0" borderId="0" xfId="9" applyFont="1" applyBorder="1" applyAlignment="1">
      <alignment vertical="center"/>
    </xf>
    <xf numFmtId="0" fontId="9" fillId="0" borderId="4" xfId="9" applyFont="1" applyBorder="1" applyAlignment="1">
      <alignment vertical="center"/>
    </xf>
    <xf numFmtId="0" fontId="30" fillId="7" borderId="1" xfId="9" applyFont="1" applyFill="1" applyBorder="1" applyAlignment="1">
      <alignment horizontal="center" vertical="center" wrapText="1"/>
    </xf>
    <xf numFmtId="0" fontId="30" fillId="7" borderId="1" xfId="9" applyFont="1" applyFill="1" applyBorder="1" applyAlignment="1">
      <alignment horizontal="center" vertical="center"/>
    </xf>
    <xf numFmtId="49" fontId="30" fillId="9" borderId="2" xfId="9" applyNumberFormat="1" applyFont="1" applyFill="1" applyBorder="1" applyAlignment="1">
      <alignment horizontal="center" vertical="center" wrapText="1"/>
    </xf>
    <xf numFmtId="0" fontId="9" fillId="0" borderId="0" xfId="9" applyFont="1"/>
    <xf numFmtId="0" fontId="4" fillId="0" borderId="0" xfId="9" applyFont="1" applyAlignment="1">
      <alignment horizontal="center" vertical="center" wrapText="1"/>
    </xf>
    <xf numFmtId="0" fontId="30" fillId="0" borderId="0" xfId="9" applyFont="1" applyAlignment="1">
      <alignment wrapText="1"/>
    </xf>
    <xf numFmtId="0" fontId="30" fillId="0" borderId="0" xfId="9" applyFont="1"/>
    <xf numFmtId="0" fontId="30" fillId="0" borderId="0" xfId="9" applyFont="1" applyFill="1"/>
    <xf numFmtId="0" fontId="4" fillId="0" borderId="0" xfId="9" applyFont="1"/>
    <xf numFmtId="0" fontId="30" fillId="4" borderId="1" xfId="9" applyFont="1" applyFill="1" applyBorder="1" applyAlignment="1">
      <alignment horizontal="center" vertical="center" wrapText="1"/>
    </xf>
    <xf numFmtId="14" fontId="30" fillId="4" borderId="1" xfId="9" applyNumberFormat="1" applyFont="1" applyFill="1" applyBorder="1" applyAlignment="1">
      <alignment horizontal="center" vertical="center" wrapText="1" shrinkToFit="1"/>
    </xf>
    <xf numFmtId="0" fontId="30" fillId="4" borderId="1" xfId="9" applyFont="1" applyFill="1" applyBorder="1" applyAlignment="1">
      <alignment horizontal="center" vertical="center"/>
    </xf>
    <xf numFmtId="14" fontId="30" fillId="4" borderId="2" xfId="9" applyNumberFormat="1" applyFont="1" applyFill="1" applyBorder="1" applyAlignment="1">
      <alignment horizontal="center" vertical="center" wrapText="1" shrinkToFit="1"/>
    </xf>
    <xf numFmtId="0" fontId="30" fillId="4" borderId="3" xfId="9" applyFont="1" applyFill="1" applyBorder="1" applyAlignment="1">
      <alignment horizontal="center" vertical="center"/>
    </xf>
    <xf numFmtId="14" fontId="30" fillId="4" borderId="19" xfId="9" applyNumberFormat="1" applyFont="1" applyFill="1" applyBorder="1" applyAlignment="1">
      <alignment horizontal="center" vertical="center" wrapText="1" shrinkToFit="1"/>
    </xf>
    <xf numFmtId="0" fontId="30" fillId="15" borderId="1" xfId="9" applyFont="1" applyFill="1" applyBorder="1" applyAlignment="1">
      <alignment horizontal="left" vertical="center" wrapText="1"/>
    </xf>
    <xf numFmtId="0" fontId="30" fillId="15" borderId="1" xfId="9" applyFont="1" applyFill="1" applyBorder="1" applyAlignment="1">
      <alignment horizontal="center" vertical="center" wrapText="1"/>
    </xf>
    <xf numFmtId="0" fontId="30" fillId="15" borderId="1" xfId="9" applyFont="1" applyFill="1" applyBorder="1" applyAlignment="1">
      <alignment horizontal="center" vertical="center"/>
    </xf>
    <xf numFmtId="14" fontId="30" fillId="15" borderId="1" xfId="9" applyNumberFormat="1" applyFont="1" applyFill="1" applyBorder="1" applyAlignment="1">
      <alignment horizontal="center" vertical="center" wrapText="1" shrinkToFit="1"/>
    </xf>
    <xf numFmtId="0" fontId="30" fillId="9" borderId="1" xfId="9" applyFont="1" applyFill="1" applyBorder="1" applyAlignment="1">
      <alignment horizontal="center" vertical="center" wrapText="1"/>
    </xf>
    <xf numFmtId="14" fontId="30" fillId="9" borderId="1" xfId="9" applyNumberFormat="1" applyFont="1" applyFill="1" applyBorder="1" applyAlignment="1">
      <alignment horizontal="center" vertical="center" wrapText="1"/>
    </xf>
    <xf numFmtId="165" fontId="31" fillId="4" borderId="56" xfId="0" applyNumberFormat="1" applyFont="1" applyFill="1" applyBorder="1" applyAlignment="1">
      <alignment horizontal="center" vertical="top" wrapText="1"/>
    </xf>
    <xf numFmtId="165" fontId="31" fillId="4" borderId="57" xfId="0" applyNumberFormat="1" applyFont="1" applyFill="1" applyBorder="1" applyAlignment="1">
      <alignment horizontal="center" vertical="top" wrapText="1"/>
    </xf>
    <xf numFmtId="165" fontId="31" fillId="15" borderId="1" xfId="0" applyNumberFormat="1" applyFont="1" applyFill="1" applyBorder="1" applyAlignment="1">
      <alignment horizontal="center" vertical="top" wrapText="1"/>
    </xf>
    <xf numFmtId="0" fontId="30" fillId="15" borderId="56" xfId="0" applyFont="1" applyFill="1" applyBorder="1" applyAlignment="1">
      <alignment horizontal="center" vertical="center" wrapText="1"/>
    </xf>
    <xf numFmtId="0" fontId="30" fillId="4" borderId="56" xfId="0" applyFont="1" applyFill="1" applyBorder="1" applyAlignment="1">
      <alignment horizontal="center" vertical="center" wrapText="1"/>
    </xf>
    <xf numFmtId="0" fontId="30" fillId="4" borderId="57" xfId="0" applyFont="1" applyFill="1" applyBorder="1" applyAlignment="1">
      <alignment horizontal="center" vertical="center" wrapText="1"/>
    </xf>
    <xf numFmtId="0" fontId="30" fillId="15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9" applyFont="1" applyAlignment="1">
      <alignment horizontal="center" wrapText="1"/>
    </xf>
    <xf numFmtId="0" fontId="9" fillId="0" borderId="36" xfId="0" applyFont="1" applyBorder="1"/>
    <xf numFmtId="0" fontId="9" fillId="0" borderId="3" xfId="0" applyFont="1" applyBorder="1"/>
    <xf numFmtId="0" fontId="9" fillId="0" borderId="34" xfId="0" applyFont="1" applyBorder="1"/>
    <xf numFmtId="0" fontId="9" fillId="0" borderId="49" xfId="0" applyFont="1" applyBorder="1"/>
    <xf numFmtId="0" fontId="9" fillId="0" borderId="39" xfId="0" applyFont="1" applyBorder="1"/>
    <xf numFmtId="0" fontId="9" fillId="0" borderId="33" xfId="0" applyFont="1" applyBorder="1"/>
    <xf numFmtId="0" fontId="9" fillId="0" borderId="39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2" borderId="16" xfId="0" applyFill="1" applyBorder="1" applyAlignment="1"/>
    <xf numFmtId="0" fontId="0" fillId="2" borderId="15" xfId="0" applyFill="1" applyBorder="1" applyAlignment="1"/>
    <xf numFmtId="0" fontId="0" fillId="2" borderId="14" xfId="0" applyFill="1" applyBorder="1" applyAlignment="1"/>
    <xf numFmtId="0" fontId="0" fillId="0" borderId="36" xfId="0" applyFill="1" applyBorder="1" applyAlignment="1"/>
    <xf numFmtId="0" fontId="0" fillId="0" borderId="3" xfId="0" applyFill="1" applyBorder="1" applyAlignment="1"/>
    <xf numFmtId="0" fontId="0" fillId="0" borderId="34" xfId="0" applyFill="1" applyBorder="1" applyAlignment="1"/>
    <xf numFmtId="0" fontId="0" fillId="0" borderId="39" xfId="0" applyFill="1" applyBorder="1" applyAlignment="1"/>
    <xf numFmtId="0" fontId="0" fillId="0" borderId="33" xfId="0" applyFill="1" applyBorder="1" applyAlignment="1"/>
    <xf numFmtId="0" fontId="0" fillId="0" borderId="47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46" xfId="0" applyFill="1" applyBorder="1" applyAlignment="1">
      <alignment horizontal="right" wrapText="1"/>
    </xf>
    <xf numFmtId="0" fontId="0" fillId="0" borderId="48" xfId="0" applyFill="1" applyBorder="1" applyAlignment="1">
      <alignment horizontal="left" vertical="center" wrapText="1"/>
    </xf>
    <xf numFmtId="0" fontId="9" fillId="0" borderId="3" xfId="0" applyFont="1" applyFill="1" applyBorder="1"/>
    <xf numFmtId="0" fontId="9" fillId="0" borderId="19" xfId="0" applyFont="1" applyFill="1" applyBorder="1"/>
    <xf numFmtId="0" fontId="9" fillId="0" borderId="34" xfId="0" applyFont="1" applyFill="1" applyBorder="1"/>
    <xf numFmtId="0" fontId="9" fillId="0" borderId="39" xfId="0" applyFont="1" applyFill="1" applyBorder="1"/>
    <xf numFmtId="0" fontId="9" fillId="0" borderId="33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33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46" xfId="0" applyFont="1" applyFill="1" applyBorder="1" applyAlignment="1">
      <alignment wrapText="1"/>
    </xf>
    <xf numFmtId="164" fontId="23" fillId="2" borderId="31" xfId="26" applyNumberFormat="1" applyFont="1" applyFill="1" applyBorder="1"/>
    <xf numFmtId="164" fontId="23" fillId="2" borderId="13" xfId="26" applyNumberFormat="1" applyFont="1" applyFill="1" applyBorder="1"/>
    <xf numFmtId="164" fontId="23" fillId="2" borderId="51" xfId="26" applyNumberFormat="1" applyFont="1" applyFill="1" applyBorder="1"/>
    <xf numFmtId="164" fontId="23" fillId="2" borderId="42" xfId="26" applyNumberFormat="1" applyFont="1" applyFill="1" applyBorder="1"/>
    <xf numFmtId="164" fontId="23" fillId="2" borderId="53" xfId="26" applyNumberFormat="1" applyFont="1" applyFill="1" applyBorder="1"/>
    <xf numFmtId="0" fontId="23" fillId="0" borderId="1" xfId="26" applyNumberFormat="1" applyFont="1" applyFill="1" applyBorder="1"/>
    <xf numFmtId="14" fontId="30" fillId="11" borderId="1" xfId="27" applyNumberFormat="1" applyFont="1" applyFill="1" applyBorder="1" applyAlignment="1">
      <alignment horizontal="center" vertical="center" wrapText="1"/>
    </xf>
    <xf numFmtId="0" fontId="30" fillId="11" borderId="1" xfId="27" applyFont="1" applyFill="1" applyBorder="1" applyAlignment="1">
      <alignment horizontal="center" vertical="center" wrapText="1"/>
    </xf>
    <xf numFmtId="0" fontId="30" fillId="11" borderId="1" xfId="27" applyFont="1" applyFill="1" applyBorder="1" applyAlignment="1">
      <alignment horizontal="left" vertical="center" wrapText="1"/>
    </xf>
    <xf numFmtId="14" fontId="30" fillId="10" borderId="1" xfId="27" applyNumberFormat="1" applyFont="1" applyFill="1" applyBorder="1" applyAlignment="1">
      <alignment horizontal="center" vertical="center" wrapText="1"/>
    </xf>
    <xf numFmtId="0" fontId="30" fillId="10" borderId="1" xfId="27" applyFont="1" applyFill="1" applyBorder="1" applyAlignment="1">
      <alignment horizontal="center" vertical="center" wrapText="1"/>
    </xf>
    <xf numFmtId="0" fontId="30" fillId="10" borderId="1" xfId="27" applyFont="1" applyFill="1" applyBorder="1" applyAlignment="1">
      <alignment horizontal="left" vertical="center" wrapText="1"/>
    </xf>
    <xf numFmtId="14" fontId="30" fillId="8" borderId="1" xfId="27" applyNumberFormat="1" applyFont="1" applyFill="1" applyBorder="1" applyAlignment="1">
      <alignment horizontal="center" vertical="center" wrapText="1"/>
    </xf>
    <xf numFmtId="0" fontId="30" fillId="8" borderId="1" xfId="27" applyFont="1" applyFill="1" applyBorder="1" applyAlignment="1">
      <alignment horizontal="center" vertical="center" wrapText="1"/>
    </xf>
    <xf numFmtId="0" fontId="30" fillId="8" borderId="1" xfId="27" applyFont="1" applyFill="1" applyBorder="1" applyAlignment="1">
      <alignment horizontal="left" vertical="center" wrapText="1"/>
    </xf>
    <xf numFmtId="14" fontId="30" fillId="7" borderId="1" xfId="27" applyNumberFormat="1" applyFont="1" applyFill="1" applyBorder="1" applyAlignment="1">
      <alignment horizontal="center" vertical="center" wrapText="1"/>
    </xf>
    <xf numFmtId="0" fontId="30" fillId="7" borderId="1" xfId="27" applyFont="1" applyFill="1" applyBorder="1" applyAlignment="1">
      <alignment horizontal="center" vertical="center" wrapText="1"/>
    </xf>
    <xf numFmtId="14" fontId="30" fillId="6" borderId="1" xfId="27" applyNumberFormat="1" applyFont="1" applyFill="1" applyBorder="1" applyAlignment="1">
      <alignment horizontal="center" vertical="center" wrapText="1"/>
    </xf>
    <xf numFmtId="0" fontId="30" fillId="6" borderId="1" xfId="27" applyFont="1" applyFill="1" applyBorder="1" applyAlignment="1">
      <alignment horizontal="center" vertical="center" wrapText="1"/>
    </xf>
    <xf numFmtId="0" fontId="30" fillId="6" borderId="1" xfId="27" applyFont="1" applyFill="1" applyBorder="1" applyAlignment="1">
      <alignment horizontal="left" vertical="center" wrapText="1"/>
    </xf>
    <xf numFmtId="0" fontId="30" fillId="4" borderId="3" xfId="28" applyFont="1" applyFill="1" applyBorder="1" applyAlignment="1">
      <alignment horizontal="center" vertical="center"/>
    </xf>
    <xf numFmtId="0" fontId="30" fillId="4" borderId="3" xfId="28" applyFont="1" applyFill="1" applyBorder="1" applyAlignment="1">
      <alignment horizontal="left" vertical="center" wrapText="1"/>
    </xf>
    <xf numFmtId="0" fontId="30" fillId="4" borderId="1" xfId="28" applyFont="1" applyFill="1" applyBorder="1" applyAlignment="1">
      <alignment horizontal="center" vertical="center"/>
    </xf>
    <xf numFmtId="0" fontId="30" fillId="4" borderId="1" xfId="28" applyFont="1" applyFill="1" applyBorder="1" applyAlignment="1">
      <alignment horizontal="left" vertical="center" wrapText="1"/>
    </xf>
    <xf numFmtId="0" fontId="30" fillId="4" borderId="4" xfId="28" applyFont="1" applyFill="1" applyBorder="1" applyAlignment="1">
      <alignment horizontal="center" vertical="center"/>
    </xf>
    <xf numFmtId="14" fontId="30" fillId="15" borderId="1" xfId="9" applyNumberFormat="1" applyFont="1" applyFill="1" applyBorder="1" applyAlignment="1">
      <alignment horizontal="center" vertical="center" wrapText="1"/>
    </xf>
    <xf numFmtId="8" fontId="30" fillId="4" borderId="1" xfId="28" applyNumberFormat="1" applyFont="1" applyFill="1" applyBorder="1" applyAlignment="1">
      <alignment horizontal="center" vertical="center"/>
    </xf>
    <xf numFmtId="0" fontId="9" fillId="0" borderId="8" xfId="0" applyFont="1" applyBorder="1"/>
    <xf numFmtId="0" fontId="34" fillId="0" borderId="8" xfId="0" applyFont="1" applyBorder="1"/>
    <xf numFmtId="0" fontId="34" fillId="0" borderId="7" xfId="0" applyFont="1" applyBorder="1"/>
    <xf numFmtId="14" fontId="0" fillId="0" borderId="1" xfId="0" applyNumberFormat="1" applyBorder="1"/>
    <xf numFmtId="14" fontId="0" fillId="0" borderId="4" xfId="0" applyNumberFormat="1" applyBorder="1"/>
    <xf numFmtId="0" fontId="34" fillId="0" borderId="8" xfId="0" applyFont="1" applyFill="1" applyBorder="1"/>
    <xf numFmtId="14" fontId="0" fillId="0" borderId="1" xfId="0" applyNumberFormat="1" applyFill="1" applyBorder="1"/>
    <xf numFmtId="14" fontId="0" fillId="0" borderId="4" xfId="0" applyNumberFormat="1" applyFill="1" applyBorder="1"/>
    <xf numFmtId="0" fontId="35" fillId="0" borderId="1" xfId="0" applyFont="1" applyFill="1" applyBorder="1" applyAlignment="1">
      <alignment vertical="center"/>
    </xf>
    <xf numFmtId="0" fontId="9" fillId="0" borderId="1" xfId="6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center" wrapText="1"/>
    </xf>
    <xf numFmtId="0" fontId="9" fillId="0" borderId="1" xfId="6" applyFont="1" applyFill="1" applyBorder="1" applyAlignment="1">
      <alignment horizontal="left" wrapText="1"/>
    </xf>
    <xf numFmtId="14" fontId="9" fillId="0" borderId="1" xfId="6" applyNumberFormat="1" applyFont="1" applyFill="1" applyBorder="1" applyAlignment="1">
      <alignment horizontal="left" wrapText="1"/>
    </xf>
    <xf numFmtId="166" fontId="9" fillId="0" borderId="1" xfId="30" applyFont="1" applyFill="1" applyBorder="1" applyAlignment="1">
      <alignment horizontal="left"/>
    </xf>
    <xf numFmtId="0" fontId="9" fillId="0" borderId="4" xfId="6" applyFont="1" applyFill="1" applyBorder="1" applyAlignment="1">
      <alignment horizontal="center" wrapText="1"/>
    </xf>
    <xf numFmtId="44" fontId="35" fillId="0" borderId="1" xfId="41" applyNumberFormat="1" applyFont="1" applyFill="1" applyBorder="1" applyAlignment="1">
      <alignment horizontal="left" wrapText="1"/>
    </xf>
    <xf numFmtId="0" fontId="9" fillId="0" borderId="4" xfId="6" applyFont="1" applyFill="1" applyBorder="1" applyAlignment="1">
      <alignment horizontal="left" wrapText="1"/>
    </xf>
    <xf numFmtId="14" fontId="9" fillId="0" borderId="1" xfId="41" applyNumberFormat="1" applyFont="1" applyFill="1" applyBorder="1" applyAlignment="1">
      <alignment horizontal="left" wrapText="1"/>
    </xf>
    <xf numFmtId="0" fontId="9" fillId="0" borderId="1" xfId="6" applyFont="1" applyFill="1" applyBorder="1" applyAlignment="1">
      <alignment horizontal="left"/>
    </xf>
    <xf numFmtId="0" fontId="23" fillId="0" borderId="1" xfId="6" applyFont="1" applyFill="1" applyBorder="1" applyAlignment="1">
      <alignment horizontal="left" wrapText="1"/>
    </xf>
    <xf numFmtId="166" fontId="9" fillId="0" borderId="3" xfId="30" applyFont="1" applyFill="1" applyBorder="1" applyAlignment="1">
      <alignment horizontal="left" wrapText="1"/>
    </xf>
    <xf numFmtId="0" fontId="9" fillId="0" borderId="3" xfId="34" applyFont="1" applyFill="1" applyBorder="1" applyAlignment="1">
      <alignment horizontal="left"/>
    </xf>
    <xf numFmtId="0" fontId="23" fillId="0" borderId="4" xfId="6" applyFont="1" applyFill="1" applyBorder="1" applyAlignment="1">
      <alignment horizontal="left" wrapText="1"/>
    </xf>
    <xf numFmtId="0" fontId="9" fillId="0" borderId="1" xfId="34" applyFont="1" applyFill="1" applyBorder="1" applyAlignment="1">
      <alignment horizontal="left"/>
    </xf>
    <xf numFmtId="0" fontId="36" fillId="0" borderId="1" xfId="31" applyFont="1" applyFill="1" applyBorder="1"/>
    <xf numFmtId="0" fontId="35" fillId="0" borderId="4" xfId="0" applyFont="1" applyFill="1" applyBorder="1"/>
    <xf numFmtId="0" fontId="35" fillId="0" borderId="1" xfId="0" applyFont="1" applyFill="1" applyBorder="1"/>
    <xf numFmtId="0" fontId="0" fillId="0" borderId="1" xfId="0" applyFont="1" applyFill="1" applyBorder="1"/>
    <xf numFmtId="14" fontId="0" fillId="0" borderId="4" xfId="0" applyNumberFormat="1" applyBorder="1" applyAlignment="1">
      <alignment horizontal="left"/>
    </xf>
    <xf numFmtId="14" fontId="9" fillId="0" borderId="0" xfId="0" applyNumberFormat="1" applyFont="1" applyFill="1" applyAlignment="1">
      <alignment horizontal="center" wrapText="1"/>
    </xf>
    <xf numFmtId="0" fontId="18" fillId="0" borderId="39" xfId="6" applyFont="1" applyFill="1" applyBorder="1" applyAlignment="1">
      <alignment horizontal="left" vertical="center" wrapText="1"/>
    </xf>
    <xf numFmtId="43" fontId="18" fillId="0" borderId="1" xfId="6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6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left" vertical="center" wrapText="1"/>
    </xf>
    <xf numFmtId="0" fontId="18" fillId="0" borderId="4" xfId="6" applyFont="1" applyFill="1" applyBorder="1" applyAlignment="1">
      <alignment horizontal="left" vertical="center" wrapText="1"/>
    </xf>
    <xf numFmtId="0" fontId="18" fillId="0" borderId="4" xfId="6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18" fillId="0" borderId="39" xfId="0" applyFont="1" applyFill="1" applyBorder="1" applyAlignment="1">
      <alignment horizontal="left" vertical="center" wrapText="1"/>
    </xf>
    <xf numFmtId="43" fontId="18" fillId="0" borderId="1" xfId="0" applyNumberFormat="1" applyFont="1" applyFill="1" applyBorder="1" applyAlignment="1">
      <alignment horizontal="right" vertical="center" wrapText="1"/>
    </xf>
    <xf numFmtId="0" fontId="18" fillId="0" borderId="47" xfId="0" applyFont="1" applyFill="1" applyBorder="1" applyAlignment="1">
      <alignment horizontal="left" vertical="center" wrapText="1"/>
    </xf>
    <xf numFmtId="43" fontId="18" fillId="0" borderId="4" xfId="6" applyNumberFormat="1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 wrapText="1"/>
    </xf>
    <xf numFmtId="43" fontId="18" fillId="0" borderId="4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vertical="center"/>
    </xf>
    <xf numFmtId="0" fontId="18" fillId="0" borderId="1" xfId="32" applyFont="1" applyFill="1" applyBorder="1" applyAlignment="1">
      <alignment horizontal="center" vertical="center"/>
    </xf>
    <xf numFmtId="16" fontId="18" fillId="0" borderId="1" xfId="32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8" fillId="0" borderId="1" xfId="32" applyFont="1" applyFill="1" applyBorder="1" applyAlignment="1">
      <alignment vertical="center"/>
    </xf>
    <xf numFmtId="0" fontId="18" fillId="0" borderId="4" xfId="32" applyFont="1" applyFill="1" applyBorder="1" applyAlignment="1">
      <alignment horizontal="center" vertical="center"/>
    </xf>
    <xf numFmtId="0" fontId="18" fillId="16" borderId="1" xfId="0" applyFont="1" applyFill="1" applyBorder="1" applyAlignment="1">
      <alignment vertical="center" wrapText="1"/>
    </xf>
    <xf numFmtId="4" fontId="18" fillId="16" borderId="1" xfId="0" applyNumberFormat="1" applyFont="1" applyFill="1" applyBorder="1" applyAlignment="1">
      <alignment vertical="center"/>
    </xf>
    <xf numFmtId="0" fontId="18" fillId="16" borderId="1" xfId="0" applyFont="1" applyFill="1" applyBorder="1" applyAlignment="1">
      <alignment horizontal="center" vertical="center"/>
    </xf>
    <xf numFmtId="49" fontId="18" fillId="16" borderId="1" xfId="0" applyNumberFormat="1" applyFont="1" applyFill="1" applyBorder="1" applyAlignment="1">
      <alignment vertical="center" wrapText="1"/>
    </xf>
    <xf numFmtId="16" fontId="18" fillId="16" borderId="1" xfId="0" applyNumberFormat="1" applyFont="1" applyFill="1" applyBorder="1" applyAlignment="1">
      <alignment vertical="center" wrapText="1"/>
    </xf>
    <xf numFmtId="0" fontId="5" fillId="16" borderId="4" xfId="0" applyFont="1" applyFill="1" applyBorder="1" applyAlignment="1">
      <alignment vertical="center"/>
    </xf>
    <xf numFmtId="16" fontId="18" fillId="0" borderId="1" xfId="0" applyNumberFormat="1" applyFont="1" applyFill="1" applyBorder="1" applyAlignment="1">
      <alignment vertical="center" wrapText="1"/>
    </xf>
    <xf numFmtId="0" fontId="18" fillId="16" borderId="1" xfId="0" applyFont="1" applyFill="1" applyBorder="1" applyAlignment="1">
      <alignment horizontal="center" vertical="center" wrapText="1"/>
    </xf>
    <xf numFmtId="16" fontId="18" fillId="0" borderId="1" xfId="0" applyNumberFormat="1" applyFont="1" applyFill="1" applyBorder="1" applyAlignment="1">
      <alignment horizontal="center" vertical="center" wrapText="1"/>
    </xf>
    <xf numFmtId="16" fontId="18" fillId="0" borderId="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vertical="center" wrapText="1"/>
    </xf>
    <xf numFmtId="4" fontId="37" fillId="0" borderId="1" xfId="0" applyNumberFormat="1" applyFont="1" applyFill="1" applyBorder="1" applyAlignment="1">
      <alignment vertical="center"/>
    </xf>
    <xf numFmtId="49" fontId="37" fillId="0" borderId="1" xfId="0" applyNumberFormat="1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vertical="center" wrapText="1"/>
    </xf>
    <xf numFmtId="49" fontId="37" fillId="0" borderId="1" xfId="0" applyNumberFormat="1" applyFont="1" applyFill="1" applyBorder="1" applyAlignment="1">
      <alignment wrapText="1"/>
    </xf>
    <xf numFmtId="0" fontId="37" fillId="0" borderId="1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vertical="center"/>
    </xf>
    <xf numFmtId="49" fontId="37" fillId="0" borderId="1" xfId="0" applyNumberFormat="1" applyFont="1" applyBorder="1" applyAlignment="1">
      <alignment horizontal="center" vertical="center"/>
    </xf>
    <xf numFmtId="49" fontId="37" fillId="0" borderId="1" xfId="0" applyNumberFormat="1" applyFont="1" applyBorder="1" applyAlignment="1">
      <alignment wrapText="1"/>
    </xf>
    <xf numFmtId="49" fontId="37" fillId="0" borderId="4" xfId="0" applyNumberFormat="1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5" xfId="0" applyFont="1" applyFill="1" applyBorder="1" applyAlignment="1">
      <alignment vertical="center" wrapText="1"/>
    </xf>
    <xf numFmtId="0" fontId="5" fillId="0" borderId="0" xfId="0" applyFont="1" applyFill="1"/>
    <xf numFmtId="0" fontId="18" fillId="0" borderId="4" xfId="0" applyFont="1" applyFill="1" applyBorder="1" applyAlignment="1">
      <alignment horizontal="center" vertical="center"/>
    </xf>
    <xf numFmtId="17" fontId="18" fillId="0" borderId="1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 applyProtection="1">
      <alignment vertical="center" wrapText="1"/>
      <protection locked="0"/>
    </xf>
    <xf numFmtId="0" fontId="39" fillId="0" borderId="1" xfId="0" applyFont="1" applyFill="1" applyBorder="1" applyAlignment="1">
      <alignment vertical="center"/>
    </xf>
    <xf numFmtId="0" fontId="39" fillId="0" borderId="1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 applyProtection="1">
      <alignment vertical="center" wrapText="1"/>
      <protection locked="0"/>
    </xf>
    <xf numFmtId="0" fontId="18" fillId="17" borderId="1" xfId="0" applyFont="1" applyFill="1" applyBorder="1" applyAlignment="1">
      <alignment vertical="center" wrapText="1"/>
    </xf>
    <xf numFmtId="4" fontId="18" fillId="17" borderId="1" xfId="0" applyNumberFormat="1" applyFont="1" applyFill="1" applyBorder="1" applyAlignment="1">
      <alignment vertical="center"/>
    </xf>
    <xf numFmtId="0" fontId="18" fillId="18" borderId="1" xfId="0" applyFont="1" applyFill="1" applyBorder="1" applyAlignment="1">
      <alignment horizontal="center" vertical="center" wrapText="1"/>
    </xf>
    <xf numFmtId="49" fontId="18" fillId="17" borderId="1" xfId="0" applyNumberFormat="1" applyFont="1" applyFill="1" applyBorder="1" applyAlignment="1">
      <alignment vertical="center" wrapText="1"/>
    </xf>
    <xf numFmtId="49" fontId="18" fillId="18" borderId="1" xfId="0" applyNumberFormat="1" applyFont="1" applyFill="1" applyBorder="1" applyAlignment="1">
      <alignment vertical="center" wrapText="1"/>
    </xf>
    <xf numFmtId="0" fontId="18" fillId="17" borderId="1" xfId="0" applyFont="1" applyFill="1" applyBorder="1" applyAlignment="1">
      <alignment horizontal="center" vertical="center"/>
    </xf>
    <xf numFmtId="0" fontId="5" fillId="18" borderId="4" xfId="0" applyFont="1" applyFill="1" applyBorder="1" applyAlignment="1">
      <alignment vertical="center"/>
    </xf>
    <xf numFmtId="4" fontId="18" fillId="17" borderId="1" xfId="0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 wrapText="1"/>
    </xf>
    <xf numFmtId="17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19" borderId="1" xfId="0" applyFont="1" applyFill="1" applyBorder="1" applyAlignment="1">
      <alignment vertical="center" wrapText="1"/>
    </xf>
    <xf numFmtId="4" fontId="18" fillId="19" borderId="1" xfId="0" applyNumberFormat="1" applyFont="1" applyFill="1" applyBorder="1" applyAlignment="1">
      <alignment vertical="center"/>
    </xf>
    <xf numFmtId="14" fontId="18" fillId="6" borderId="1" xfId="0" applyNumberFormat="1" applyFont="1" applyFill="1" applyBorder="1" applyAlignment="1">
      <alignment horizontal="center" vertical="center" wrapText="1"/>
    </xf>
    <xf numFmtId="49" fontId="18" fillId="19" borderId="1" xfId="0" applyNumberFormat="1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left" vertical="center"/>
    </xf>
    <xf numFmtId="0" fontId="18" fillId="19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49" fontId="18" fillId="0" borderId="1" xfId="42" applyNumberFormat="1" applyFont="1" applyFill="1" applyBorder="1" applyAlignment="1">
      <alignment horizontal="center" vertical="center" wrapText="1"/>
    </xf>
    <xf numFmtId="0" fontId="18" fillId="0" borderId="1" xfId="33" applyFont="1" applyFill="1" applyBorder="1" applyAlignment="1">
      <alignment horizontal="center" vertical="center" wrapText="1"/>
    </xf>
    <xf numFmtId="0" fontId="18" fillId="20" borderId="1" xfId="0" applyFont="1" applyFill="1" applyBorder="1" applyAlignment="1">
      <alignment vertical="center" wrapText="1"/>
    </xf>
    <xf numFmtId="4" fontId="18" fillId="20" borderId="1" xfId="0" applyNumberFormat="1" applyFont="1" applyFill="1" applyBorder="1" applyAlignment="1">
      <alignment vertical="center"/>
    </xf>
    <xf numFmtId="0" fontId="18" fillId="21" borderId="1" xfId="0" applyFont="1" applyFill="1" applyBorder="1" applyAlignment="1">
      <alignment horizontal="center" vertical="center" wrapText="1"/>
    </xf>
    <xf numFmtId="49" fontId="18" fillId="20" borderId="1" xfId="0" applyNumberFormat="1" applyFont="1" applyFill="1" applyBorder="1" applyAlignment="1">
      <alignment vertical="center" wrapText="1"/>
    </xf>
    <xf numFmtId="0" fontId="18" fillId="20" borderId="1" xfId="0" applyFont="1" applyFill="1" applyBorder="1" applyAlignment="1">
      <alignment horizontal="center" vertical="center"/>
    </xf>
    <xf numFmtId="0" fontId="5" fillId="21" borderId="4" xfId="0" applyFont="1" applyFill="1" applyBorder="1" applyAlignment="1">
      <alignment vertical="center"/>
    </xf>
    <xf numFmtId="17" fontId="18" fillId="21" borderId="1" xfId="0" applyNumberFormat="1" applyFont="1" applyFill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8" fillId="22" borderId="1" xfId="0" applyFont="1" applyFill="1" applyBorder="1" applyAlignment="1">
      <alignment vertical="center" wrapText="1"/>
    </xf>
    <xf numFmtId="4" fontId="18" fillId="22" borderId="1" xfId="0" applyNumberFormat="1" applyFont="1" applyFill="1" applyBorder="1" applyAlignment="1">
      <alignment vertical="center"/>
    </xf>
    <xf numFmtId="14" fontId="18" fillId="23" borderId="1" xfId="0" applyNumberFormat="1" applyFont="1" applyFill="1" applyBorder="1" applyAlignment="1">
      <alignment horizontal="center" vertical="center" wrapText="1"/>
    </xf>
    <xf numFmtId="49" fontId="18" fillId="22" borderId="1" xfId="0" applyNumberFormat="1" applyFont="1" applyFill="1" applyBorder="1" applyAlignment="1">
      <alignment vertical="center" wrapText="1"/>
    </xf>
    <xf numFmtId="0" fontId="18" fillId="22" borderId="1" xfId="0" applyFont="1" applyFill="1" applyBorder="1" applyAlignment="1">
      <alignment horizontal="center" vertical="center"/>
    </xf>
    <xf numFmtId="0" fontId="5" fillId="23" borderId="4" xfId="0" applyFont="1" applyFill="1" applyBorder="1" applyAlignment="1">
      <alignment vertic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14" fontId="40" fillId="0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/>
    <xf numFmtId="49" fontId="1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18" fillId="0" borderId="1" xfId="0" applyNumberFormat="1" applyFont="1" applyFill="1" applyBorder="1" applyAlignment="1">
      <alignment horizontal="right" vertical="center" wrapText="1"/>
    </xf>
    <xf numFmtId="0" fontId="18" fillId="0" borderId="1" xfId="32" applyFont="1" applyFill="1" applyBorder="1" applyAlignment="1">
      <alignment horizontal="left" vertical="center" wrapText="1"/>
    </xf>
    <xf numFmtId="49" fontId="18" fillId="0" borderId="0" xfId="0" applyNumberFormat="1" applyFont="1" applyFill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left"/>
    </xf>
    <xf numFmtId="167" fontId="18" fillId="0" borderId="1" xfId="32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/>
    </xf>
    <xf numFmtId="168" fontId="18" fillId="0" borderId="1" xfId="32" applyNumberFormat="1" applyFont="1" applyFill="1" applyBorder="1" applyAlignment="1">
      <alignment horizontal="right" vertical="center" wrapText="1"/>
    </xf>
    <xf numFmtId="1" fontId="18" fillId="0" borderId="1" xfId="0" applyNumberFormat="1" applyFont="1" applyFill="1" applyBorder="1" applyAlignment="1">
      <alignment horizontal="left" vertical="center" wrapText="1"/>
    </xf>
    <xf numFmtId="1" fontId="18" fillId="0" borderId="5" xfId="0" applyNumberFormat="1" applyFont="1" applyFill="1" applyBorder="1" applyAlignment="1">
      <alignment horizontal="left" vertical="center" wrapText="1"/>
    </xf>
    <xf numFmtId="1" fontId="18" fillId="0" borderId="4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3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43" fontId="18" fillId="0" borderId="1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wrapText="1"/>
    </xf>
    <xf numFmtId="0" fontId="42" fillId="0" borderId="7" xfId="32" applyFont="1" applyFill="1" applyBorder="1" applyAlignment="1">
      <alignment horizontal="left" vertical="center" wrapText="1"/>
    </xf>
    <xf numFmtId="0" fontId="41" fillId="0" borderId="4" xfId="32" applyFont="1" applyFill="1" applyBorder="1" applyAlignment="1">
      <alignment horizontal="left" vertical="center" wrapText="1"/>
    </xf>
    <xf numFmtId="0" fontId="18" fillId="0" borderId="4" xfId="32" applyFont="1" applyFill="1" applyBorder="1" applyAlignment="1">
      <alignment horizontal="left" vertical="center" wrapText="1"/>
    </xf>
    <xf numFmtId="0" fontId="42" fillId="0" borderId="4" xfId="32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/>
    </xf>
    <xf numFmtId="49" fontId="41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vertical="top" wrapText="1"/>
    </xf>
    <xf numFmtId="49" fontId="41" fillId="0" borderId="1" xfId="0" applyNumberFormat="1" applyFont="1" applyFill="1" applyBorder="1" applyAlignment="1">
      <alignment horizontal="center" vertical="top"/>
    </xf>
    <xf numFmtId="49" fontId="41" fillId="0" borderId="4" xfId="3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 indent="1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indent="1"/>
    </xf>
    <xf numFmtId="0" fontId="24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25" fillId="0" borderId="0" xfId="0" applyFont="1" applyBorder="1" applyAlignment="1">
      <alignment vertical="top"/>
    </xf>
    <xf numFmtId="3" fontId="26" fillId="0" borderId="0" xfId="4" applyNumberFormat="1" applyFont="1" applyFill="1" applyBorder="1" applyAlignment="1">
      <alignment vertical="top" wrapText="1"/>
    </xf>
    <xf numFmtId="0" fontId="19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3" fontId="26" fillId="0" borderId="0" xfId="0" applyNumberFormat="1" applyFont="1" applyFill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3" fontId="28" fillId="0" borderId="0" xfId="1" applyNumberFormat="1" applyFont="1" applyFill="1" applyBorder="1" applyAlignment="1">
      <alignment vertical="top" wrapText="1"/>
    </xf>
    <xf numFmtId="3" fontId="26" fillId="0" borderId="0" xfId="2" applyNumberFormat="1" applyFont="1" applyFill="1" applyBorder="1" applyAlignment="1">
      <alignment vertical="top" wrapText="1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3" fontId="26" fillId="0" borderId="0" xfId="1" applyNumberFormat="1" applyFont="1" applyBorder="1" applyAlignment="1">
      <alignment vertical="top" wrapText="1"/>
    </xf>
    <xf numFmtId="3" fontId="28" fillId="0" borderId="0" xfId="2" applyNumberFormat="1" applyFont="1" applyFill="1" applyBorder="1" applyAlignment="1">
      <alignment vertical="top" wrapText="1"/>
    </xf>
    <xf numFmtId="3" fontId="28" fillId="0" borderId="0" xfId="3" applyNumberFormat="1" applyFont="1" applyFill="1" applyBorder="1" applyAlignment="1">
      <alignment vertical="top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5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2" borderId="10" xfId="0" applyFont="1" applyFill="1" applyBorder="1" applyAlignment="1">
      <alignment vertical="center" wrapText="1"/>
    </xf>
    <xf numFmtId="0" fontId="9" fillId="2" borderId="33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11" fillId="0" borderId="3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/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1" fillId="0" borderId="3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1" fillId="0" borderId="0" xfId="9" applyFont="1" applyAlignment="1">
      <alignment horizontal="center" vertical="center" wrapText="1"/>
    </xf>
    <xf numFmtId="0" fontId="11" fillId="0" borderId="0" xfId="9" applyFont="1" applyAlignment="1">
      <alignment horizontal="center" vertical="center"/>
    </xf>
    <xf numFmtId="0" fontId="11" fillId="0" borderId="0" xfId="9" applyFont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</cellXfs>
  <cellStyles count="43">
    <cellStyle name="čiarky 2" xfId="29"/>
    <cellStyle name="Mena 2" xfId="30"/>
    <cellStyle name="Mena 3" xfId="41"/>
    <cellStyle name="Normal 2" xfId="11"/>
    <cellStyle name="Normal 2 2" xfId="42"/>
    <cellStyle name="Normal 3" xfId="12"/>
    <cellStyle name="Normálna" xfId="0" builtinId="0"/>
    <cellStyle name="Normálna 2" xfId="6"/>
    <cellStyle name="Normálna 2 2" xfId="9"/>
    <cellStyle name="Normálna 2 2 2" xfId="13"/>
    <cellStyle name="Normálna 2 2 2 2" xfId="25"/>
    <cellStyle name="Normálna 2 2 2 2 2" xfId="28"/>
    <cellStyle name="Normálna 2 3" xfId="14"/>
    <cellStyle name="Normálna 2 3 2" xfId="15"/>
    <cellStyle name="Normálna 2 3 2 2" xfId="16"/>
    <cellStyle name="Normálna 2 3 2 2 2" xfId="10"/>
    <cellStyle name="Normálna 2 3 2 2 2 2" xfId="27"/>
    <cellStyle name="Normálna 2 4" xfId="17"/>
    <cellStyle name="Normálna 3" xfId="5"/>
    <cellStyle name="Normálna 3 2" xfId="31"/>
    <cellStyle name="Normálna 4" xfId="32"/>
    <cellStyle name="Normálne 2" xfId="7"/>
    <cellStyle name="normálne 3" xfId="18"/>
    <cellStyle name="normálne 3 2" xfId="33"/>
    <cellStyle name="normálne 4" xfId="19"/>
    <cellStyle name="normálne 4 2" xfId="20"/>
    <cellStyle name="normálne 4 2 2" xfId="21"/>
    <cellStyle name="normálne 5" xfId="22"/>
    <cellStyle name="normálne_Databazy_VVŠ_2006_ severská" xfId="2"/>
    <cellStyle name="normálne_OVT - Tab_16az23_sprava_VVS_2004" xfId="1"/>
    <cellStyle name="normálne_Viest 2" xfId="3"/>
    <cellStyle name="normálne_Výročná_správa_o_VŠ_2005_financie_databazy_po_kontrole_OFVŠ_PM" xfId="4"/>
    <cellStyle name="normální 2" xfId="34"/>
    <cellStyle name="Percent 2" xfId="23"/>
    <cellStyle name="Percentá 10" xfId="35"/>
    <cellStyle name="percentá 2" xfId="8"/>
    <cellStyle name="Percentá 3" xfId="24"/>
    <cellStyle name="Percentá 4" xfId="26"/>
    <cellStyle name="Percentá 5" xfId="36"/>
    <cellStyle name="Percentá 6" xfId="37"/>
    <cellStyle name="Percentá 7" xfId="38"/>
    <cellStyle name="Percentá 8" xfId="39"/>
    <cellStyle name="Percentá 9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J6" sqref="J6"/>
    </sheetView>
  </sheetViews>
  <sheetFormatPr defaultRowHeight="15.75" x14ac:dyDescent="0.25"/>
  <sheetData>
    <row r="1" spans="1:9" ht="120.75" customHeight="1" x14ac:dyDescent="0.25">
      <c r="A1" s="602" t="s">
        <v>242</v>
      </c>
      <c r="B1" s="602"/>
      <c r="C1" s="602"/>
      <c r="D1" s="602"/>
      <c r="E1" s="602"/>
      <c r="F1" s="602"/>
      <c r="G1" s="602"/>
      <c r="H1" s="602"/>
      <c r="I1" s="602"/>
    </row>
    <row r="2" spans="1:9" ht="61.5" customHeight="1" x14ac:dyDescent="0.25">
      <c r="A2" s="602"/>
      <c r="B2" s="602"/>
      <c r="C2" s="602"/>
      <c r="D2" s="602"/>
      <c r="E2" s="602"/>
      <c r="F2" s="602"/>
      <c r="G2" s="602"/>
      <c r="H2" s="602"/>
      <c r="I2" s="602"/>
    </row>
    <row r="3" spans="1:9" ht="61.5" customHeight="1" x14ac:dyDescent="0.25">
      <c r="A3" s="602"/>
      <c r="B3" s="602"/>
      <c r="C3" s="602"/>
      <c r="D3" s="602"/>
      <c r="E3" s="602"/>
      <c r="F3" s="602"/>
      <c r="G3" s="602"/>
      <c r="H3" s="602"/>
      <c r="I3" s="602"/>
    </row>
    <row r="4" spans="1:9" ht="61.5" customHeight="1" x14ac:dyDescent="0.25"/>
    <row r="5" spans="1:9" ht="45.75" x14ac:dyDescent="0.65">
      <c r="A5" s="600" t="s">
        <v>202</v>
      </c>
      <c r="B5" s="600"/>
      <c r="C5" s="600"/>
      <c r="D5" s="600"/>
      <c r="E5" s="600"/>
      <c r="F5" s="600"/>
      <c r="G5" s="600"/>
      <c r="H5" s="600"/>
      <c r="I5" s="600"/>
    </row>
    <row r="6" spans="1:9" ht="61.5" x14ac:dyDescent="0.85">
      <c r="A6" s="601"/>
      <c r="B6" s="601"/>
      <c r="C6" s="601"/>
      <c r="D6" s="601"/>
      <c r="E6" s="601"/>
      <c r="F6" s="601"/>
      <c r="G6" s="601"/>
      <c r="H6" s="601"/>
      <c r="I6" s="601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9"/>
  <sheetViews>
    <sheetView workbookViewId="0">
      <selection activeCell="B66" sqref="B66"/>
    </sheetView>
  </sheetViews>
  <sheetFormatPr defaultRowHeight="15.75" x14ac:dyDescent="0.25"/>
  <cols>
    <col min="1" max="1" width="47.125" style="16" bestFit="1" customWidth="1"/>
    <col min="2" max="2" width="11.125" style="16" customWidth="1"/>
    <col min="3" max="3" width="9" style="16"/>
    <col min="4" max="9" width="6.625" style="16" customWidth="1"/>
    <col min="10" max="16384" width="9" style="16"/>
  </cols>
  <sheetData>
    <row r="1" spans="1:10" ht="67.5" customHeight="1" x14ac:dyDescent="0.25">
      <c r="A1" s="666" t="s">
        <v>257</v>
      </c>
      <c r="B1" s="666"/>
      <c r="C1" s="666"/>
      <c r="D1" s="666"/>
      <c r="E1" s="666"/>
      <c r="F1" s="666"/>
      <c r="G1" s="666"/>
      <c r="H1" s="666"/>
      <c r="I1" s="666"/>
      <c r="J1" s="40"/>
    </row>
    <row r="2" spans="1:10" s="31" customFormat="1" ht="16.5" thickBot="1" x14ac:dyDescent="0.3">
      <c r="A2" s="48"/>
      <c r="B2" s="283"/>
      <c r="C2" s="680" t="s">
        <v>141</v>
      </c>
      <c r="D2" s="681"/>
      <c r="E2" s="681"/>
      <c r="F2" s="681"/>
      <c r="G2" s="681"/>
      <c r="H2" s="681"/>
      <c r="I2" s="682"/>
      <c r="J2" s="36"/>
    </row>
    <row r="3" spans="1:10" s="31" customFormat="1" ht="55.5" customHeight="1" thickBot="1" x14ac:dyDescent="0.3">
      <c r="A3" s="68" t="s">
        <v>68</v>
      </c>
      <c r="B3" s="84" t="s">
        <v>140</v>
      </c>
      <c r="C3" s="84" t="s">
        <v>69</v>
      </c>
      <c r="D3" s="84" t="s">
        <v>256</v>
      </c>
      <c r="E3" s="84" t="s">
        <v>251</v>
      </c>
      <c r="F3" s="84" t="s">
        <v>201</v>
      </c>
      <c r="G3" s="84" t="s">
        <v>187</v>
      </c>
      <c r="H3" s="84" t="s">
        <v>142</v>
      </c>
      <c r="I3" s="84" t="s">
        <v>186</v>
      </c>
      <c r="J3" s="36"/>
    </row>
    <row r="4" spans="1:10" s="31" customFormat="1" x14ac:dyDescent="0.25">
      <c r="A4" s="14" t="s">
        <v>20</v>
      </c>
      <c r="B4" s="300">
        <v>1</v>
      </c>
      <c r="C4" s="14" t="s">
        <v>312</v>
      </c>
      <c r="D4" s="14" t="s">
        <v>313</v>
      </c>
      <c r="E4" s="14" t="s">
        <v>313</v>
      </c>
      <c r="F4" s="14" t="s">
        <v>313</v>
      </c>
      <c r="G4" s="14" t="s">
        <v>313</v>
      </c>
      <c r="H4" s="300">
        <v>8.1</v>
      </c>
      <c r="I4" s="300">
        <v>43.9</v>
      </c>
    </row>
    <row r="5" spans="1:10" s="31" customFormat="1" x14ac:dyDescent="0.25">
      <c r="A5" s="14" t="s">
        <v>22</v>
      </c>
      <c r="B5" s="300">
        <v>1</v>
      </c>
      <c r="C5" s="14" t="s">
        <v>312</v>
      </c>
      <c r="D5" s="300">
        <v>0</v>
      </c>
      <c r="E5" s="300">
        <v>0</v>
      </c>
      <c r="F5" s="300">
        <v>0</v>
      </c>
      <c r="G5" s="300">
        <v>46.9</v>
      </c>
      <c r="H5" s="300">
        <v>71.8</v>
      </c>
      <c r="I5" s="300">
        <v>73.3</v>
      </c>
    </row>
    <row r="6" spans="1:10" s="31" customFormat="1" x14ac:dyDescent="0.25">
      <c r="A6" s="14" t="s">
        <v>27</v>
      </c>
      <c r="B6" s="300">
        <v>1</v>
      </c>
      <c r="C6" s="14" t="s">
        <v>312</v>
      </c>
      <c r="D6" s="300">
        <v>0.3</v>
      </c>
      <c r="E6" s="300">
        <v>0</v>
      </c>
      <c r="F6" s="300">
        <v>18.100000000000001</v>
      </c>
      <c r="G6" s="300">
        <v>29.8</v>
      </c>
      <c r="H6" s="300">
        <v>35.4</v>
      </c>
      <c r="I6" s="300">
        <v>40.200000000000003</v>
      </c>
    </row>
    <row r="7" spans="1:10" s="31" customFormat="1" x14ac:dyDescent="0.25">
      <c r="A7" s="14" t="s">
        <v>29</v>
      </c>
      <c r="B7" s="300">
        <v>1</v>
      </c>
      <c r="C7" s="14" t="s">
        <v>312</v>
      </c>
      <c r="D7" s="14" t="s">
        <v>313</v>
      </c>
      <c r="E7" s="14" t="s">
        <v>313</v>
      </c>
      <c r="F7" s="14" t="s">
        <v>313</v>
      </c>
      <c r="G7" s="14" t="s">
        <v>313</v>
      </c>
      <c r="H7" s="14" t="s">
        <v>313</v>
      </c>
      <c r="I7" s="14" t="s">
        <v>313</v>
      </c>
    </row>
    <row r="8" spans="1:10" s="31" customFormat="1" x14ac:dyDescent="0.25">
      <c r="A8" s="14" t="s">
        <v>30</v>
      </c>
      <c r="B8" s="300">
        <v>1</v>
      </c>
      <c r="C8" s="14" t="s">
        <v>312</v>
      </c>
      <c r="D8" s="300">
        <v>3.8</v>
      </c>
      <c r="E8" s="300">
        <v>9.5</v>
      </c>
      <c r="F8" s="300">
        <v>12.1</v>
      </c>
      <c r="G8" s="300">
        <v>42.8</v>
      </c>
      <c r="H8" s="300">
        <v>48.1</v>
      </c>
      <c r="I8" s="300">
        <v>54</v>
      </c>
    </row>
    <row r="9" spans="1:10" s="31" customFormat="1" x14ac:dyDescent="0.25">
      <c r="A9" s="14" t="s">
        <v>31</v>
      </c>
      <c r="B9" s="300">
        <v>1</v>
      </c>
      <c r="C9" s="14" t="s">
        <v>312</v>
      </c>
      <c r="D9" s="300">
        <v>4.4000000000000004</v>
      </c>
      <c r="E9" s="300">
        <v>7.7</v>
      </c>
      <c r="F9" s="300">
        <v>31</v>
      </c>
      <c r="G9" s="300">
        <v>36.299999999999997</v>
      </c>
      <c r="H9" s="300">
        <v>35.6</v>
      </c>
      <c r="I9" s="300">
        <v>38.700000000000003</v>
      </c>
    </row>
    <row r="10" spans="1:10" s="31" customFormat="1" x14ac:dyDescent="0.25">
      <c r="A10" s="14" t="s">
        <v>32</v>
      </c>
      <c r="B10" s="300">
        <v>1</v>
      </c>
      <c r="C10" s="14" t="s">
        <v>312</v>
      </c>
      <c r="D10" s="300">
        <v>0</v>
      </c>
      <c r="E10" s="300">
        <v>0</v>
      </c>
      <c r="F10" s="300">
        <v>79.2</v>
      </c>
      <c r="G10" s="300">
        <v>43.5</v>
      </c>
      <c r="H10" s="300">
        <v>74.2</v>
      </c>
      <c r="I10" s="300">
        <v>71.099999999999994</v>
      </c>
    </row>
    <row r="11" spans="1:10" s="31" customFormat="1" x14ac:dyDescent="0.25">
      <c r="A11" s="14" t="s">
        <v>35</v>
      </c>
      <c r="B11" s="300">
        <v>1</v>
      </c>
      <c r="C11" s="14" t="s">
        <v>312</v>
      </c>
      <c r="D11" s="300">
        <v>5.8</v>
      </c>
      <c r="E11" s="300">
        <v>4</v>
      </c>
      <c r="F11" s="300">
        <v>48.6</v>
      </c>
      <c r="G11" s="300">
        <v>12.8</v>
      </c>
      <c r="H11" s="300">
        <v>13.9</v>
      </c>
      <c r="I11" s="300">
        <v>60</v>
      </c>
    </row>
    <row r="12" spans="1:10" s="31" customFormat="1" x14ac:dyDescent="0.25">
      <c r="A12" s="14" t="s">
        <v>42</v>
      </c>
      <c r="B12" s="300">
        <v>1</v>
      </c>
      <c r="C12" s="14" t="s">
        <v>312</v>
      </c>
      <c r="D12" s="300">
        <v>6.8</v>
      </c>
      <c r="E12" s="300">
        <v>13.7</v>
      </c>
      <c r="F12" s="300">
        <v>22.1</v>
      </c>
      <c r="G12" s="300">
        <v>33.700000000000003</v>
      </c>
      <c r="H12" s="300">
        <v>44.8</v>
      </c>
      <c r="I12" s="300">
        <v>53.6</v>
      </c>
    </row>
    <row r="13" spans="1:10" s="31" customFormat="1" x14ac:dyDescent="0.25">
      <c r="A13" s="14" t="s">
        <v>45</v>
      </c>
      <c r="B13" s="300">
        <v>1</v>
      </c>
      <c r="C13" s="14" t="s">
        <v>312</v>
      </c>
      <c r="D13" s="300">
        <v>6.7</v>
      </c>
      <c r="E13" s="300">
        <v>0</v>
      </c>
      <c r="F13" s="300">
        <v>61.1</v>
      </c>
      <c r="G13" s="300">
        <v>35.299999999999997</v>
      </c>
      <c r="H13" s="300">
        <v>75</v>
      </c>
      <c r="I13" s="300">
        <v>73.099999999999994</v>
      </c>
    </row>
    <row r="14" spans="1:10" s="31" customFormat="1" x14ac:dyDescent="0.25">
      <c r="A14" s="14" t="s">
        <v>46</v>
      </c>
      <c r="B14" s="300">
        <v>1</v>
      </c>
      <c r="C14" s="14" t="s">
        <v>312</v>
      </c>
      <c r="D14" s="300">
        <v>0.5</v>
      </c>
      <c r="E14" s="300">
        <v>0.9</v>
      </c>
      <c r="F14" s="300">
        <v>24.4</v>
      </c>
      <c r="G14" s="300">
        <v>33.4</v>
      </c>
      <c r="H14" s="300">
        <v>38.5</v>
      </c>
      <c r="I14" s="300">
        <v>41.3</v>
      </c>
    </row>
    <row r="15" spans="1:10" s="31" customFormat="1" x14ac:dyDescent="0.25">
      <c r="A15" s="14" t="s">
        <v>30</v>
      </c>
      <c r="B15" s="300">
        <v>1</v>
      </c>
      <c r="C15" s="14" t="s">
        <v>314</v>
      </c>
      <c r="D15" s="14" t="s">
        <v>313</v>
      </c>
      <c r="E15" s="14" t="s">
        <v>313</v>
      </c>
      <c r="F15" s="14" t="s">
        <v>313</v>
      </c>
      <c r="G15" s="300">
        <v>0</v>
      </c>
      <c r="H15" s="300">
        <v>11.8</v>
      </c>
      <c r="I15" s="300">
        <v>30.3</v>
      </c>
    </row>
    <row r="16" spans="1:10" s="31" customFormat="1" x14ac:dyDescent="0.25">
      <c r="A16" s="14" t="s">
        <v>31</v>
      </c>
      <c r="B16" s="300">
        <v>1</v>
      </c>
      <c r="C16" s="14" t="s">
        <v>314</v>
      </c>
      <c r="D16" s="14" t="s">
        <v>313</v>
      </c>
      <c r="E16" s="14" t="s">
        <v>313</v>
      </c>
      <c r="F16" s="14" t="s">
        <v>313</v>
      </c>
      <c r="G16" s="300">
        <v>27</v>
      </c>
      <c r="H16" s="300">
        <v>17.399999999999999</v>
      </c>
      <c r="I16" s="300">
        <v>30.3</v>
      </c>
    </row>
    <row r="17" spans="1:9" s="31" customFormat="1" x14ac:dyDescent="0.25">
      <c r="A17" s="14" t="s">
        <v>42</v>
      </c>
      <c r="B17" s="300">
        <v>1</v>
      </c>
      <c r="C17" s="14" t="s">
        <v>314</v>
      </c>
      <c r="D17" s="14" t="s">
        <v>313</v>
      </c>
      <c r="E17" s="14" t="s">
        <v>313</v>
      </c>
      <c r="F17" s="14" t="s">
        <v>313</v>
      </c>
      <c r="G17" s="14" t="s">
        <v>313</v>
      </c>
      <c r="H17" s="14" t="s">
        <v>313</v>
      </c>
      <c r="I17" s="300">
        <v>93.8</v>
      </c>
    </row>
    <row r="18" spans="1:9" x14ac:dyDescent="0.25">
      <c r="A18" s="14" t="s">
        <v>46</v>
      </c>
      <c r="B18" s="300">
        <v>1</v>
      </c>
      <c r="C18" s="14" t="s">
        <v>314</v>
      </c>
      <c r="D18" s="14" t="s">
        <v>313</v>
      </c>
      <c r="E18" s="14" t="s">
        <v>313</v>
      </c>
      <c r="F18" s="14" t="s">
        <v>313</v>
      </c>
      <c r="G18" s="14" t="s">
        <v>313</v>
      </c>
      <c r="H18" s="14" t="s">
        <v>313</v>
      </c>
      <c r="I18" s="300">
        <v>100</v>
      </c>
    </row>
    <row r="19" spans="1:9" x14ac:dyDescent="0.25">
      <c r="A19" s="14" t="s">
        <v>20</v>
      </c>
      <c r="B19" s="300">
        <v>2</v>
      </c>
      <c r="C19" s="14" t="s">
        <v>312</v>
      </c>
      <c r="D19" s="14" t="s">
        <v>313</v>
      </c>
      <c r="E19" s="14" t="s">
        <v>313</v>
      </c>
      <c r="F19" s="14" t="s">
        <v>313</v>
      </c>
      <c r="G19" s="300">
        <v>78.599999999999994</v>
      </c>
      <c r="H19" s="300">
        <v>84</v>
      </c>
      <c r="I19" s="300">
        <v>81.7</v>
      </c>
    </row>
    <row r="20" spans="1:9" x14ac:dyDescent="0.25">
      <c r="A20" s="14" t="s">
        <v>22</v>
      </c>
      <c r="B20" s="300">
        <v>2</v>
      </c>
      <c r="C20" s="14" t="s">
        <v>312</v>
      </c>
      <c r="D20" s="300">
        <v>0</v>
      </c>
      <c r="E20" s="300">
        <v>92.1</v>
      </c>
      <c r="F20" s="300">
        <v>95.3</v>
      </c>
      <c r="G20" s="300">
        <v>91.4</v>
      </c>
      <c r="H20" s="300">
        <v>95.5</v>
      </c>
      <c r="I20" s="300">
        <v>94.1</v>
      </c>
    </row>
    <row r="21" spans="1:9" x14ac:dyDescent="0.25">
      <c r="A21" s="14" t="s">
        <v>25</v>
      </c>
      <c r="B21" s="300">
        <v>2</v>
      </c>
      <c r="C21" s="14" t="s">
        <v>312</v>
      </c>
      <c r="D21" s="14" t="s">
        <v>313</v>
      </c>
      <c r="E21" s="14" t="s">
        <v>313</v>
      </c>
      <c r="F21" s="14" t="s">
        <v>313</v>
      </c>
      <c r="G21" s="14" t="s">
        <v>313</v>
      </c>
      <c r="H21" s="300">
        <v>0</v>
      </c>
      <c r="I21" s="300">
        <v>94</v>
      </c>
    </row>
    <row r="22" spans="1:9" x14ac:dyDescent="0.25">
      <c r="A22" s="14" t="s">
        <v>27</v>
      </c>
      <c r="B22" s="300">
        <v>2</v>
      </c>
      <c r="C22" s="14" t="s">
        <v>312</v>
      </c>
      <c r="D22" s="300">
        <v>0</v>
      </c>
      <c r="E22" s="300">
        <v>83.9</v>
      </c>
      <c r="F22" s="300">
        <v>100</v>
      </c>
      <c r="G22" s="300">
        <v>90</v>
      </c>
      <c r="H22" s="300">
        <v>95.7</v>
      </c>
      <c r="I22" s="300">
        <v>100</v>
      </c>
    </row>
    <row r="23" spans="1:9" x14ac:dyDescent="0.25">
      <c r="A23" s="14" t="s">
        <v>29</v>
      </c>
      <c r="B23" s="300">
        <v>2</v>
      </c>
      <c r="C23" s="14" t="s">
        <v>312</v>
      </c>
      <c r="D23" s="14" t="s">
        <v>313</v>
      </c>
      <c r="E23" s="14" t="s">
        <v>313</v>
      </c>
      <c r="F23" s="14" t="s">
        <v>313</v>
      </c>
      <c r="G23" s="14" t="s">
        <v>313</v>
      </c>
      <c r="H23" s="14" t="s">
        <v>313</v>
      </c>
      <c r="I23" s="300">
        <v>0</v>
      </c>
    </row>
    <row r="24" spans="1:9" x14ac:dyDescent="0.25">
      <c r="A24" s="14" t="s">
        <v>30</v>
      </c>
      <c r="B24" s="300">
        <v>2</v>
      </c>
      <c r="C24" s="14" t="s">
        <v>312</v>
      </c>
      <c r="D24" s="300">
        <v>0.7</v>
      </c>
      <c r="E24" s="300">
        <v>82.1</v>
      </c>
      <c r="F24" s="300">
        <v>89.9</v>
      </c>
      <c r="G24" s="300">
        <v>89.5</v>
      </c>
      <c r="H24" s="300">
        <v>77.2</v>
      </c>
      <c r="I24" s="300">
        <v>85.9</v>
      </c>
    </row>
    <row r="25" spans="1:9" x14ac:dyDescent="0.25">
      <c r="A25" s="14" t="s">
        <v>31</v>
      </c>
      <c r="B25" s="300">
        <v>2</v>
      </c>
      <c r="C25" s="14" t="s">
        <v>312</v>
      </c>
      <c r="D25" s="300">
        <v>1.6</v>
      </c>
      <c r="E25" s="300">
        <v>81.099999999999994</v>
      </c>
      <c r="F25" s="300">
        <v>88.4</v>
      </c>
      <c r="G25" s="300">
        <v>82</v>
      </c>
      <c r="H25" s="300">
        <v>88.9</v>
      </c>
      <c r="I25" s="300">
        <v>65.3</v>
      </c>
    </row>
    <row r="26" spans="1:9" x14ac:dyDescent="0.25">
      <c r="A26" s="14" t="s">
        <v>32</v>
      </c>
      <c r="B26" s="300">
        <v>2</v>
      </c>
      <c r="C26" s="14" t="s">
        <v>312</v>
      </c>
      <c r="D26" s="300">
        <v>0</v>
      </c>
      <c r="E26" s="300">
        <v>93.5</v>
      </c>
      <c r="F26" s="300">
        <v>97.3</v>
      </c>
      <c r="G26" s="300">
        <v>87.1</v>
      </c>
      <c r="H26" s="300">
        <v>93.5</v>
      </c>
      <c r="I26" s="300">
        <v>97.7</v>
      </c>
    </row>
    <row r="27" spans="1:9" x14ac:dyDescent="0.25">
      <c r="A27" s="14" t="s">
        <v>35</v>
      </c>
      <c r="B27" s="300">
        <v>2</v>
      </c>
      <c r="C27" s="14" t="s">
        <v>312</v>
      </c>
      <c r="D27" s="300">
        <v>0</v>
      </c>
      <c r="E27" s="300">
        <v>81.5</v>
      </c>
      <c r="F27" s="300">
        <v>93.9</v>
      </c>
      <c r="G27" s="300">
        <v>97.1</v>
      </c>
      <c r="H27" s="300">
        <v>100</v>
      </c>
      <c r="I27" s="300">
        <v>96.6</v>
      </c>
    </row>
    <row r="28" spans="1:9" x14ac:dyDescent="0.25">
      <c r="A28" s="14" t="s">
        <v>42</v>
      </c>
      <c r="B28" s="300">
        <v>2</v>
      </c>
      <c r="C28" s="14" t="s">
        <v>312</v>
      </c>
      <c r="D28" s="300">
        <v>3.7</v>
      </c>
      <c r="E28" s="300">
        <v>84.6</v>
      </c>
      <c r="F28" s="300">
        <v>87.1</v>
      </c>
      <c r="G28" s="300">
        <v>80.3</v>
      </c>
      <c r="H28" s="300">
        <v>91.5</v>
      </c>
      <c r="I28" s="300">
        <v>94.6</v>
      </c>
    </row>
    <row r="29" spans="1:9" x14ac:dyDescent="0.25">
      <c r="A29" s="14" t="s">
        <v>45</v>
      </c>
      <c r="B29" s="300">
        <v>2</v>
      </c>
      <c r="C29" s="14" t="s">
        <v>312</v>
      </c>
      <c r="D29" s="300">
        <v>0</v>
      </c>
      <c r="E29" s="300">
        <v>85.7</v>
      </c>
      <c r="F29" s="300">
        <v>81.8</v>
      </c>
      <c r="G29" s="300">
        <v>63.6</v>
      </c>
      <c r="H29" s="300">
        <v>28.6</v>
      </c>
      <c r="I29" s="300">
        <v>100</v>
      </c>
    </row>
    <row r="30" spans="1:9" x14ac:dyDescent="0.25">
      <c r="A30" s="14" t="s">
        <v>46</v>
      </c>
      <c r="B30" s="300">
        <v>2</v>
      </c>
      <c r="C30" s="14" t="s">
        <v>312</v>
      </c>
      <c r="D30" s="300">
        <v>0</v>
      </c>
      <c r="E30" s="300">
        <v>65.8</v>
      </c>
      <c r="F30" s="300">
        <v>79.400000000000006</v>
      </c>
      <c r="G30" s="300">
        <v>57</v>
      </c>
      <c r="H30" s="300">
        <v>86.9</v>
      </c>
      <c r="I30" s="300">
        <v>79.400000000000006</v>
      </c>
    </row>
    <row r="31" spans="1:9" x14ac:dyDescent="0.25">
      <c r="A31" s="14" t="s">
        <v>25</v>
      </c>
      <c r="B31" s="300">
        <v>2</v>
      </c>
      <c r="C31" s="14" t="s">
        <v>314</v>
      </c>
      <c r="D31" s="14" t="s">
        <v>313</v>
      </c>
      <c r="E31" s="14" t="s">
        <v>313</v>
      </c>
      <c r="F31" s="14" t="s">
        <v>313</v>
      </c>
      <c r="G31" s="300">
        <v>95.7</v>
      </c>
      <c r="H31" s="14" t="s">
        <v>313</v>
      </c>
      <c r="I31" s="14" t="s">
        <v>313</v>
      </c>
    </row>
    <row r="32" spans="1:9" x14ac:dyDescent="0.25">
      <c r="A32" s="14" t="s">
        <v>31</v>
      </c>
      <c r="B32" s="300">
        <v>2</v>
      </c>
      <c r="C32" s="14" t="s">
        <v>314</v>
      </c>
      <c r="D32" s="14" t="s">
        <v>313</v>
      </c>
      <c r="E32" s="14" t="s">
        <v>313</v>
      </c>
      <c r="F32" s="14" t="s">
        <v>313</v>
      </c>
      <c r="G32" s="300">
        <v>95.7</v>
      </c>
      <c r="H32" s="14" t="s">
        <v>313</v>
      </c>
      <c r="I32" s="300">
        <v>45</v>
      </c>
    </row>
    <row r="33" spans="1:9" x14ac:dyDescent="0.25">
      <c r="A33" s="14" t="s">
        <v>46</v>
      </c>
      <c r="B33" s="300">
        <v>2</v>
      </c>
      <c r="C33" s="14" t="s">
        <v>314</v>
      </c>
      <c r="D33" s="14" t="s">
        <v>313</v>
      </c>
      <c r="E33" s="14" t="s">
        <v>313</v>
      </c>
      <c r="F33" s="14" t="s">
        <v>313</v>
      </c>
      <c r="G33" s="14" t="s">
        <v>313</v>
      </c>
      <c r="H33" s="14" t="s">
        <v>313</v>
      </c>
      <c r="I33" s="300">
        <v>50</v>
      </c>
    </row>
    <row r="34" spans="1:9" x14ac:dyDescent="0.25">
      <c r="A34" s="14" t="s">
        <v>20</v>
      </c>
      <c r="B34" s="300">
        <v>3</v>
      </c>
      <c r="C34" s="14" t="s">
        <v>312</v>
      </c>
      <c r="D34" s="14" t="s">
        <v>313</v>
      </c>
      <c r="E34" s="14" t="s">
        <v>313</v>
      </c>
      <c r="F34" s="14" t="s">
        <v>313</v>
      </c>
      <c r="G34" s="14" t="s">
        <v>313</v>
      </c>
      <c r="H34" s="300">
        <v>0</v>
      </c>
      <c r="I34" s="300">
        <v>77.8</v>
      </c>
    </row>
    <row r="35" spans="1:9" x14ac:dyDescent="0.25">
      <c r="A35" s="14" t="s">
        <v>21</v>
      </c>
      <c r="B35" s="300">
        <v>3</v>
      </c>
      <c r="C35" s="14" t="s">
        <v>312</v>
      </c>
      <c r="D35" s="14" t="s">
        <v>313</v>
      </c>
      <c r="E35" s="300">
        <v>0</v>
      </c>
      <c r="F35" s="300">
        <v>0</v>
      </c>
      <c r="G35" s="300">
        <v>0</v>
      </c>
      <c r="H35" s="14" t="s">
        <v>313</v>
      </c>
      <c r="I35" s="300">
        <v>0</v>
      </c>
    </row>
    <row r="36" spans="1:9" x14ac:dyDescent="0.25">
      <c r="A36" s="14" t="s">
        <v>22</v>
      </c>
      <c r="B36" s="300">
        <v>3</v>
      </c>
      <c r="C36" s="14" t="s">
        <v>312</v>
      </c>
      <c r="D36" s="300">
        <v>0</v>
      </c>
      <c r="E36" s="300">
        <v>16.7</v>
      </c>
      <c r="F36" s="14" t="s">
        <v>313</v>
      </c>
      <c r="G36" s="300">
        <v>20</v>
      </c>
      <c r="H36" s="300">
        <v>60</v>
      </c>
      <c r="I36" s="300">
        <v>44.4</v>
      </c>
    </row>
    <row r="37" spans="1:9" x14ac:dyDescent="0.25">
      <c r="A37" s="14" t="s">
        <v>25</v>
      </c>
      <c r="B37" s="300">
        <v>3</v>
      </c>
      <c r="C37" s="14" t="s">
        <v>312</v>
      </c>
      <c r="D37" s="14" t="s">
        <v>313</v>
      </c>
      <c r="E37" s="300">
        <v>0</v>
      </c>
      <c r="F37" s="300">
        <v>0</v>
      </c>
      <c r="G37" s="300">
        <v>75</v>
      </c>
      <c r="H37" s="300">
        <v>50</v>
      </c>
      <c r="I37" s="300">
        <v>42.9</v>
      </c>
    </row>
    <row r="38" spans="1:9" x14ac:dyDescent="0.25">
      <c r="A38" s="14" t="s">
        <v>27</v>
      </c>
      <c r="B38" s="300">
        <v>3</v>
      </c>
      <c r="C38" s="14" t="s">
        <v>312</v>
      </c>
      <c r="D38" s="300">
        <v>0</v>
      </c>
      <c r="E38" s="300">
        <v>0</v>
      </c>
      <c r="F38" s="300">
        <v>2.9</v>
      </c>
      <c r="G38" s="300">
        <v>58.6</v>
      </c>
      <c r="H38" s="300">
        <v>76.099999999999994</v>
      </c>
      <c r="I38" s="300">
        <v>75</v>
      </c>
    </row>
    <row r="39" spans="1:9" x14ac:dyDescent="0.25">
      <c r="A39" s="14" t="s">
        <v>29</v>
      </c>
      <c r="B39" s="300">
        <v>3</v>
      </c>
      <c r="C39" s="14" t="s">
        <v>312</v>
      </c>
      <c r="D39" s="14" t="s">
        <v>313</v>
      </c>
      <c r="E39" s="14" t="s">
        <v>313</v>
      </c>
      <c r="F39" s="300">
        <v>0</v>
      </c>
      <c r="G39" s="300">
        <v>0</v>
      </c>
      <c r="H39" s="300">
        <v>0</v>
      </c>
      <c r="I39" s="300">
        <v>0</v>
      </c>
    </row>
    <row r="40" spans="1:9" x14ac:dyDescent="0.25">
      <c r="A40" s="14" t="s">
        <v>30</v>
      </c>
      <c r="B40" s="300">
        <v>3</v>
      </c>
      <c r="C40" s="14" t="s">
        <v>312</v>
      </c>
      <c r="D40" s="300">
        <v>0</v>
      </c>
      <c r="E40" s="300">
        <v>0</v>
      </c>
      <c r="F40" s="300">
        <v>6.5</v>
      </c>
      <c r="G40" s="300">
        <v>53.5</v>
      </c>
      <c r="H40" s="300">
        <v>54.3</v>
      </c>
      <c r="I40" s="300">
        <v>44.4</v>
      </c>
    </row>
    <row r="41" spans="1:9" x14ac:dyDescent="0.25">
      <c r="A41" s="14" t="s">
        <v>31</v>
      </c>
      <c r="B41" s="300">
        <v>3</v>
      </c>
      <c r="C41" s="14" t="s">
        <v>312</v>
      </c>
      <c r="D41" s="300">
        <v>1.1000000000000001</v>
      </c>
      <c r="E41" s="300">
        <v>0</v>
      </c>
      <c r="F41" s="300">
        <v>37.1</v>
      </c>
      <c r="G41" s="300">
        <v>43.3</v>
      </c>
      <c r="H41" s="300">
        <v>58.4</v>
      </c>
      <c r="I41" s="300">
        <v>53</v>
      </c>
    </row>
    <row r="42" spans="1:9" x14ac:dyDescent="0.25">
      <c r="A42" s="14" t="s">
        <v>32</v>
      </c>
      <c r="B42" s="300">
        <v>3</v>
      </c>
      <c r="C42" s="14" t="s">
        <v>312</v>
      </c>
      <c r="D42" s="300">
        <v>0</v>
      </c>
      <c r="E42" s="300">
        <v>0</v>
      </c>
      <c r="F42" s="300">
        <v>0</v>
      </c>
      <c r="G42" s="300">
        <v>0</v>
      </c>
      <c r="H42" s="300">
        <v>66.7</v>
      </c>
      <c r="I42" s="300">
        <v>44.4</v>
      </c>
    </row>
    <row r="43" spans="1:9" x14ac:dyDescent="0.25">
      <c r="A43" s="14" t="s">
        <v>35</v>
      </c>
      <c r="B43" s="300">
        <v>3</v>
      </c>
      <c r="C43" s="14" t="s">
        <v>312</v>
      </c>
      <c r="D43" s="300">
        <v>0</v>
      </c>
      <c r="E43" s="300">
        <v>0</v>
      </c>
      <c r="F43" s="300">
        <v>0</v>
      </c>
      <c r="G43" s="300">
        <v>54.5</v>
      </c>
      <c r="H43" s="300">
        <v>63.6</v>
      </c>
      <c r="I43" s="300">
        <v>67.599999999999994</v>
      </c>
    </row>
    <row r="44" spans="1:9" x14ac:dyDescent="0.25">
      <c r="A44" s="14" t="s">
        <v>42</v>
      </c>
      <c r="B44" s="300">
        <v>3</v>
      </c>
      <c r="C44" s="14" t="s">
        <v>312</v>
      </c>
      <c r="D44" s="300">
        <v>0</v>
      </c>
      <c r="E44" s="300">
        <v>0</v>
      </c>
      <c r="F44" s="300">
        <v>60</v>
      </c>
      <c r="G44" s="300">
        <v>75</v>
      </c>
      <c r="H44" s="300">
        <v>0</v>
      </c>
      <c r="I44" s="300">
        <v>50</v>
      </c>
    </row>
    <row r="45" spans="1:9" x14ac:dyDescent="0.25">
      <c r="A45" s="14" t="s">
        <v>45</v>
      </c>
      <c r="B45" s="300">
        <v>3</v>
      </c>
      <c r="C45" s="14" t="s">
        <v>312</v>
      </c>
      <c r="D45" s="300">
        <v>0</v>
      </c>
      <c r="E45" s="300">
        <v>0</v>
      </c>
      <c r="F45" s="300">
        <v>0</v>
      </c>
      <c r="G45" s="300">
        <v>42.9</v>
      </c>
      <c r="H45" s="300">
        <v>28.6</v>
      </c>
      <c r="I45" s="300">
        <v>58.8</v>
      </c>
    </row>
    <row r="46" spans="1:9" x14ac:dyDescent="0.25">
      <c r="A46" s="14" t="s">
        <v>46</v>
      </c>
      <c r="B46" s="300">
        <v>3</v>
      </c>
      <c r="C46" s="14" t="s">
        <v>312</v>
      </c>
      <c r="D46" s="300">
        <v>0</v>
      </c>
      <c r="E46" s="300">
        <v>5.3</v>
      </c>
      <c r="F46" s="300">
        <v>25</v>
      </c>
      <c r="G46" s="300">
        <v>20</v>
      </c>
      <c r="H46" s="300">
        <v>48.3</v>
      </c>
      <c r="I46" s="300">
        <v>30.8</v>
      </c>
    </row>
    <row r="47" spans="1:9" x14ac:dyDescent="0.25">
      <c r="A47" s="14" t="s">
        <v>20</v>
      </c>
      <c r="B47" s="300">
        <v>3</v>
      </c>
      <c r="C47" s="14" t="s">
        <v>314</v>
      </c>
      <c r="D47" s="14" t="s">
        <v>313</v>
      </c>
      <c r="E47" s="14" t="s">
        <v>313</v>
      </c>
      <c r="F47" s="14" t="s">
        <v>313</v>
      </c>
      <c r="G47" s="14" t="s">
        <v>313</v>
      </c>
      <c r="H47" s="300">
        <v>0</v>
      </c>
      <c r="I47" s="300">
        <v>0</v>
      </c>
    </row>
    <row r="48" spans="1:9" x14ac:dyDescent="0.25">
      <c r="A48" s="14" t="s">
        <v>21</v>
      </c>
      <c r="B48" s="300">
        <v>3</v>
      </c>
      <c r="C48" s="14" t="s">
        <v>314</v>
      </c>
      <c r="D48" s="14" t="s">
        <v>313</v>
      </c>
      <c r="E48" s="300">
        <v>0</v>
      </c>
      <c r="F48" s="300">
        <v>0</v>
      </c>
      <c r="G48" s="14" t="s">
        <v>313</v>
      </c>
      <c r="H48" s="14" t="s">
        <v>313</v>
      </c>
      <c r="I48" s="300">
        <v>0</v>
      </c>
    </row>
    <row r="49" spans="1:9" x14ac:dyDescent="0.25">
      <c r="A49" s="14" t="s">
        <v>22</v>
      </c>
      <c r="B49" s="300">
        <v>3</v>
      </c>
      <c r="C49" s="14" t="s">
        <v>314</v>
      </c>
      <c r="D49" s="300">
        <v>0</v>
      </c>
      <c r="E49" s="300">
        <v>0</v>
      </c>
      <c r="F49" s="14" t="s">
        <v>313</v>
      </c>
      <c r="G49" s="300">
        <v>0</v>
      </c>
      <c r="H49" s="300">
        <v>50</v>
      </c>
      <c r="I49" s="300">
        <v>0</v>
      </c>
    </row>
    <row r="50" spans="1:9" x14ac:dyDescent="0.25">
      <c r="A50" s="14" t="s">
        <v>25</v>
      </c>
      <c r="B50" s="300">
        <v>3</v>
      </c>
      <c r="C50" s="14" t="s">
        <v>314</v>
      </c>
      <c r="D50" s="14" t="s">
        <v>313</v>
      </c>
      <c r="E50" s="300">
        <v>50</v>
      </c>
      <c r="F50" s="300">
        <v>0</v>
      </c>
      <c r="G50" s="300">
        <v>31.3</v>
      </c>
      <c r="H50" s="300">
        <v>60</v>
      </c>
      <c r="I50" s="300">
        <v>31.8</v>
      </c>
    </row>
    <row r="51" spans="1:9" x14ac:dyDescent="0.25">
      <c r="A51" s="14" t="s">
        <v>27</v>
      </c>
      <c r="B51" s="300">
        <v>3</v>
      </c>
      <c r="C51" s="14" t="s">
        <v>314</v>
      </c>
      <c r="D51" s="300">
        <v>0</v>
      </c>
      <c r="E51" s="300">
        <v>0</v>
      </c>
      <c r="F51" s="300">
        <v>0</v>
      </c>
      <c r="G51" s="300">
        <v>0</v>
      </c>
      <c r="H51" s="300">
        <v>62.5</v>
      </c>
      <c r="I51" s="300">
        <v>11.1</v>
      </c>
    </row>
    <row r="52" spans="1:9" x14ac:dyDescent="0.25">
      <c r="A52" s="14" t="s">
        <v>29</v>
      </c>
      <c r="B52" s="300">
        <v>3</v>
      </c>
      <c r="C52" s="14" t="s">
        <v>314</v>
      </c>
      <c r="D52" s="14" t="s">
        <v>313</v>
      </c>
      <c r="E52" s="14" t="s">
        <v>313</v>
      </c>
      <c r="F52" s="14" t="s">
        <v>313</v>
      </c>
      <c r="G52" s="14" t="s">
        <v>313</v>
      </c>
      <c r="H52" s="300">
        <v>0</v>
      </c>
      <c r="I52" s="300">
        <v>0</v>
      </c>
    </row>
    <row r="53" spans="1:9" x14ac:dyDescent="0.25">
      <c r="A53" s="14" t="s">
        <v>30</v>
      </c>
      <c r="B53" s="300">
        <v>3</v>
      </c>
      <c r="C53" s="14" t="s">
        <v>314</v>
      </c>
      <c r="D53" s="300">
        <v>0</v>
      </c>
      <c r="E53" s="300">
        <v>4.7</v>
      </c>
      <c r="F53" s="300">
        <v>12.2</v>
      </c>
      <c r="G53" s="300">
        <v>16.7</v>
      </c>
      <c r="H53" s="300">
        <v>19.600000000000001</v>
      </c>
      <c r="I53" s="300">
        <v>32.5</v>
      </c>
    </row>
    <row r="54" spans="1:9" x14ac:dyDescent="0.25">
      <c r="A54" s="14" t="s">
        <v>31</v>
      </c>
      <c r="B54" s="300">
        <v>3</v>
      </c>
      <c r="C54" s="14" t="s">
        <v>314</v>
      </c>
      <c r="D54" s="300">
        <v>0</v>
      </c>
      <c r="E54" s="300">
        <v>9.4</v>
      </c>
      <c r="F54" s="300">
        <v>16.7</v>
      </c>
      <c r="G54" s="300">
        <v>20.8</v>
      </c>
      <c r="H54" s="300">
        <v>35.700000000000003</v>
      </c>
      <c r="I54" s="300">
        <v>33.299999999999997</v>
      </c>
    </row>
    <row r="55" spans="1:9" x14ac:dyDescent="0.25">
      <c r="A55" s="14" t="s">
        <v>32</v>
      </c>
      <c r="B55" s="300">
        <v>3</v>
      </c>
      <c r="C55" s="14" t="s">
        <v>314</v>
      </c>
      <c r="D55" s="14" t="s">
        <v>313</v>
      </c>
      <c r="E55" s="300">
        <v>0</v>
      </c>
      <c r="F55" s="14" t="s">
        <v>313</v>
      </c>
      <c r="G55" s="300">
        <v>0</v>
      </c>
      <c r="H55" s="300">
        <v>0</v>
      </c>
      <c r="I55" s="300">
        <v>100</v>
      </c>
    </row>
    <row r="56" spans="1:9" x14ac:dyDescent="0.25">
      <c r="A56" s="14" t="s">
        <v>35</v>
      </c>
      <c r="B56" s="300">
        <v>3</v>
      </c>
      <c r="C56" s="14" t="s">
        <v>314</v>
      </c>
      <c r="D56" s="300">
        <v>0</v>
      </c>
      <c r="E56" s="300">
        <v>0</v>
      </c>
      <c r="F56" s="300">
        <v>33.299999999999997</v>
      </c>
      <c r="G56" s="300">
        <v>0</v>
      </c>
      <c r="H56" s="300">
        <v>25</v>
      </c>
      <c r="I56" s="300">
        <v>52.9</v>
      </c>
    </row>
    <row r="57" spans="1:9" x14ac:dyDescent="0.25">
      <c r="A57" s="14" t="s">
        <v>42</v>
      </c>
      <c r="B57" s="300">
        <v>3</v>
      </c>
      <c r="C57" s="14" t="s">
        <v>314</v>
      </c>
      <c r="D57" s="300">
        <v>0</v>
      </c>
      <c r="E57" s="300">
        <v>0</v>
      </c>
      <c r="F57" s="14" t="s">
        <v>313</v>
      </c>
      <c r="G57" s="300">
        <v>33.299999999999997</v>
      </c>
      <c r="H57" s="300">
        <v>50</v>
      </c>
      <c r="I57" s="300">
        <v>33.299999999999997</v>
      </c>
    </row>
    <row r="58" spans="1:9" x14ac:dyDescent="0.25">
      <c r="A58" s="14" t="s">
        <v>45</v>
      </c>
      <c r="B58" s="300">
        <v>3</v>
      </c>
      <c r="C58" s="14" t="s">
        <v>314</v>
      </c>
      <c r="D58" s="300">
        <v>0</v>
      </c>
      <c r="E58" s="14" t="s">
        <v>313</v>
      </c>
      <c r="F58" s="300">
        <v>0</v>
      </c>
      <c r="G58" s="300">
        <v>0</v>
      </c>
      <c r="H58" s="300">
        <v>0</v>
      </c>
      <c r="I58" s="300">
        <v>0</v>
      </c>
    </row>
    <row r="59" spans="1:9" x14ac:dyDescent="0.25">
      <c r="A59" s="14" t="s">
        <v>46</v>
      </c>
      <c r="B59" s="300">
        <v>3</v>
      </c>
      <c r="C59" s="14" t="s">
        <v>314</v>
      </c>
      <c r="D59" s="300">
        <v>0</v>
      </c>
      <c r="E59" s="300">
        <v>23.1</v>
      </c>
      <c r="F59" s="300">
        <v>10</v>
      </c>
      <c r="G59" s="300">
        <v>11.1</v>
      </c>
      <c r="H59" s="300">
        <v>0</v>
      </c>
      <c r="I59" s="300">
        <v>27.3</v>
      </c>
    </row>
  </sheetData>
  <mergeCells count="2">
    <mergeCell ref="C2:I2"/>
    <mergeCell ref="A1:I1"/>
  </mergeCells>
  <pageMargins left="0.7" right="0.7" top="0.75" bottom="0.75" header="0.3" footer="0.3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Normal="100" zoomScaleSheetLayoutView="100" workbookViewId="0">
      <selection activeCell="I14" sqref="I14"/>
    </sheetView>
  </sheetViews>
  <sheetFormatPr defaultRowHeight="15.75" x14ac:dyDescent="0.25"/>
  <cols>
    <col min="1" max="1" width="16.375" customWidth="1"/>
    <col min="2" max="2" width="12.375" customWidth="1"/>
    <col min="3" max="3" width="9.75" customWidth="1"/>
    <col min="4" max="4" width="12.625" customWidth="1"/>
    <col min="5" max="5" width="9.125" customWidth="1"/>
    <col min="6" max="7" width="12.625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4" customFormat="1" ht="37.5" customHeight="1" x14ac:dyDescent="0.25">
      <c r="A1" s="684" t="s">
        <v>258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</row>
    <row r="2" spans="1:11" s="4" customFormat="1" ht="16.5" thickBot="1" x14ac:dyDescent="0.3">
      <c r="A2" s="41" t="s">
        <v>259</v>
      </c>
      <c r="B2" s="41"/>
    </row>
    <row r="3" spans="1:11" s="4" customFormat="1" ht="15.75" customHeight="1" x14ac:dyDescent="0.25">
      <c r="A3" s="692" t="s">
        <v>52</v>
      </c>
      <c r="B3" s="694" t="s">
        <v>74</v>
      </c>
      <c r="C3" s="633" t="s">
        <v>253</v>
      </c>
      <c r="D3" s="633" t="s">
        <v>75</v>
      </c>
      <c r="E3" s="653"/>
      <c r="F3" s="691"/>
      <c r="G3" s="694" t="s">
        <v>76</v>
      </c>
      <c r="H3" s="633" t="s">
        <v>253</v>
      </c>
      <c r="I3" s="633" t="s">
        <v>77</v>
      </c>
      <c r="J3" s="653"/>
      <c r="K3" s="691"/>
    </row>
    <row r="4" spans="1:11" s="4" customFormat="1" ht="32.25" thickBot="1" x14ac:dyDescent="0.3">
      <c r="A4" s="693"/>
      <c r="B4" s="657"/>
      <c r="C4" s="658"/>
      <c r="D4" s="374" t="s">
        <v>15</v>
      </c>
      <c r="E4" s="374" t="s">
        <v>16</v>
      </c>
      <c r="F4" s="88" t="s">
        <v>17</v>
      </c>
      <c r="G4" s="657"/>
      <c r="H4" s="658"/>
      <c r="I4" s="374" t="s">
        <v>15</v>
      </c>
      <c r="J4" s="374" t="s">
        <v>16</v>
      </c>
      <c r="K4" s="88" t="s">
        <v>17</v>
      </c>
    </row>
    <row r="5" spans="1:11" s="4" customFormat="1" x14ac:dyDescent="0.25">
      <c r="A5" s="174" t="s">
        <v>583</v>
      </c>
      <c r="B5" s="165">
        <v>125</v>
      </c>
      <c r="C5" s="386">
        <v>49</v>
      </c>
      <c r="D5" s="87">
        <v>488.88</v>
      </c>
      <c r="E5" s="87">
        <v>14</v>
      </c>
      <c r="F5" s="166">
        <v>19.2</v>
      </c>
      <c r="G5" s="165">
        <v>36</v>
      </c>
      <c r="H5" s="87">
        <v>9</v>
      </c>
      <c r="I5" s="87">
        <v>163.6</v>
      </c>
      <c r="J5" s="87">
        <v>6</v>
      </c>
      <c r="K5" s="166">
        <v>3</v>
      </c>
    </row>
    <row r="6" spans="1:11" s="4" customFormat="1" x14ac:dyDescent="0.25">
      <c r="A6" s="172" t="s">
        <v>582</v>
      </c>
      <c r="B6" s="385">
        <v>35</v>
      </c>
      <c r="C6" s="384">
        <v>5</v>
      </c>
      <c r="D6" s="171">
        <v>168.78</v>
      </c>
      <c r="E6" s="171">
        <v>0</v>
      </c>
      <c r="F6" s="383">
        <v>5</v>
      </c>
      <c r="G6" s="385">
        <v>43</v>
      </c>
      <c r="H6" s="384">
        <v>13</v>
      </c>
      <c r="I6" s="384">
        <v>65.45</v>
      </c>
      <c r="J6" s="171">
        <v>0</v>
      </c>
      <c r="K6" s="383">
        <v>12</v>
      </c>
    </row>
    <row r="7" spans="1:11" s="4" customFormat="1" x14ac:dyDescent="0.25">
      <c r="A7" s="172" t="s">
        <v>581</v>
      </c>
      <c r="B7" s="385">
        <v>27</v>
      </c>
      <c r="C7" s="384">
        <v>1</v>
      </c>
      <c r="D7" s="171">
        <v>133.86000000000001</v>
      </c>
      <c r="E7" s="171">
        <v>17</v>
      </c>
      <c r="F7" s="383">
        <v>0</v>
      </c>
      <c r="G7" s="385">
        <v>11</v>
      </c>
      <c r="H7" s="384">
        <v>1</v>
      </c>
      <c r="I7" s="384">
        <v>65.17</v>
      </c>
      <c r="J7" s="171">
        <v>0</v>
      </c>
      <c r="K7" s="383">
        <v>0</v>
      </c>
    </row>
    <row r="8" spans="1:11" x14ac:dyDescent="0.25">
      <c r="A8" s="173" t="s">
        <v>580</v>
      </c>
      <c r="B8" s="382">
        <v>29</v>
      </c>
      <c r="C8" s="14">
        <v>19</v>
      </c>
      <c r="D8" s="2">
        <v>139.68</v>
      </c>
      <c r="E8" s="2">
        <v>19</v>
      </c>
      <c r="F8" s="381">
        <v>1</v>
      </c>
      <c r="G8" s="382">
        <v>17</v>
      </c>
      <c r="H8" s="14">
        <v>8</v>
      </c>
      <c r="I8" s="14">
        <v>55.69</v>
      </c>
      <c r="J8" s="2">
        <v>3</v>
      </c>
      <c r="K8" s="381">
        <v>6</v>
      </c>
    </row>
    <row r="9" spans="1:11" x14ac:dyDescent="0.25">
      <c r="A9" s="173" t="s">
        <v>579</v>
      </c>
      <c r="B9" s="382">
        <v>112</v>
      </c>
      <c r="C9" s="14">
        <v>71</v>
      </c>
      <c r="D9" s="2">
        <v>646.02</v>
      </c>
      <c r="E9" s="2">
        <v>3</v>
      </c>
      <c r="F9" s="381">
        <v>0</v>
      </c>
      <c r="G9" s="382">
        <v>26</v>
      </c>
      <c r="H9" s="14">
        <v>18</v>
      </c>
      <c r="I9" s="14">
        <v>173.84</v>
      </c>
      <c r="J9" s="2">
        <v>10</v>
      </c>
      <c r="K9" s="381">
        <v>0</v>
      </c>
    </row>
    <row r="10" spans="1:11" x14ac:dyDescent="0.25">
      <c r="A10" s="175" t="s">
        <v>578</v>
      </c>
      <c r="B10" s="379">
        <v>31</v>
      </c>
      <c r="C10" s="378">
        <v>7</v>
      </c>
      <c r="D10" s="176">
        <v>75.66</v>
      </c>
      <c r="E10" s="176">
        <v>5</v>
      </c>
      <c r="F10" s="377">
        <v>16</v>
      </c>
      <c r="G10" s="379">
        <v>15</v>
      </c>
      <c r="H10" s="176">
        <v>10</v>
      </c>
      <c r="I10" s="378">
        <v>9.1999999999999993</v>
      </c>
      <c r="J10" s="176">
        <v>10</v>
      </c>
      <c r="K10" s="377">
        <v>9</v>
      </c>
    </row>
    <row r="11" spans="1:11" x14ac:dyDescent="0.25">
      <c r="A11" s="175" t="s">
        <v>577</v>
      </c>
      <c r="B11" s="379">
        <v>12</v>
      </c>
      <c r="C11" s="378">
        <v>1</v>
      </c>
      <c r="D11" s="176">
        <v>69.84</v>
      </c>
      <c r="E11" s="176">
        <v>0</v>
      </c>
      <c r="F11" s="377">
        <v>0</v>
      </c>
      <c r="G11" s="379">
        <v>3</v>
      </c>
      <c r="H11" s="176">
        <v>1</v>
      </c>
      <c r="I11" s="378">
        <v>9.44</v>
      </c>
      <c r="J11" s="176">
        <v>0</v>
      </c>
      <c r="K11" s="377">
        <v>1</v>
      </c>
    </row>
    <row r="12" spans="1:11" ht="16.5" thickBot="1" x14ac:dyDescent="0.3">
      <c r="A12" s="380" t="s">
        <v>584</v>
      </c>
      <c r="B12" s="379">
        <v>16</v>
      </c>
      <c r="C12" s="378">
        <v>9</v>
      </c>
      <c r="D12" s="176">
        <v>52.38</v>
      </c>
      <c r="E12" s="176">
        <v>0</v>
      </c>
      <c r="F12" s="377">
        <v>12</v>
      </c>
      <c r="G12" s="379">
        <v>4</v>
      </c>
      <c r="H12" s="176">
        <v>0</v>
      </c>
      <c r="I12" s="378">
        <v>18.8</v>
      </c>
      <c r="J12" s="176">
        <v>0</v>
      </c>
      <c r="K12" s="377">
        <v>0</v>
      </c>
    </row>
    <row r="13" spans="1:11" ht="16.5" thickBot="1" x14ac:dyDescent="0.3">
      <c r="A13" s="178" t="s">
        <v>56</v>
      </c>
      <c r="B13" s="183">
        <f t="shared" ref="B13:K13" si="0">SUM(B5:B12)</f>
        <v>387</v>
      </c>
      <c r="C13" s="180">
        <f t="shared" si="0"/>
        <v>162</v>
      </c>
      <c r="D13" s="180">
        <f t="shared" si="0"/>
        <v>1775.1000000000001</v>
      </c>
      <c r="E13" s="180">
        <f t="shared" si="0"/>
        <v>58</v>
      </c>
      <c r="F13" s="181">
        <f t="shared" si="0"/>
        <v>53.2</v>
      </c>
      <c r="G13" s="183">
        <f t="shared" si="0"/>
        <v>155</v>
      </c>
      <c r="H13" s="180">
        <f t="shared" si="0"/>
        <v>60</v>
      </c>
      <c r="I13" s="180">
        <f t="shared" si="0"/>
        <v>561.19000000000005</v>
      </c>
      <c r="J13" s="180">
        <f t="shared" si="0"/>
        <v>29</v>
      </c>
      <c r="K13" s="181">
        <f t="shared" si="0"/>
        <v>31</v>
      </c>
    </row>
    <row r="15" spans="1:11" ht="16.5" thickBot="1" x14ac:dyDescent="0.3">
      <c r="A15" s="41" t="s">
        <v>252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.75" customHeight="1" x14ac:dyDescent="0.25">
      <c r="A16" s="685" t="s">
        <v>52</v>
      </c>
      <c r="B16" s="638" t="s">
        <v>74</v>
      </c>
      <c r="C16" s="675" t="s">
        <v>253</v>
      </c>
      <c r="D16" s="688" t="s">
        <v>75</v>
      </c>
      <c r="E16" s="689"/>
      <c r="F16" s="690"/>
      <c r="G16" s="638" t="s">
        <v>76</v>
      </c>
      <c r="H16" s="675" t="s">
        <v>253</v>
      </c>
      <c r="I16" s="688" t="s">
        <v>77</v>
      </c>
      <c r="J16" s="689"/>
      <c r="K16" s="690"/>
    </row>
    <row r="17" spans="1:11" ht="32.25" thickBot="1" x14ac:dyDescent="0.3">
      <c r="A17" s="686"/>
      <c r="B17" s="683"/>
      <c r="C17" s="687"/>
      <c r="D17" s="374" t="s">
        <v>15</v>
      </c>
      <c r="E17" s="374" t="s">
        <v>16</v>
      </c>
      <c r="F17" s="88" t="s">
        <v>17</v>
      </c>
      <c r="G17" s="683"/>
      <c r="H17" s="687"/>
      <c r="I17" s="374" t="s">
        <v>15</v>
      </c>
      <c r="J17" s="374" t="s">
        <v>16</v>
      </c>
      <c r="K17" s="88" t="s">
        <v>17</v>
      </c>
    </row>
    <row r="18" spans="1:11" x14ac:dyDescent="0.25">
      <c r="A18" s="188" t="s">
        <v>583</v>
      </c>
      <c r="B18" s="190">
        <v>76</v>
      </c>
      <c r="C18" s="67"/>
      <c r="D18" s="67">
        <v>296.5</v>
      </c>
      <c r="E18" s="67">
        <v>51</v>
      </c>
      <c r="F18" s="191">
        <v>1.25</v>
      </c>
      <c r="G18" s="190">
        <v>25</v>
      </c>
      <c r="H18" s="67"/>
      <c r="I18" s="67">
        <v>110.5</v>
      </c>
      <c r="J18" s="67">
        <v>4</v>
      </c>
      <c r="K18" s="191">
        <v>5</v>
      </c>
    </row>
    <row r="19" spans="1:11" x14ac:dyDescent="0.25">
      <c r="A19" s="188" t="s">
        <v>582</v>
      </c>
      <c r="B19" s="190">
        <v>29</v>
      </c>
      <c r="C19" s="67"/>
      <c r="D19" s="67">
        <v>105.75</v>
      </c>
      <c r="E19" s="67">
        <v>10</v>
      </c>
      <c r="F19" s="191">
        <v>2</v>
      </c>
      <c r="G19" s="190">
        <v>20</v>
      </c>
      <c r="H19" s="67"/>
      <c r="I19" s="67">
        <v>91</v>
      </c>
      <c r="J19" s="67">
        <v>3</v>
      </c>
      <c r="K19" s="191">
        <v>6</v>
      </c>
    </row>
    <row r="20" spans="1:11" x14ac:dyDescent="0.25">
      <c r="A20" s="188" t="s">
        <v>581</v>
      </c>
      <c r="B20" s="190">
        <v>24</v>
      </c>
      <c r="C20" s="67"/>
      <c r="D20" s="67">
        <v>118</v>
      </c>
      <c r="E20" s="67">
        <v>14</v>
      </c>
      <c r="F20" s="191">
        <v>0</v>
      </c>
      <c r="G20" s="190">
        <v>18</v>
      </c>
      <c r="H20" s="67"/>
      <c r="I20" s="67">
        <v>82</v>
      </c>
      <c r="J20" s="67">
        <v>2</v>
      </c>
      <c r="K20" s="191">
        <v>0</v>
      </c>
    </row>
    <row r="21" spans="1:11" x14ac:dyDescent="0.25">
      <c r="A21" s="173" t="s">
        <v>580</v>
      </c>
      <c r="B21" s="167">
        <v>25</v>
      </c>
      <c r="C21" s="2"/>
      <c r="D21" s="2">
        <v>95.5</v>
      </c>
      <c r="E21" s="2">
        <v>27</v>
      </c>
      <c r="F21" s="168">
        <v>4</v>
      </c>
      <c r="G21" s="167">
        <v>15</v>
      </c>
      <c r="H21" s="2"/>
      <c r="I21" s="2">
        <v>52.75</v>
      </c>
      <c r="J21" s="2">
        <v>4.5</v>
      </c>
      <c r="K21" s="168">
        <v>2</v>
      </c>
    </row>
    <row r="22" spans="1:11" x14ac:dyDescent="0.25">
      <c r="A22" s="173" t="s">
        <v>579</v>
      </c>
      <c r="B22" s="167">
        <v>77</v>
      </c>
      <c r="C22" s="2"/>
      <c r="D22" s="2">
        <v>466</v>
      </c>
      <c r="E22" s="2">
        <v>3</v>
      </c>
      <c r="F22" s="168">
        <v>0</v>
      </c>
      <c r="G22" s="167">
        <v>25</v>
      </c>
      <c r="H22" s="2"/>
      <c r="I22" s="2">
        <v>152.75</v>
      </c>
      <c r="J22" s="2">
        <v>3</v>
      </c>
      <c r="K22" s="168">
        <v>0</v>
      </c>
    </row>
    <row r="23" spans="1:11" x14ac:dyDescent="0.25">
      <c r="A23" s="175" t="s">
        <v>578</v>
      </c>
      <c r="B23" s="182">
        <v>28</v>
      </c>
      <c r="C23" s="176"/>
      <c r="D23" s="176">
        <v>51.25</v>
      </c>
      <c r="E23" s="176">
        <v>9</v>
      </c>
      <c r="F23" s="177">
        <v>10.75</v>
      </c>
      <c r="G23" s="182">
        <v>14</v>
      </c>
      <c r="H23" s="176"/>
      <c r="I23" s="176">
        <v>9.75</v>
      </c>
      <c r="J23" s="176">
        <v>5</v>
      </c>
      <c r="K23" s="177">
        <v>5</v>
      </c>
    </row>
    <row r="24" spans="1:11" x14ac:dyDescent="0.25">
      <c r="A24" s="175" t="s">
        <v>577</v>
      </c>
      <c r="B24" s="182">
        <v>13</v>
      </c>
      <c r="C24" s="176"/>
      <c r="D24" s="176">
        <v>60.25</v>
      </c>
      <c r="E24" s="176">
        <v>1</v>
      </c>
      <c r="F24" s="177">
        <v>0</v>
      </c>
      <c r="G24" s="182">
        <v>1</v>
      </c>
      <c r="H24" s="176"/>
      <c r="I24" s="176">
        <v>4.75</v>
      </c>
      <c r="J24" s="176">
        <v>0</v>
      </c>
      <c r="K24" s="177">
        <v>0</v>
      </c>
    </row>
    <row r="25" spans="1:11" ht="16.5" thickBot="1" x14ac:dyDescent="0.3">
      <c r="A25" s="175" t="s">
        <v>576</v>
      </c>
      <c r="B25" s="182">
        <v>19</v>
      </c>
      <c r="C25" s="176"/>
      <c r="D25" s="176">
        <v>62.5</v>
      </c>
      <c r="E25" s="176">
        <v>7</v>
      </c>
      <c r="F25" s="177">
        <v>9</v>
      </c>
      <c r="G25" s="182">
        <v>5</v>
      </c>
      <c r="H25" s="176"/>
      <c r="I25" s="176">
        <v>20</v>
      </c>
      <c r="J25" s="176">
        <v>3</v>
      </c>
      <c r="K25" s="177">
        <v>0</v>
      </c>
    </row>
    <row r="26" spans="1:11" ht="16.5" thickBot="1" x14ac:dyDescent="0.3">
      <c r="A26" s="189" t="s">
        <v>56</v>
      </c>
      <c r="B26" s="183">
        <f t="shared" ref="B26:K26" si="1">SUM(B18:B25)</f>
        <v>291</v>
      </c>
      <c r="C26" s="180">
        <f t="shared" si="1"/>
        <v>0</v>
      </c>
      <c r="D26" s="180">
        <f t="shared" si="1"/>
        <v>1255.75</v>
      </c>
      <c r="E26" s="180">
        <f t="shared" si="1"/>
        <v>122</v>
      </c>
      <c r="F26" s="181">
        <f t="shared" si="1"/>
        <v>27</v>
      </c>
      <c r="G26" s="183">
        <f t="shared" si="1"/>
        <v>123</v>
      </c>
      <c r="H26" s="180">
        <f t="shared" si="1"/>
        <v>0</v>
      </c>
      <c r="I26" s="180">
        <f t="shared" si="1"/>
        <v>523.5</v>
      </c>
      <c r="J26" s="180">
        <f t="shared" si="1"/>
        <v>24.5</v>
      </c>
      <c r="K26" s="181">
        <f t="shared" si="1"/>
        <v>18</v>
      </c>
    </row>
    <row r="27" spans="1:11" ht="16.5" thickBo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192" t="s">
        <v>254</v>
      </c>
      <c r="B28" s="194">
        <f t="shared" ref="B28:K28" si="2">+B13-B26</f>
        <v>96</v>
      </c>
      <c r="C28" s="184">
        <f t="shared" si="2"/>
        <v>162</v>
      </c>
      <c r="D28" s="184">
        <f t="shared" si="2"/>
        <v>519.35000000000014</v>
      </c>
      <c r="E28" s="184">
        <f t="shared" si="2"/>
        <v>-64</v>
      </c>
      <c r="F28" s="185">
        <f t="shared" si="2"/>
        <v>26.200000000000003</v>
      </c>
      <c r="G28" s="194">
        <f t="shared" si="2"/>
        <v>32</v>
      </c>
      <c r="H28" s="184">
        <f t="shared" si="2"/>
        <v>60</v>
      </c>
      <c r="I28" s="184">
        <f t="shared" si="2"/>
        <v>37.690000000000055</v>
      </c>
      <c r="J28" s="184">
        <f t="shared" si="2"/>
        <v>4.5</v>
      </c>
      <c r="K28" s="185">
        <f t="shared" si="2"/>
        <v>13</v>
      </c>
    </row>
    <row r="29" spans="1:11" ht="16.5" thickBot="1" x14ac:dyDescent="0.3">
      <c r="A29" s="193" t="s">
        <v>165</v>
      </c>
      <c r="B29" s="195">
        <f t="shared" ref="B29:K29" si="3">+IFERROR(B28/B26,0)*100</f>
        <v>32.989690721649481</v>
      </c>
      <c r="C29" s="186">
        <f t="shared" si="3"/>
        <v>0</v>
      </c>
      <c r="D29" s="186">
        <f t="shared" si="3"/>
        <v>41.357754330081633</v>
      </c>
      <c r="E29" s="186">
        <f t="shared" si="3"/>
        <v>-52.459016393442624</v>
      </c>
      <c r="F29" s="187">
        <f t="shared" si="3"/>
        <v>97.037037037037038</v>
      </c>
      <c r="G29" s="195">
        <f t="shared" si="3"/>
        <v>26.016260162601629</v>
      </c>
      <c r="H29" s="186">
        <f t="shared" si="3"/>
        <v>0</v>
      </c>
      <c r="I29" s="186">
        <f t="shared" si="3"/>
        <v>7.1996179560649578</v>
      </c>
      <c r="J29" s="186">
        <f t="shared" si="3"/>
        <v>18.367346938775512</v>
      </c>
      <c r="K29" s="187">
        <f t="shared" si="3"/>
        <v>72.222222222222214</v>
      </c>
    </row>
    <row r="30" spans="1:11" x14ac:dyDescent="0.25">
      <c r="J30" s="16"/>
      <c r="K30" s="16"/>
    </row>
  </sheetData>
  <mergeCells count="15">
    <mergeCell ref="G16:G17"/>
    <mergeCell ref="A1:K1"/>
    <mergeCell ref="A16:A17"/>
    <mergeCell ref="C16:C17"/>
    <mergeCell ref="D16:F16"/>
    <mergeCell ref="H16:H17"/>
    <mergeCell ref="I16:K16"/>
    <mergeCell ref="B16:B17"/>
    <mergeCell ref="I3:K3"/>
    <mergeCell ref="A3:A4"/>
    <mergeCell ref="H3:H4"/>
    <mergeCell ref="C3:C4"/>
    <mergeCell ref="D3:F3"/>
    <mergeCell ref="B3:B4"/>
    <mergeCell ref="G3:G4"/>
  </mergeCells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8"/>
  <sheetViews>
    <sheetView view="pageBreakPreview" zoomScaleNormal="100" zoomScaleSheetLayoutView="100" workbookViewId="0">
      <selection activeCell="C24" sqref="C24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684" t="s">
        <v>260</v>
      </c>
      <c r="B1" s="684"/>
      <c r="C1" s="684"/>
      <c r="D1" s="684"/>
      <c r="E1" s="684"/>
      <c r="F1" s="684"/>
      <c r="G1" s="4"/>
      <c r="H1" s="4"/>
      <c r="I1" s="11"/>
      <c r="J1" s="11"/>
    </row>
    <row r="2" spans="1:10" ht="48" thickBot="1" x14ac:dyDescent="0.3">
      <c r="A2" s="90" t="s">
        <v>47</v>
      </c>
      <c r="B2" s="84" t="s">
        <v>79</v>
      </c>
      <c r="C2" s="84" t="s">
        <v>80</v>
      </c>
      <c r="D2" s="84" t="s">
        <v>81</v>
      </c>
      <c r="E2" s="84" t="s">
        <v>82</v>
      </c>
      <c r="F2" s="85" t="s">
        <v>121</v>
      </c>
      <c r="G2" s="19"/>
      <c r="H2" s="19"/>
    </row>
    <row r="3" spans="1:10" x14ac:dyDescent="0.25">
      <c r="A3" s="67">
        <v>1</v>
      </c>
      <c r="B3" s="67" t="s">
        <v>603</v>
      </c>
      <c r="C3" s="67" t="s">
        <v>445</v>
      </c>
      <c r="D3" s="440">
        <v>41901</v>
      </c>
      <c r="E3" s="440">
        <v>42037</v>
      </c>
      <c r="F3" s="89" t="s">
        <v>588</v>
      </c>
      <c r="G3" s="15"/>
      <c r="H3" s="15"/>
    </row>
    <row r="4" spans="1:10" x14ac:dyDescent="0.25">
      <c r="A4" s="67">
        <v>2</v>
      </c>
      <c r="B4" s="67" t="s">
        <v>602</v>
      </c>
      <c r="C4" s="67" t="s">
        <v>594</v>
      </c>
      <c r="D4" s="440">
        <v>41697</v>
      </c>
      <c r="E4" s="440">
        <v>42037</v>
      </c>
      <c r="F4" s="89" t="s">
        <v>588</v>
      </c>
      <c r="G4" s="15"/>
      <c r="H4" s="15"/>
    </row>
    <row r="5" spans="1:10" x14ac:dyDescent="0.25">
      <c r="A5" s="67">
        <v>3</v>
      </c>
      <c r="B5" s="67" t="s">
        <v>601</v>
      </c>
      <c r="C5" s="67" t="s">
        <v>435</v>
      </c>
      <c r="D5" s="440">
        <v>41974</v>
      </c>
      <c r="E5" s="440">
        <v>42170</v>
      </c>
      <c r="F5" s="89" t="s">
        <v>588</v>
      </c>
      <c r="G5" s="15"/>
      <c r="H5" s="15"/>
    </row>
    <row r="6" spans="1:10" x14ac:dyDescent="0.25">
      <c r="A6" s="67">
        <v>4</v>
      </c>
      <c r="B6" s="67" t="s">
        <v>600</v>
      </c>
      <c r="C6" s="67" t="s">
        <v>594</v>
      </c>
      <c r="D6" s="440">
        <v>41599</v>
      </c>
      <c r="E6" s="440">
        <v>42170</v>
      </c>
      <c r="F6" s="89" t="s">
        <v>588</v>
      </c>
      <c r="G6" s="15"/>
      <c r="H6" s="15"/>
    </row>
    <row r="7" spans="1:10" x14ac:dyDescent="0.25">
      <c r="A7" s="2">
        <v>5</v>
      </c>
      <c r="B7" s="2" t="s">
        <v>599</v>
      </c>
      <c r="C7" s="2" t="s">
        <v>485</v>
      </c>
      <c r="D7" s="439">
        <v>41971</v>
      </c>
      <c r="E7" s="439">
        <v>42170</v>
      </c>
      <c r="F7" s="13" t="s">
        <v>588</v>
      </c>
      <c r="G7" s="15"/>
      <c r="H7" s="15"/>
    </row>
    <row r="8" spans="1:10" x14ac:dyDescent="0.25">
      <c r="A8" s="2">
        <v>6</v>
      </c>
      <c r="B8" s="2" t="s">
        <v>598</v>
      </c>
      <c r="C8" s="2" t="s">
        <v>485</v>
      </c>
      <c r="D8" s="439">
        <v>41669</v>
      </c>
      <c r="E8" s="439">
        <v>42170</v>
      </c>
      <c r="F8" s="13" t="s">
        <v>588</v>
      </c>
      <c r="G8" s="15"/>
      <c r="H8" s="15"/>
    </row>
    <row r="9" spans="1:10" x14ac:dyDescent="0.25">
      <c r="A9" s="2">
        <v>7</v>
      </c>
      <c r="B9" s="2" t="s">
        <v>597</v>
      </c>
      <c r="C9" s="2" t="s">
        <v>596</v>
      </c>
      <c r="D9" s="439">
        <v>42059</v>
      </c>
      <c r="E9" s="439">
        <v>42311</v>
      </c>
      <c r="F9" s="13" t="s">
        <v>588</v>
      </c>
      <c r="G9" s="15"/>
      <c r="H9" s="15"/>
    </row>
    <row r="10" spans="1:10" x14ac:dyDescent="0.25">
      <c r="A10" s="2">
        <v>8</v>
      </c>
      <c r="B10" s="2" t="s">
        <v>595</v>
      </c>
      <c r="C10" s="2" t="s">
        <v>594</v>
      </c>
      <c r="D10" s="439">
        <v>41540</v>
      </c>
      <c r="E10" s="439">
        <v>42311</v>
      </c>
      <c r="F10" s="13" t="s">
        <v>588</v>
      </c>
      <c r="G10" s="15"/>
      <c r="H10" s="15"/>
    </row>
    <row r="11" spans="1:10" x14ac:dyDescent="0.25">
      <c r="A11" s="2">
        <v>9</v>
      </c>
      <c r="B11" s="2" t="s">
        <v>593</v>
      </c>
      <c r="C11" s="439" t="s">
        <v>358</v>
      </c>
      <c r="D11" s="439">
        <v>42076</v>
      </c>
      <c r="E11" s="439">
        <v>42311</v>
      </c>
      <c r="F11" s="13" t="s">
        <v>588</v>
      </c>
      <c r="G11" s="15"/>
      <c r="H11" s="15"/>
    </row>
    <row r="12" spans="1:10" x14ac:dyDescent="0.25">
      <c r="A12" s="2">
        <v>10</v>
      </c>
      <c r="B12" s="2" t="s">
        <v>592</v>
      </c>
      <c r="C12" s="2" t="s">
        <v>342</v>
      </c>
      <c r="D12" s="439">
        <v>42104</v>
      </c>
      <c r="E12" s="439">
        <v>42356</v>
      </c>
      <c r="F12" s="13" t="s">
        <v>588</v>
      </c>
      <c r="G12" s="15"/>
      <c r="H12" s="15"/>
    </row>
    <row r="13" spans="1:10" x14ac:dyDescent="0.25">
      <c r="A13" s="2">
        <v>11</v>
      </c>
      <c r="B13" s="2" t="s">
        <v>591</v>
      </c>
      <c r="C13" s="2" t="s">
        <v>541</v>
      </c>
      <c r="D13" s="439">
        <v>41667</v>
      </c>
      <c r="E13" s="439">
        <v>42356</v>
      </c>
      <c r="F13" s="13" t="s">
        <v>588</v>
      </c>
      <c r="G13" s="15"/>
      <c r="H13" s="15"/>
    </row>
    <row r="14" spans="1:10" x14ac:dyDescent="0.25">
      <c r="A14" s="2">
        <v>12</v>
      </c>
      <c r="B14" s="2" t="s">
        <v>590</v>
      </c>
      <c r="C14" s="2" t="s">
        <v>423</v>
      </c>
      <c r="D14" s="439">
        <v>42234</v>
      </c>
      <c r="E14" s="439">
        <v>42356</v>
      </c>
      <c r="F14" s="13" t="s">
        <v>588</v>
      </c>
      <c r="G14" s="15"/>
      <c r="H14" s="15"/>
    </row>
    <row r="15" spans="1:10" x14ac:dyDescent="0.25">
      <c r="A15" s="2">
        <v>13</v>
      </c>
      <c r="B15" s="2" t="s">
        <v>589</v>
      </c>
      <c r="C15" s="2" t="s">
        <v>497</v>
      </c>
      <c r="D15" s="439">
        <v>42278</v>
      </c>
      <c r="E15" s="439">
        <v>42356</v>
      </c>
      <c r="F15" s="13" t="s">
        <v>588</v>
      </c>
      <c r="G15" s="15"/>
      <c r="H15" s="15"/>
    </row>
    <row r="16" spans="1:10" ht="12.75" customHeight="1" thickBot="1" x14ac:dyDescent="0.3">
      <c r="A16" s="7"/>
      <c r="B16" s="7"/>
      <c r="C16" s="7"/>
      <c r="D16" s="7"/>
      <c r="E16" s="7"/>
      <c r="F16" s="15"/>
      <c r="G16" s="15"/>
      <c r="H16" s="15"/>
    </row>
    <row r="17" spans="2:8" ht="64.5" customHeight="1" thickBot="1" x14ac:dyDescent="0.3">
      <c r="B17" s="91" t="s">
        <v>83</v>
      </c>
      <c r="C17" s="70"/>
      <c r="D17" s="85" t="s">
        <v>84</v>
      </c>
      <c r="E17" s="7"/>
      <c r="F17" s="15"/>
      <c r="G17" s="15"/>
      <c r="H17" s="15"/>
    </row>
    <row r="18" spans="2:8" x14ac:dyDescent="0.25">
      <c r="B18" s="23" t="s">
        <v>261</v>
      </c>
      <c r="C18" s="438">
        <v>11</v>
      </c>
      <c r="D18" s="67"/>
      <c r="E18" s="7"/>
      <c r="F18" s="7"/>
      <c r="G18" s="7"/>
      <c r="H18" s="7"/>
    </row>
    <row r="19" spans="2:8" x14ac:dyDescent="0.25">
      <c r="B19" s="23" t="s">
        <v>262</v>
      </c>
      <c r="C19" s="437">
        <v>5</v>
      </c>
      <c r="D19" s="2"/>
      <c r="E19" s="7"/>
      <c r="F19" s="7"/>
      <c r="G19" s="7"/>
      <c r="H19" s="7"/>
    </row>
    <row r="20" spans="2:8" x14ac:dyDescent="0.25">
      <c r="B20" s="23" t="s">
        <v>263</v>
      </c>
      <c r="C20" s="436">
        <v>13</v>
      </c>
      <c r="D20" s="2">
        <v>0</v>
      </c>
      <c r="E20" s="7"/>
      <c r="F20" s="7"/>
      <c r="G20" s="7"/>
      <c r="H20" s="7"/>
    </row>
    <row r="21" spans="2:8" x14ac:dyDescent="0.25">
      <c r="B21" s="14" t="s">
        <v>168</v>
      </c>
      <c r="C21" s="24"/>
      <c r="D21" s="2"/>
      <c r="E21" s="7"/>
      <c r="F21" s="7"/>
      <c r="G21" s="7"/>
      <c r="H21" s="7"/>
    </row>
    <row r="22" spans="2:8" x14ac:dyDescent="0.25">
      <c r="B22" s="2" t="s">
        <v>18</v>
      </c>
      <c r="C22" s="24">
        <v>1</v>
      </c>
      <c r="D22" s="2"/>
      <c r="E22" s="7"/>
      <c r="F22" s="7"/>
      <c r="G22" s="7"/>
      <c r="H22" s="7"/>
    </row>
    <row r="23" spans="2:8" x14ac:dyDescent="0.25">
      <c r="B23" s="2" t="s">
        <v>19</v>
      </c>
      <c r="C23" s="24">
        <v>1</v>
      </c>
      <c r="D23" s="2"/>
      <c r="E23" s="7"/>
      <c r="F23" s="7"/>
    </row>
    <row r="24" spans="2:8" x14ac:dyDescent="0.25">
      <c r="B24" s="2" t="s">
        <v>129</v>
      </c>
      <c r="C24" s="24">
        <v>1</v>
      </c>
      <c r="D24" s="2"/>
      <c r="E24" s="7"/>
      <c r="F24" s="7"/>
    </row>
    <row r="25" spans="2:8" ht="9.75" customHeight="1" thickBot="1" x14ac:dyDescent="0.3">
      <c r="B25" s="7"/>
      <c r="C25" s="7"/>
      <c r="D25" s="7"/>
      <c r="E25" s="7"/>
      <c r="F25" s="7"/>
    </row>
    <row r="26" spans="2:8" ht="31.5" customHeight="1" thickBot="1" x14ac:dyDescent="0.3">
      <c r="B26" s="92" t="s">
        <v>166</v>
      </c>
      <c r="C26" s="93" t="s">
        <v>167</v>
      </c>
      <c r="E26" s="7"/>
      <c r="F26" s="7"/>
    </row>
    <row r="27" spans="2:8" ht="32.25" customHeight="1" x14ac:dyDescent="0.25">
      <c r="B27" s="44">
        <v>13</v>
      </c>
      <c r="C27" s="23">
        <v>56</v>
      </c>
      <c r="D27" s="31"/>
      <c r="E27" s="7"/>
      <c r="F27" s="7"/>
    </row>
    <row r="28" spans="2:8" x14ac:dyDescent="0.25">
      <c r="D28" s="16"/>
    </row>
  </sheetData>
  <mergeCells count="1">
    <mergeCell ref="A1:F1"/>
  </mergeCells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49"/>
  <sheetViews>
    <sheetView view="pageBreakPreview" topLeftCell="A16" zoomScaleNormal="100" zoomScaleSheetLayoutView="100" workbookViewId="0">
      <selection activeCell="F48" sqref="F48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695" t="s">
        <v>264</v>
      </c>
      <c r="B1" s="695"/>
      <c r="C1" s="695"/>
      <c r="D1" s="695"/>
      <c r="E1" s="695"/>
      <c r="F1" s="695"/>
      <c r="G1" s="25"/>
    </row>
    <row r="2" spans="1:7" ht="32.25" thickBot="1" x14ac:dyDescent="0.3">
      <c r="A2" s="95" t="s">
        <v>47</v>
      </c>
      <c r="B2" s="71" t="s">
        <v>79</v>
      </c>
      <c r="C2" s="71" t="s">
        <v>80</v>
      </c>
      <c r="D2" s="71" t="s">
        <v>81</v>
      </c>
      <c r="E2" s="71" t="s">
        <v>183</v>
      </c>
      <c r="F2" s="72" t="s">
        <v>121</v>
      </c>
      <c r="G2" s="10"/>
    </row>
    <row r="3" spans="1:7" x14ac:dyDescent="0.25">
      <c r="A3" s="63">
        <v>1</v>
      </c>
      <c r="B3" s="63" t="s">
        <v>642</v>
      </c>
      <c r="C3" s="63" t="s">
        <v>377</v>
      </c>
      <c r="D3" s="443">
        <v>41571</v>
      </c>
      <c r="E3" s="443">
        <v>42018</v>
      </c>
      <c r="F3" s="94" t="s">
        <v>606</v>
      </c>
      <c r="G3" s="15"/>
    </row>
    <row r="4" spans="1:7" x14ac:dyDescent="0.25">
      <c r="A4" s="37">
        <v>2</v>
      </c>
      <c r="B4" s="37" t="s">
        <v>641</v>
      </c>
      <c r="C4" s="37" t="s">
        <v>611</v>
      </c>
      <c r="D4" s="442">
        <v>41808</v>
      </c>
      <c r="E4" s="443">
        <v>42018</v>
      </c>
      <c r="F4" s="26" t="s">
        <v>588</v>
      </c>
      <c r="G4" s="15"/>
    </row>
    <row r="5" spans="1:7" x14ac:dyDescent="0.25">
      <c r="A5" s="37">
        <v>3</v>
      </c>
      <c r="B5" s="37" t="s">
        <v>640</v>
      </c>
      <c r="C5" s="37" t="s">
        <v>494</v>
      </c>
      <c r="D5" s="442">
        <v>41869</v>
      </c>
      <c r="E5" s="443">
        <v>42018</v>
      </c>
      <c r="F5" s="26" t="s">
        <v>588</v>
      </c>
      <c r="G5" s="15"/>
    </row>
    <row r="6" spans="1:7" x14ac:dyDescent="0.25">
      <c r="A6" s="37">
        <v>4</v>
      </c>
      <c r="B6" s="37" t="s">
        <v>639</v>
      </c>
      <c r="C6" s="37" t="s">
        <v>594</v>
      </c>
      <c r="D6" s="442">
        <v>41716</v>
      </c>
      <c r="E6" s="442">
        <v>42095</v>
      </c>
      <c r="F6" s="26" t="s">
        <v>588</v>
      </c>
      <c r="G6" s="15"/>
    </row>
    <row r="7" spans="1:7" x14ac:dyDescent="0.25">
      <c r="A7" s="37">
        <v>5</v>
      </c>
      <c r="B7" s="37" t="s">
        <v>638</v>
      </c>
      <c r="C7" s="37" t="s">
        <v>386</v>
      </c>
      <c r="D7" s="442">
        <v>41954</v>
      </c>
      <c r="E7" s="442">
        <v>42095</v>
      </c>
      <c r="F7" s="26" t="s">
        <v>588</v>
      </c>
      <c r="G7" s="15"/>
    </row>
    <row r="8" spans="1:7" x14ac:dyDescent="0.25">
      <c r="A8" s="37">
        <v>6</v>
      </c>
      <c r="B8" s="37" t="s">
        <v>637</v>
      </c>
      <c r="C8" s="37" t="s">
        <v>594</v>
      </c>
      <c r="D8" s="442">
        <v>41718</v>
      </c>
      <c r="E8" s="442">
        <v>42095</v>
      </c>
      <c r="F8" s="26" t="s">
        <v>588</v>
      </c>
      <c r="G8" s="15"/>
    </row>
    <row r="9" spans="1:7" x14ac:dyDescent="0.25">
      <c r="A9" s="37">
        <v>7</v>
      </c>
      <c r="B9" s="37" t="s">
        <v>636</v>
      </c>
      <c r="C9" s="37" t="s">
        <v>425</v>
      </c>
      <c r="D9" s="442">
        <v>41954</v>
      </c>
      <c r="E9" s="442">
        <v>42095</v>
      </c>
      <c r="F9" s="26" t="s">
        <v>588</v>
      </c>
      <c r="G9" s="15"/>
    </row>
    <row r="10" spans="1:7" x14ac:dyDescent="0.25">
      <c r="A10" s="37">
        <v>8</v>
      </c>
      <c r="B10" s="37" t="s">
        <v>635</v>
      </c>
      <c r="C10" s="37" t="s">
        <v>377</v>
      </c>
      <c r="D10" s="442">
        <v>41717</v>
      </c>
      <c r="E10" s="442">
        <v>42095</v>
      </c>
      <c r="F10" s="26" t="s">
        <v>606</v>
      </c>
      <c r="G10" s="15"/>
    </row>
    <row r="11" spans="1:7" x14ac:dyDescent="0.25">
      <c r="A11" s="37">
        <v>9</v>
      </c>
      <c r="B11" s="37" t="s">
        <v>634</v>
      </c>
      <c r="C11" s="37" t="s">
        <v>534</v>
      </c>
      <c r="D11" s="442">
        <v>41899</v>
      </c>
      <c r="E11" s="442">
        <v>42095</v>
      </c>
      <c r="F11" s="26" t="s">
        <v>588</v>
      </c>
      <c r="G11" s="15"/>
    </row>
    <row r="12" spans="1:7" x14ac:dyDescent="0.25">
      <c r="A12" s="37">
        <v>10</v>
      </c>
      <c r="B12" s="37" t="s">
        <v>633</v>
      </c>
      <c r="C12" s="37" t="s">
        <v>594</v>
      </c>
      <c r="D12" s="442">
        <v>41583</v>
      </c>
      <c r="E12" s="442">
        <v>42095</v>
      </c>
      <c r="F12" s="26" t="s">
        <v>606</v>
      </c>
      <c r="G12" s="15"/>
    </row>
    <row r="13" spans="1:7" x14ac:dyDescent="0.25">
      <c r="A13" s="37">
        <v>11</v>
      </c>
      <c r="B13" s="37" t="s">
        <v>632</v>
      </c>
      <c r="C13" s="37" t="s">
        <v>534</v>
      </c>
      <c r="D13" s="442">
        <v>41899</v>
      </c>
      <c r="E13" s="442">
        <v>42095</v>
      </c>
      <c r="F13" s="26" t="s">
        <v>588</v>
      </c>
      <c r="G13" s="15"/>
    </row>
    <row r="14" spans="1:7" x14ac:dyDescent="0.25">
      <c r="A14" s="37">
        <v>12</v>
      </c>
      <c r="B14" s="37" t="s">
        <v>631</v>
      </c>
      <c r="C14" s="37" t="s">
        <v>425</v>
      </c>
      <c r="D14" s="442">
        <v>41939</v>
      </c>
      <c r="E14" s="442">
        <v>42095</v>
      </c>
      <c r="F14" s="26" t="s">
        <v>588</v>
      </c>
      <c r="G14" s="15"/>
    </row>
    <row r="15" spans="1:7" x14ac:dyDescent="0.25">
      <c r="A15" s="37">
        <v>13</v>
      </c>
      <c r="B15" s="37" t="s">
        <v>630</v>
      </c>
      <c r="C15" s="37" t="s">
        <v>439</v>
      </c>
      <c r="D15" s="442">
        <v>41878</v>
      </c>
      <c r="E15" s="442">
        <v>42095</v>
      </c>
      <c r="F15" s="26" t="s">
        <v>588</v>
      </c>
      <c r="G15" s="15"/>
    </row>
    <row r="16" spans="1:7" x14ac:dyDescent="0.25">
      <c r="A16" s="37">
        <v>14</v>
      </c>
      <c r="B16" s="37" t="s">
        <v>629</v>
      </c>
      <c r="C16" s="37" t="s">
        <v>368</v>
      </c>
      <c r="D16" s="442">
        <v>42062</v>
      </c>
      <c r="E16" s="442">
        <v>42179</v>
      </c>
      <c r="F16" s="26" t="s">
        <v>588</v>
      </c>
      <c r="G16" s="15"/>
    </row>
    <row r="17" spans="1:7" x14ac:dyDescent="0.25">
      <c r="A17" s="37">
        <v>15</v>
      </c>
      <c r="B17" s="37" t="s">
        <v>628</v>
      </c>
      <c r="C17" s="37" t="s">
        <v>596</v>
      </c>
      <c r="D17" s="442">
        <v>42059</v>
      </c>
      <c r="E17" s="442">
        <v>42179</v>
      </c>
      <c r="F17" s="26" t="s">
        <v>588</v>
      </c>
      <c r="G17" s="15"/>
    </row>
    <row r="18" spans="1:7" x14ac:dyDescent="0.25">
      <c r="A18" s="37">
        <v>16</v>
      </c>
      <c r="B18" s="37" t="s">
        <v>627</v>
      </c>
      <c r="C18" s="37" t="s">
        <v>594</v>
      </c>
      <c r="D18" s="442">
        <v>41802</v>
      </c>
      <c r="E18" s="442">
        <v>42179</v>
      </c>
      <c r="F18" s="26" t="s">
        <v>588</v>
      </c>
      <c r="G18" s="15"/>
    </row>
    <row r="19" spans="1:7" x14ac:dyDescent="0.25">
      <c r="A19" s="37">
        <v>17</v>
      </c>
      <c r="B19" s="37" t="s">
        <v>626</v>
      </c>
      <c r="C19" s="37" t="s">
        <v>321</v>
      </c>
      <c r="D19" s="442">
        <v>42059</v>
      </c>
      <c r="E19" s="442">
        <v>42179</v>
      </c>
      <c r="F19" s="26" t="s">
        <v>606</v>
      </c>
      <c r="G19" s="15"/>
    </row>
    <row r="20" spans="1:7" x14ac:dyDescent="0.25">
      <c r="A20" s="37">
        <v>18</v>
      </c>
      <c r="B20" s="37" t="s">
        <v>625</v>
      </c>
      <c r="C20" s="37" t="s">
        <v>611</v>
      </c>
      <c r="D20" s="442">
        <v>41975</v>
      </c>
      <c r="E20" s="442">
        <v>42179</v>
      </c>
      <c r="F20" s="26" t="s">
        <v>606</v>
      </c>
      <c r="G20" s="15"/>
    </row>
    <row r="21" spans="1:7" x14ac:dyDescent="0.25">
      <c r="A21" s="37">
        <v>19</v>
      </c>
      <c r="B21" s="37" t="s">
        <v>624</v>
      </c>
      <c r="C21" s="37" t="s">
        <v>390</v>
      </c>
      <c r="D21" s="442">
        <v>41698</v>
      </c>
      <c r="E21" s="442">
        <v>42179</v>
      </c>
      <c r="F21" s="26" t="s">
        <v>588</v>
      </c>
      <c r="G21" s="15"/>
    </row>
    <row r="22" spans="1:7" x14ac:dyDescent="0.25">
      <c r="A22" s="37">
        <v>20</v>
      </c>
      <c r="B22" s="37" t="s">
        <v>623</v>
      </c>
      <c r="C22" s="37" t="s">
        <v>390</v>
      </c>
      <c r="D22" s="442">
        <v>41690</v>
      </c>
      <c r="E22" s="442">
        <v>42179</v>
      </c>
      <c r="F22" s="26" t="s">
        <v>606</v>
      </c>
      <c r="G22" s="15"/>
    </row>
    <row r="23" spans="1:7" x14ac:dyDescent="0.25">
      <c r="A23" s="37">
        <v>21</v>
      </c>
      <c r="B23" s="37" t="s">
        <v>622</v>
      </c>
      <c r="C23" s="37" t="s">
        <v>621</v>
      </c>
      <c r="D23" s="442">
        <v>41977</v>
      </c>
      <c r="E23" s="442">
        <v>42284</v>
      </c>
      <c r="F23" s="26" t="s">
        <v>606</v>
      </c>
      <c r="G23" s="15"/>
    </row>
    <row r="24" spans="1:7" x14ac:dyDescent="0.25">
      <c r="A24" s="37">
        <v>22</v>
      </c>
      <c r="B24" s="37" t="s">
        <v>620</v>
      </c>
      <c r="C24" s="37" t="s">
        <v>364</v>
      </c>
      <c r="D24" s="442">
        <v>42044</v>
      </c>
      <c r="E24" s="442">
        <v>42284</v>
      </c>
      <c r="F24" s="26" t="s">
        <v>588</v>
      </c>
      <c r="G24" s="15"/>
    </row>
    <row r="25" spans="1:7" x14ac:dyDescent="0.25">
      <c r="A25" s="37">
        <v>23</v>
      </c>
      <c r="B25" s="37" t="s">
        <v>619</v>
      </c>
      <c r="C25" s="37" t="s">
        <v>604</v>
      </c>
      <c r="D25" s="442">
        <v>42138</v>
      </c>
      <c r="E25" s="442">
        <v>42347</v>
      </c>
      <c r="F25" s="26" t="s">
        <v>588</v>
      </c>
      <c r="G25" s="15"/>
    </row>
    <row r="26" spans="1:7" x14ac:dyDescent="0.25">
      <c r="A26" s="37">
        <v>24</v>
      </c>
      <c r="B26" s="37" t="s">
        <v>618</v>
      </c>
      <c r="C26" s="37" t="s">
        <v>404</v>
      </c>
      <c r="D26" s="442">
        <v>42146</v>
      </c>
      <c r="E26" s="442">
        <v>42347</v>
      </c>
      <c r="F26" s="26" t="s">
        <v>588</v>
      </c>
      <c r="G26" s="15"/>
    </row>
    <row r="27" spans="1:7" x14ac:dyDescent="0.25">
      <c r="A27" s="37">
        <v>25</v>
      </c>
      <c r="B27" s="37" t="s">
        <v>617</v>
      </c>
      <c r="C27" s="37" t="s">
        <v>611</v>
      </c>
      <c r="D27" s="442">
        <v>42167</v>
      </c>
      <c r="E27" s="442">
        <v>42347</v>
      </c>
      <c r="F27" s="26" t="s">
        <v>588</v>
      </c>
      <c r="G27" s="15"/>
    </row>
    <row r="28" spans="1:7" x14ac:dyDescent="0.25">
      <c r="A28" s="37">
        <v>26</v>
      </c>
      <c r="B28" s="37" t="s">
        <v>616</v>
      </c>
      <c r="C28" s="37" t="s">
        <v>390</v>
      </c>
      <c r="D28" s="442">
        <v>42107</v>
      </c>
      <c r="E28" s="442">
        <v>42347</v>
      </c>
      <c r="F28" s="26" t="s">
        <v>588</v>
      </c>
      <c r="G28" s="15"/>
    </row>
    <row r="29" spans="1:7" x14ac:dyDescent="0.25">
      <c r="A29" s="37">
        <v>27</v>
      </c>
      <c r="B29" s="37" t="s">
        <v>615</v>
      </c>
      <c r="C29" s="442" t="s">
        <v>332</v>
      </c>
      <c r="D29" s="442">
        <v>42174</v>
      </c>
      <c r="E29" s="442">
        <v>42347</v>
      </c>
      <c r="F29" s="26" t="s">
        <v>588</v>
      </c>
      <c r="G29" s="15"/>
    </row>
    <row r="30" spans="1:7" x14ac:dyDescent="0.25">
      <c r="A30" s="37">
        <v>28</v>
      </c>
      <c r="B30" s="37" t="s">
        <v>614</v>
      </c>
      <c r="C30" s="37" t="s">
        <v>485</v>
      </c>
      <c r="D30" s="442">
        <v>42171</v>
      </c>
      <c r="E30" s="442">
        <v>42347</v>
      </c>
      <c r="F30" s="26" t="s">
        <v>588</v>
      </c>
      <c r="G30" s="15"/>
    </row>
    <row r="31" spans="1:7" x14ac:dyDescent="0.25">
      <c r="A31" s="37">
        <v>29</v>
      </c>
      <c r="B31" s="37" t="s">
        <v>613</v>
      </c>
      <c r="C31" s="37" t="s">
        <v>328</v>
      </c>
      <c r="D31" s="442">
        <v>42163</v>
      </c>
      <c r="E31" s="442">
        <v>42347</v>
      </c>
      <c r="F31" s="26" t="s">
        <v>588</v>
      </c>
      <c r="G31" s="15"/>
    </row>
    <row r="32" spans="1:7" x14ac:dyDescent="0.25">
      <c r="A32" s="37">
        <v>30</v>
      </c>
      <c r="B32" s="37" t="s">
        <v>612</v>
      </c>
      <c r="C32" s="37" t="s">
        <v>611</v>
      </c>
      <c r="D32" s="442">
        <v>42138</v>
      </c>
      <c r="E32" s="442">
        <v>42347</v>
      </c>
      <c r="F32" s="26" t="s">
        <v>588</v>
      </c>
      <c r="G32" s="15"/>
    </row>
    <row r="33" spans="1:7" x14ac:dyDescent="0.25">
      <c r="A33" s="37">
        <v>31</v>
      </c>
      <c r="B33" s="37" t="s">
        <v>610</v>
      </c>
      <c r="C33" s="37" t="s">
        <v>608</v>
      </c>
      <c r="D33" s="442">
        <v>42142</v>
      </c>
      <c r="E33" s="442">
        <v>42347</v>
      </c>
      <c r="F33" s="26" t="s">
        <v>588</v>
      </c>
      <c r="G33" s="15"/>
    </row>
    <row r="34" spans="1:7" x14ac:dyDescent="0.25">
      <c r="A34" s="37">
        <v>32</v>
      </c>
      <c r="B34" s="37" t="s">
        <v>609</v>
      </c>
      <c r="C34" s="37" t="s">
        <v>608</v>
      </c>
      <c r="D34" s="442">
        <v>42060</v>
      </c>
      <c r="E34" s="442">
        <v>42347</v>
      </c>
      <c r="F34" s="26" t="s">
        <v>606</v>
      </c>
      <c r="G34" s="15"/>
    </row>
    <row r="35" spans="1:7" x14ac:dyDescent="0.25">
      <c r="A35" s="37">
        <v>33</v>
      </c>
      <c r="B35" s="37" t="s">
        <v>607</v>
      </c>
      <c r="C35" s="37" t="s">
        <v>486</v>
      </c>
      <c r="D35" s="442">
        <v>42165</v>
      </c>
      <c r="E35" s="442">
        <v>42347</v>
      </c>
      <c r="F35" s="26" t="s">
        <v>606</v>
      </c>
      <c r="G35" s="15"/>
    </row>
    <row r="36" spans="1:7" x14ac:dyDescent="0.25">
      <c r="A36" s="37">
        <v>34</v>
      </c>
      <c r="B36" s="37" t="s">
        <v>605</v>
      </c>
      <c r="C36" s="37" t="s">
        <v>604</v>
      </c>
      <c r="D36" s="442">
        <v>42138</v>
      </c>
      <c r="E36" s="442">
        <v>42347</v>
      </c>
      <c r="F36" s="26" t="s">
        <v>588</v>
      </c>
      <c r="G36" s="15"/>
    </row>
    <row r="37" spans="1:7" ht="16.5" thickBot="1" x14ac:dyDescent="0.3">
      <c r="A37" s="50"/>
      <c r="B37" s="50"/>
      <c r="C37" s="50"/>
      <c r="D37" s="50"/>
      <c r="E37" s="50"/>
      <c r="F37" s="51"/>
      <c r="G37" s="7"/>
    </row>
    <row r="38" spans="1:7" ht="53.25" customHeight="1" thickBot="1" x14ac:dyDescent="0.3">
      <c r="A38" s="52"/>
      <c r="B38" s="96" t="s">
        <v>85</v>
      </c>
      <c r="C38" s="97"/>
      <c r="D38" s="98" t="s">
        <v>84</v>
      </c>
      <c r="E38" s="50"/>
      <c r="F38" s="51"/>
      <c r="G38" s="7"/>
    </row>
    <row r="39" spans="1:7" x14ac:dyDescent="0.25">
      <c r="A39" s="52"/>
      <c r="B39" s="55" t="s">
        <v>261</v>
      </c>
      <c r="C39" s="54">
        <v>19</v>
      </c>
      <c r="D39" s="63">
        <v>5</v>
      </c>
      <c r="E39" s="50"/>
      <c r="F39" s="50"/>
      <c r="G39" s="7"/>
    </row>
    <row r="40" spans="1:7" x14ac:dyDescent="0.25">
      <c r="A40" s="52"/>
      <c r="B40" s="55" t="s">
        <v>262</v>
      </c>
      <c r="C40" s="441">
        <v>7</v>
      </c>
      <c r="D40" s="37">
        <v>1</v>
      </c>
      <c r="E40" s="50"/>
      <c r="F40" s="50"/>
      <c r="G40" s="7"/>
    </row>
    <row r="41" spans="1:7" x14ac:dyDescent="0.25">
      <c r="A41" s="52"/>
      <c r="B41" s="55" t="s">
        <v>263</v>
      </c>
      <c r="C41" s="56">
        <v>34</v>
      </c>
      <c r="D41" s="37">
        <v>9</v>
      </c>
      <c r="E41" s="50"/>
      <c r="F41" s="50"/>
      <c r="G41" s="7"/>
    </row>
    <row r="42" spans="1:7" x14ac:dyDescent="0.25">
      <c r="A42" s="52"/>
      <c r="B42" s="53" t="s">
        <v>168</v>
      </c>
      <c r="C42" s="56"/>
      <c r="D42" s="37"/>
      <c r="E42" s="50"/>
      <c r="F42" s="50"/>
      <c r="G42" s="7"/>
    </row>
    <row r="43" spans="1:7" x14ac:dyDescent="0.25">
      <c r="A43" s="52"/>
      <c r="B43" s="37" t="s">
        <v>18</v>
      </c>
      <c r="C43" s="56"/>
      <c r="D43" s="37"/>
      <c r="E43" s="50"/>
      <c r="F43" s="50"/>
      <c r="G43" s="7"/>
    </row>
    <row r="44" spans="1:7" x14ac:dyDescent="0.25">
      <c r="A44" s="52"/>
      <c r="B44" s="37" t="s">
        <v>19</v>
      </c>
      <c r="C44" s="56">
        <v>1</v>
      </c>
      <c r="D44" s="37"/>
      <c r="E44" s="50"/>
      <c r="F44" s="50"/>
    </row>
    <row r="45" spans="1:7" x14ac:dyDescent="0.25">
      <c r="A45" s="52"/>
      <c r="B45" s="37" t="s">
        <v>129</v>
      </c>
      <c r="C45" s="56"/>
      <c r="D45" s="37"/>
      <c r="E45" s="50"/>
      <c r="F45" s="50"/>
    </row>
    <row r="46" spans="1:7" ht="16.5" thickBot="1" x14ac:dyDescent="0.3">
      <c r="A46" s="52"/>
      <c r="B46" s="50"/>
      <c r="C46" s="50"/>
      <c r="D46" s="50"/>
      <c r="E46" s="50"/>
      <c r="F46" s="50"/>
    </row>
    <row r="47" spans="1:7" ht="31.5" customHeight="1" thickBot="1" x14ac:dyDescent="0.3">
      <c r="A47" s="52"/>
      <c r="B47" s="99" t="s">
        <v>169</v>
      </c>
      <c r="C47" s="100" t="s">
        <v>170</v>
      </c>
      <c r="E47" s="50"/>
      <c r="F47" s="50"/>
    </row>
    <row r="48" spans="1:7" ht="29.25" customHeight="1" x14ac:dyDescent="0.25">
      <c r="A48" s="52"/>
      <c r="B48" s="44">
        <v>34</v>
      </c>
      <c r="C48" s="55">
        <v>46</v>
      </c>
      <c r="D48" s="57"/>
      <c r="E48" s="50"/>
      <c r="F48" s="50"/>
    </row>
    <row r="49" spans="4:4" x14ac:dyDescent="0.25">
      <c r="D49" s="16"/>
    </row>
  </sheetData>
  <mergeCells count="1">
    <mergeCell ref="A1:F1"/>
  </mergeCells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view="pageBreakPreview" zoomScaleNormal="100" zoomScaleSheetLayoutView="100" workbookViewId="0">
      <selection activeCell="C5" sqref="C5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697" t="s">
        <v>265</v>
      </c>
      <c r="B1" s="697"/>
      <c r="C1" s="697"/>
      <c r="D1" s="697"/>
      <c r="E1" s="697"/>
      <c r="F1" s="697"/>
      <c r="G1" s="697"/>
      <c r="H1" s="697"/>
      <c r="I1" s="697"/>
      <c r="J1" s="154"/>
    </row>
    <row r="2" spans="1:10" s="4" customFormat="1" ht="174" customHeight="1" thickBot="1" x14ac:dyDescent="0.3">
      <c r="A2" s="68" t="s">
        <v>86</v>
      </c>
      <c r="B2" s="84" t="s">
        <v>149</v>
      </c>
      <c r="C2" s="84" t="s">
        <v>87</v>
      </c>
      <c r="D2" s="84" t="s">
        <v>152</v>
      </c>
      <c r="E2" s="84" t="s">
        <v>88</v>
      </c>
      <c r="F2" s="84" t="s">
        <v>89</v>
      </c>
      <c r="G2" s="84" t="s">
        <v>90</v>
      </c>
      <c r="H2" s="84" t="s">
        <v>91</v>
      </c>
      <c r="I2" s="85" t="s">
        <v>92</v>
      </c>
      <c r="J2" s="17"/>
    </row>
    <row r="3" spans="1:10" x14ac:dyDescent="0.25">
      <c r="A3" s="89" t="s">
        <v>171</v>
      </c>
      <c r="B3" s="89">
        <v>26</v>
      </c>
      <c r="C3" s="67">
        <v>1</v>
      </c>
      <c r="D3" s="67">
        <v>0</v>
      </c>
      <c r="E3" s="67">
        <v>4.2</v>
      </c>
      <c r="F3" s="67">
        <v>14</v>
      </c>
      <c r="G3" s="67">
        <v>0</v>
      </c>
      <c r="H3" s="67">
        <v>0</v>
      </c>
      <c r="I3" s="67">
        <v>24</v>
      </c>
      <c r="J3" s="7"/>
    </row>
    <row r="4" spans="1:10" x14ac:dyDescent="0.25">
      <c r="A4" s="13" t="s">
        <v>172</v>
      </c>
      <c r="B4" s="13">
        <v>75</v>
      </c>
      <c r="C4" s="2">
        <v>1.1000000000000001</v>
      </c>
      <c r="D4" s="2">
        <v>0.1</v>
      </c>
      <c r="E4" s="2">
        <v>4.5999999999999996</v>
      </c>
      <c r="F4" s="2">
        <v>13</v>
      </c>
      <c r="G4" s="2">
        <v>2</v>
      </c>
      <c r="H4" s="2">
        <v>1</v>
      </c>
      <c r="I4" s="2">
        <v>60</v>
      </c>
      <c r="J4" s="7"/>
    </row>
    <row r="5" spans="1:10" x14ac:dyDescent="0.25">
      <c r="A5" s="13" t="s">
        <v>105</v>
      </c>
      <c r="B5" s="13">
        <v>137</v>
      </c>
      <c r="C5" s="2">
        <v>1.1100000000000001</v>
      </c>
      <c r="D5" s="2">
        <v>0.2</v>
      </c>
      <c r="E5" s="2">
        <v>3.8</v>
      </c>
      <c r="F5" s="2">
        <v>6</v>
      </c>
      <c r="G5" s="2">
        <v>9</v>
      </c>
      <c r="H5" s="2">
        <v>0</v>
      </c>
      <c r="I5" s="2">
        <v>100</v>
      </c>
      <c r="J5" s="7"/>
    </row>
    <row r="6" spans="1:10" x14ac:dyDescent="0.25">
      <c r="A6" s="130" t="s">
        <v>56</v>
      </c>
      <c r="B6" s="129">
        <f>SUM(B3:B5)</f>
        <v>238</v>
      </c>
      <c r="C6" s="131">
        <f>+IFERROR(($B$3*C3+$B$4*C4+$B$5*C5)/$B$6,0)</f>
        <v>1.0948319327731095</v>
      </c>
      <c r="D6" s="131">
        <f>+IFERROR(($B$3*D3+$B$4*D4+$B$5*D5)/$B$6,0)</f>
        <v>0.14663865546218491</v>
      </c>
      <c r="E6" s="131">
        <f>+IFERROR(($B$3*E3+$B$4*E4+$B$5*E5)/$B$6,0)</f>
        <v>4.0957983193277308</v>
      </c>
      <c r="F6" s="129">
        <f>SUM(F3:F5)</f>
        <v>33</v>
      </c>
      <c r="G6" s="129">
        <f>SUM(G3:G5)</f>
        <v>11</v>
      </c>
      <c r="H6" s="129">
        <f>SUM(H3:H5)</f>
        <v>1</v>
      </c>
      <c r="I6" s="129">
        <f>SUM(I3:I5)</f>
        <v>184</v>
      </c>
      <c r="J6" s="7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1" customFormat="1" ht="16.5" thickBot="1" x14ac:dyDescent="0.3">
      <c r="A8" s="696" t="s">
        <v>93</v>
      </c>
      <c r="B8" s="696"/>
      <c r="C8" s="696"/>
      <c r="D8" s="10"/>
      <c r="E8" s="10"/>
      <c r="F8" s="10"/>
      <c r="G8" s="10"/>
      <c r="H8" s="10"/>
      <c r="I8" s="10"/>
      <c r="J8" s="10"/>
    </row>
    <row r="9" spans="1:10" s="1" customFormat="1" ht="32.25" thickBot="1" x14ac:dyDescent="0.3">
      <c r="A9" s="68" t="s">
        <v>94</v>
      </c>
      <c r="B9" s="82" t="s">
        <v>95</v>
      </c>
      <c r="C9" s="83" t="s">
        <v>150</v>
      </c>
      <c r="D9" s="10"/>
      <c r="E9" s="10"/>
      <c r="F9" s="10"/>
      <c r="G9" s="10"/>
      <c r="H9" s="10"/>
      <c r="I9" s="10"/>
      <c r="J9" s="10"/>
    </row>
    <row r="10" spans="1:10" x14ac:dyDescent="0.25">
      <c r="A10" s="89" t="s">
        <v>173</v>
      </c>
      <c r="B10" s="89">
        <v>16</v>
      </c>
      <c r="C10" s="101">
        <v>8</v>
      </c>
      <c r="D10" s="7"/>
      <c r="E10" s="7"/>
      <c r="F10" s="7"/>
      <c r="G10" s="7"/>
      <c r="H10" s="7"/>
      <c r="I10" s="7"/>
      <c r="J10" s="7"/>
    </row>
    <row r="11" spans="1:10" x14ac:dyDescent="0.25">
      <c r="A11" s="13" t="s">
        <v>174</v>
      </c>
      <c r="B11" s="13">
        <v>58</v>
      </c>
      <c r="C11" s="3">
        <v>19.8</v>
      </c>
      <c r="D11" s="7"/>
      <c r="E11" s="7"/>
      <c r="F11" s="7"/>
      <c r="G11" s="7"/>
      <c r="H11" s="7"/>
      <c r="I11" s="7"/>
      <c r="J11" s="7"/>
    </row>
    <row r="12" spans="1:10" ht="13.5" customHeight="1" x14ac:dyDescent="0.25">
      <c r="A12" s="129" t="s">
        <v>56</v>
      </c>
      <c r="B12" s="64">
        <f>+B10+B11</f>
        <v>74</v>
      </c>
      <c r="C12" s="64">
        <f>+C10+C11</f>
        <v>27.8</v>
      </c>
    </row>
    <row r="13" spans="1:10" x14ac:dyDescent="0.25">
      <c r="C13" s="16"/>
    </row>
  </sheetData>
  <mergeCells count="2">
    <mergeCell ref="A8:C8"/>
    <mergeCell ref="A1:I1"/>
  </mergeCells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Normal="100" zoomScaleSheetLayoutView="100" workbookViewId="0">
      <selection activeCell="K46" sqref="K46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684" t="s">
        <v>130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20"/>
      <c r="O1" s="20"/>
      <c r="P1" s="20"/>
      <c r="Q1" s="20"/>
      <c r="R1" s="20"/>
      <c r="S1" s="20"/>
    </row>
    <row r="2" spans="1:19" ht="16.5" thickBot="1" x14ac:dyDescent="0.3">
      <c r="A2" s="230" t="s">
        <v>266</v>
      </c>
      <c r="B2" s="230"/>
      <c r="C2" s="231"/>
      <c r="D2" s="231"/>
      <c r="E2" s="230"/>
      <c r="F2" s="230"/>
      <c r="G2" s="230"/>
      <c r="H2" s="698"/>
      <c r="I2" s="698"/>
      <c r="J2" s="698"/>
      <c r="K2" s="698"/>
      <c r="L2" s="698"/>
      <c r="M2" s="698"/>
    </row>
    <row r="3" spans="1:19" s="5" customFormat="1" ht="66.75" customHeight="1" thickBot="1" x14ac:dyDescent="0.3">
      <c r="A3" s="232" t="s">
        <v>52</v>
      </c>
      <c r="B3" s="233" t="s">
        <v>56</v>
      </c>
      <c r="C3" s="233" t="s">
        <v>96</v>
      </c>
      <c r="D3" s="233" t="s">
        <v>97</v>
      </c>
      <c r="E3" s="233" t="s">
        <v>153</v>
      </c>
      <c r="F3" s="233" t="s">
        <v>155</v>
      </c>
      <c r="G3" s="234" t="s">
        <v>154</v>
      </c>
      <c r="H3" s="233" t="s">
        <v>253</v>
      </c>
      <c r="I3" s="232" t="s">
        <v>96</v>
      </c>
      <c r="J3" s="233" t="s">
        <v>97</v>
      </c>
      <c r="K3" s="233" t="s">
        <v>153</v>
      </c>
      <c r="L3" s="233" t="s">
        <v>155</v>
      </c>
      <c r="M3" s="234" t="s">
        <v>154</v>
      </c>
    </row>
    <row r="4" spans="1:19" s="5" customFormat="1" x14ac:dyDescent="0.25">
      <c r="A4" s="235" t="s">
        <v>583</v>
      </c>
      <c r="B4" s="236">
        <f t="shared" ref="B4:B15" si="0">SUM(C4:G4)</f>
        <v>229.59</v>
      </c>
      <c r="C4" s="237">
        <v>37.700000000000003</v>
      </c>
      <c r="D4" s="237">
        <v>69.7</v>
      </c>
      <c r="E4" s="237"/>
      <c r="F4" s="237">
        <v>109.19</v>
      </c>
      <c r="G4" s="266">
        <v>13</v>
      </c>
      <c r="H4" s="272">
        <f t="shared" ref="H4:H15" si="1">SUM(I4:M4)</f>
        <v>93</v>
      </c>
      <c r="I4" s="238">
        <v>4</v>
      </c>
      <c r="J4" s="239">
        <v>30.3</v>
      </c>
      <c r="K4" s="239"/>
      <c r="L4" s="239">
        <v>53.7</v>
      </c>
      <c r="M4" s="240">
        <v>5</v>
      </c>
    </row>
    <row r="5" spans="1:19" s="5" customFormat="1" x14ac:dyDescent="0.25">
      <c r="A5" s="241" t="s">
        <v>582</v>
      </c>
      <c r="B5" s="236">
        <f t="shared" si="0"/>
        <v>112.60000000000001</v>
      </c>
      <c r="C5" s="242">
        <v>21.3</v>
      </c>
      <c r="D5" s="242">
        <v>36.61</v>
      </c>
      <c r="E5" s="242"/>
      <c r="F5" s="242">
        <v>43.99</v>
      </c>
      <c r="G5" s="267">
        <v>10.7</v>
      </c>
      <c r="H5" s="273">
        <f t="shared" si="1"/>
        <v>26.13</v>
      </c>
      <c r="I5" s="241">
        <v>1</v>
      </c>
      <c r="J5" s="242">
        <v>4</v>
      </c>
      <c r="K5" s="242"/>
      <c r="L5" s="242">
        <v>14.93</v>
      </c>
      <c r="M5" s="243">
        <v>6.2</v>
      </c>
    </row>
    <row r="6" spans="1:19" s="5" customFormat="1" x14ac:dyDescent="0.25">
      <c r="A6" s="241" t="s">
        <v>581</v>
      </c>
      <c r="B6" s="236">
        <f t="shared" si="0"/>
        <v>181.63</v>
      </c>
      <c r="C6" s="242">
        <v>36.4</v>
      </c>
      <c r="D6" s="242">
        <v>54.4</v>
      </c>
      <c r="E6" s="242"/>
      <c r="F6" s="242">
        <v>67.209999999999994</v>
      </c>
      <c r="G6" s="267">
        <v>23.62</v>
      </c>
      <c r="H6" s="273">
        <f t="shared" si="1"/>
        <v>38.950000000000003</v>
      </c>
      <c r="I6" s="241">
        <v>2</v>
      </c>
      <c r="J6" s="242">
        <v>11.4</v>
      </c>
      <c r="K6" s="242"/>
      <c r="L6" s="242">
        <v>14.6</v>
      </c>
      <c r="M6" s="243">
        <v>10.95</v>
      </c>
    </row>
    <row r="7" spans="1:19" s="5" customFormat="1" x14ac:dyDescent="0.25">
      <c r="A7" s="241" t="s">
        <v>580</v>
      </c>
      <c r="B7" s="236">
        <f t="shared" si="0"/>
        <v>183.51</v>
      </c>
      <c r="C7" s="242">
        <v>46.25</v>
      </c>
      <c r="D7" s="242">
        <v>66.05</v>
      </c>
      <c r="E7" s="242"/>
      <c r="F7" s="242">
        <v>64.83</v>
      </c>
      <c r="G7" s="267">
        <v>6.38</v>
      </c>
      <c r="H7" s="273">
        <f t="shared" si="1"/>
        <v>59.18</v>
      </c>
      <c r="I7" s="241">
        <v>2.35</v>
      </c>
      <c r="J7" s="242">
        <v>26.15</v>
      </c>
      <c r="K7" s="242"/>
      <c r="L7" s="242">
        <v>26.68</v>
      </c>
      <c r="M7" s="243">
        <v>4</v>
      </c>
    </row>
    <row r="8" spans="1:19" s="5" customFormat="1" x14ac:dyDescent="0.25">
      <c r="A8" s="241" t="s">
        <v>579</v>
      </c>
      <c r="B8" s="236">
        <f t="shared" si="0"/>
        <v>103</v>
      </c>
      <c r="C8" s="242">
        <v>8.5</v>
      </c>
      <c r="D8" s="242">
        <v>36.75</v>
      </c>
      <c r="E8" s="242"/>
      <c r="F8" s="242">
        <v>46.7</v>
      </c>
      <c r="G8" s="267">
        <v>11.05</v>
      </c>
      <c r="H8" s="273">
        <f t="shared" si="1"/>
        <v>45.25</v>
      </c>
      <c r="I8" s="241">
        <v>1</v>
      </c>
      <c r="J8" s="242">
        <v>23.25</v>
      </c>
      <c r="K8" s="242"/>
      <c r="L8" s="242">
        <v>18</v>
      </c>
      <c r="M8" s="243">
        <v>3</v>
      </c>
    </row>
    <row r="9" spans="1:19" s="5" customFormat="1" x14ac:dyDescent="0.25">
      <c r="A9" s="241" t="s">
        <v>578</v>
      </c>
      <c r="B9" s="236">
        <f t="shared" si="0"/>
        <v>163.49999999999997</v>
      </c>
      <c r="C9" s="242">
        <v>20.350000000000001</v>
      </c>
      <c r="D9" s="242">
        <v>44.78</v>
      </c>
      <c r="E9" s="242"/>
      <c r="F9" s="242">
        <v>92.77</v>
      </c>
      <c r="G9" s="267">
        <v>5.6</v>
      </c>
      <c r="H9" s="273">
        <f t="shared" si="1"/>
        <v>67.7</v>
      </c>
      <c r="I9" s="241"/>
      <c r="J9" s="242">
        <v>15</v>
      </c>
      <c r="K9" s="242"/>
      <c r="L9" s="242">
        <v>49.5</v>
      </c>
      <c r="M9" s="243">
        <v>3.2</v>
      </c>
    </row>
    <row r="10" spans="1:19" s="5" customFormat="1" x14ac:dyDescent="0.25">
      <c r="A10" s="241" t="s">
        <v>577</v>
      </c>
      <c r="B10" s="236">
        <f t="shared" si="0"/>
        <v>36.44</v>
      </c>
      <c r="C10" s="242">
        <v>3.3</v>
      </c>
      <c r="D10" s="242">
        <v>7.95</v>
      </c>
      <c r="E10" s="242"/>
      <c r="F10" s="242">
        <v>21.49</v>
      </c>
      <c r="G10" s="267">
        <v>3.7</v>
      </c>
      <c r="H10" s="273">
        <f t="shared" si="1"/>
        <v>10.53</v>
      </c>
      <c r="I10" s="241">
        <v>1</v>
      </c>
      <c r="J10" s="242">
        <v>3.5</v>
      </c>
      <c r="K10" s="242"/>
      <c r="L10" s="242">
        <v>4.33</v>
      </c>
      <c r="M10" s="243">
        <v>1.7</v>
      </c>
    </row>
    <row r="11" spans="1:19" s="5" customFormat="1" x14ac:dyDescent="0.25">
      <c r="A11" s="241" t="s">
        <v>586</v>
      </c>
      <c r="B11" s="236">
        <f t="shared" si="0"/>
        <v>35.650000000000006</v>
      </c>
      <c r="C11" s="242">
        <v>2.8</v>
      </c>
      <c r="D11" s="242">
        <v>13.55</v>
      </c>
      <c r="E11" s="242"/>
      <c r="F11" s="242">
        <v>17.3</v>
      </c>
      <c r="G11" s="267">
        <v>2</v>
      </c>
      <c r="H11" s="273">
        <f t="shared" si="1"/>
        <v>19.850000000000001</v>
      </c>
      <c r="I11" s="241">
        <v>0.8</v>
      </c>
      <c r="J11" s="242">
        <v>8.75</v>
      </c>
      <c r="K11" s="242"/>
      <c r="L11" s="242">
        <v>8.3000000000000007</v>
      </c>
      <c r="M11" s="243">
        <v>2</v>
      </c>
    </row>
    <row r="12" spans="1:19" s="5" customFormat="1" x14ac:dyDescent="0.25">
      <c r="A12" s="241"/>
      <c r="B12" s="236">
        <f t="shared" si="0"/>
        <v>0</v>
      </c>
      <c r="C12" s="242"/>
      <c r="D12" s="242"/>
      <c r="E12" s="242"/>
      <c r="F12" s="242"/>
      <c r="G12" s="267"/>
      <c r="H12" s="273">
        <f t="shared" si="1"/>
        <v>0</v>
      </c>
      <c r="I12" s="241"/>
      <c r="J12" s="242"/>
      <c r="K12" s="242"/>
      <c r="L12" s="242"/>
      <c r="M12" s="243"/>
    </row>
    <row r="13" spans="1:19" s="5" customFormat="1" x14ac:dyDescent="0.25">
      <c r="A13" s="241"/>
      <c r="B13" s="236">
        <f t="shared" si="0"/>
        <v>0</v>
      </c>
      <c r="C13" s="242"/>
      <c r="D13" s="242"/>
      <c r="E13" s="242"/>
      <c r="F13" s="242"/>
      <c r="G13" s="267"/>
      <c r="H13" s="273">
        <f t="shared" si="1"/>
        <v>0</v>
      </c>
      <c r="I13" s="241"/>
      <c r="J13" s="242"/>
      <c r="K13" s="242"/>
      <c r="L13" s="242"/>
      <c r="M13" s="243"/>
    </row>
    <row r="14" spans="1:19" s="5" customFormat="1" x14ac:dyDescent="0.25">
      <c r="A14" s="241"/>
      <c r="B14" s="236">
        <f t="shared" si="0"/>
        <v>0</v>
      </c>
      <c r="C14" s="242"/>
      <c r="D14" s="242"/>
      <c r="E14" s="242"/>
      <c r="F14" s="242"/>
      <c r="G14" s="267"/>
      <c r="H14" s="273">
        <f t="shared" si="1"/>
        <v>0</v>
      </c>
      <c r="I14" s="241"/>
      <c r="J14" s="242"/>
      <c r="K14" s="242"/>
      <c r="L14" s="242"/>
      <c r="M14" s="243"/>
    </row>
    <row r="15" spans="1:19" ht="18.75" customHeight="1" x14ac:dyDescent="0.25">
      <c r="A15" s="244" t="s">
        <v>56</v>
      </c>
      <c r="B15" s="236">
        <f t="shared" si="0"/>
        <v>1045.9199999999998</v>
      </c>
      <c r="C15" s="245">
        <f>SUM(C4:C14)</f>
        <v>176.60000000000002</v>
      </c>
      <c r="D15" s="245">
        <f>SUM(D4:D14)</f>
        <v>329.78999999999996</v>
      </c>
      <c r="E15" s="245">
        <f>SUM(E4:E14)</f>
        <v>0</v>
      </c>
      <c r="F15" s="245">
        <f>SUM(F4:F14)</f>
        <v>463.47999999999996</v>
      </c>
      <c r="G15" s="268">
        <f>SUM(G4:G14)</f>
        <v>76.05</v>
      </c>
      <c r="H15" s="273">
        <f t="shared" si="1"/>
        <v>360.59000000000003</v>
      </c>
      <c r="I15" s="246">
        <f>SUM(I4:I14)</f>
        <v>12.15</v>
      </c>
      <c r="J15" s="245">
        <f>SUM(J4:J14)</f>
        <v>122.35</v>
      </c>
      <c r="K15" s="245">
        <f>SUM(K4:K14)</f>
        <v>0</v>
      </c>
      <c r="L15" s="245">
        <f>SUM(L4:L14)</f>
        <v>190.04000000000002</v>
      </c>
      <c r="M15" s="247">
        <f>SUM(M4:M14)</f>
        <v>36.050000000000004</v>
      </c>
    </row>
    <row r="16" spans="1:19" ht="20.25" customHeight="1" x14ac:dyDescent="0.25">
      <c r="A16" s="244" t="s">
        <v>175</v>
      </c>
      <c r="B16" s="248">
        <f t="shared" ref="B16:H16" si="2">+IFERROR(B15/$B$15,0)*100</f>
        <v>100</v>
      </c>
      <c r="C16" s="248">
        <f t="shared" si="2"/>
        <v>16.884656570292186</v>
      </c>
      <c r="D16" s="248">
        <f t="shared" si="2"/>
        <v>31.531092244148695</v>
      </c>
      <c r="E16" s="248">
        <f t="shared" si="2"/>
        <v>0</v>
      </c>
      <c r="F16" s="248">
        <f t="shared" si="2"/>
        <v>44.313140584365918</v>
      </c>
      <c r="G16" s="269">
        <f t="shared" si="2"/>
        <v>7.2711106011932092</v>
      </c>
      <c r="H16" s="265">
        <f t="shared" si="2"/>
        <v>34.475868135230236</v>
      </c>
      <c r="I16" s="249">
        <f>+IFERROR(I15/$H$15,0)*100</f>
        <v>3.3694778002717767</v>
      </c>
      <c r="J16" s="249">
        <f>+IFERROR(J15/$H$15,0)*100</f>
        <v>33.930502787098916</v>
      </c>
      <c r="K16" s="249">
        <f>+IFERROR(K15/$H$15,0)*100</f>
        <v>0</v>
      </c>
      <c r="L16" s="249">
        <f>+IFERROR(L15/$H$15,0)*100</f>
        <v>52.70251532211099</v>
      </c>
      <c r="M16" s="265">
        <f>+IFERROR(M15/$H$15,0)*100</f>
        <v>9.9975040905183175</v>
      </c>
    </row>
    <row r="17" spans="1:13" ht="33.75" customHeight="1" x14ac:dyDescent="0.25">
      <c r="A17" s="250" t="s">
        <v>282</v>
      </c>
      <c r="B17" s="414">
        <v>1067.9000000000001</v>
      </c>
      <c r="C17" s="251">
        <v>175.37</v>
      </c>
      <c r="D17" s="251">
        <v>325.91000000000003</v>
      </c>
      <c r="E17" s="251"/>
      <c r="F17" s="251">
        <v>485.23</v>
      </c>
      <c r="G17" s="254">
        <v>81.39</v>
      </c>
      <c r="H17" s="274">
        <v>365.9</v>
      </c>
      <c r="I17" s="253">
        <v>11.1</v>
      </c>
      <c r="J17" s="251">
        <v>118.4</v>
      </c>
      <c r="K17" s="251"/>
      <c r="L17" s="254">
        <v>195.2</v>
      </c>
      <c r="M17" s="252">
        <v>41.2</v>
      </c>
    </row>
    <row r="18" spans="1:13" ht="33.75" customHeight="1" x14ac:dyDescent="0.25">
      <c r="A18" s="255" t="s">
        <v>284</v>
      </c>
      <c r="B18" s="256">
        <v>100</v>
      </c>
      <c r="C18" s="256">
        <v>16.399999999999999</v>
      </c>
      <c r="D18" s="256">
        <v>30.5</v>
      </c>
      <c r="E18" s="256"/>
      <c r="F18" s="256">
        <v>45.4</v>
      </c>
      <c r="G18" s="270">
        <v>7.6</v>
      </c>
      <c r="H18" s="275">
        <v>34.299999999999997</v>
      </c>
      <c r="I18" s="258">
        <v>3</v>
      </c>
      <c r="J18" s="256">
        <v>32.4</v>
      </c>
      <c r="K18" s="256"/>
      <c r="L18" s="256">
        <v>53.3</v>
      </c>
      <c r="M18" s="257">
        <v>11.3</v>
      </c>
    </row>
    <row r="19" spans="1:13" ht="32.25" customHeight="1" x14ac:dyDescent="0.25">
      <c r="A19" s="259" t="s">
        <v>267</v>
      </c>
      <c r="B19" s="260">
        <f t="shared" ref="B19:M19" si="3">+B15-B17</f>
        <v>-21.980000000000246</v>
      </c>
      <c r="C19" s="260">
        <f t="shared" si="3"/>
        <v>1.2300000000000182</v>
      </c>
      <c r="D19" s="260">
        <f t="shared" si="3"/>
        <v>3.8799999999999386</v>
      </c>
      <c r="E19" s="260">
        <f t="shared" si="3"/>
        <v>0</v>
      </c>
      <c r="F19" s="260">
        <f t="shared" si="3"/>
        <v>-21.750000000000057</v>
      </c>
      <c r="G19" s="271">
        <f t="shared" si="3"/>
        <v>-5.3400000000000034</v>
      </c>
      <c r="H19" s="276">
        <f t="shared" si="3"/>
        <v>-5.3099999999999454</v>
      </c>
      <c r="I19" s="262">
        <f t="shared" si="3"/>
        <v>1.0500000000000007</v>
      </c>
      <c r="J19" s="260">
        <f t="shared" si="3"/>
        <v>3.9499999999999886</v>
      </c>
      <c r="K19" s="260">
        <f t="shared" si="3"/>
        <v>0</v>
      </c>
      <c r="L19" s="260">
        <f t="shared" si="3"/>
        <v>-5.1599999999999682</v>
      </c>
      <c r="M19" s="261">
        <f t="shared" si="3"/>
        <v>-5.1499999999999986</v>
      </c>
    </row>
    <row r="20" spans="1:13" ht="39" customHeight="1" thickBot="1" x14ac:dyDescent="0.3">
      <c r="A20" s="263" t="s">
        <v>283</v>
      </c>
      <c r="B20" s="410">
        <v>-2.0499999999999998</v>
      </c>
      <c r="C20" s="410">
        <f t="shared" ref="C20:M20" si="4">+C16-C18</f>
        <v>0.48465657029218789</v>
      </c>
      <c r="D20" s="410">
        <f t="shared" si="4"/>
        <v>1.0310922441486952</v>
      </c>
      <c r="E20" s="410">
        <f t="shared" si="4"/>
        <v>0</v>
      </c>
      <c r="F20" s="410">
        <f t="shared" si="4"/>
        <v>-1.0868594156340805</v>
      </c>
      <c r="G20" s="413">
        <f t="shared" si="4"/>
        <v>-0.32888939880679047</v>
      </c>
      <c r="H20" s="412">
        <f t="shared" si="4"/>
        <v>0.17586813523023892</v>
      </c>
      <c r="I20" s="411">
        <f t="shared" si="4"/>
        <v>0.36947780027177668</v>
      </c>
      <c r="J20" s="410">
        <f t="shared" si="4"/>
        <v>1.5305027870989178</v>
      </c>
      <c r="K20" s="410">
        <f t="shared" si="4"/>
        <v>0</v>
      </c>
      <c r="L20" s="410">
        <f t="shared" si="4"/>
        <v>-0.59748467788900683</v>
      </c>
      <c r="M20" s="409">
        <f t="shared" si="4"/>
        <v>-1.3024959094816833</v>
      </c>
    </row>
    <row r="21" spans="1:13" x14ac:dyDescent="0.25">
      <c r="A21" s="264" t="s">
        <v>285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</row>
    <row r="22" spans="1:13" x14ac:dyDescent="0.25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</row>
  </sheetData>
  <mergeCells count="2">
    <mergeCell ref="A1:M1"/>
    <mergeCell ref="H2:M2"/>
  </mergeCells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Normal="100" zoomScaleSheetLayoutView="100" workbookViewId="0">
      <selection activeCell="I14" sqref="I14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699" t="s">
        <v>268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</row>
    <row r="2" spans="1:11" ht="16.5" thickBot="1" x14ac:dyDescent="0.3">
      <c r="A2" s="41" t="s">
        <v>259</v>
      </c>
      <c r="B2" s="41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25">
      <c r="A3" s="713" t="s">
        <v>52</v>
      </c>
      <c r="B3" s="709" t="s">
        <v>98</v>
      </c>
      <c r="C3" s="715" t="s">
        <v>253</v>
      </c>
      <c r="D3" s="704" t="s">
        <v>99</v>
      </c>
      <c r="E3" s="705"/>
      <c r="F3" s="706"/>
      <c r="G3" s="711" t="s">
        <v>100</v>
      </c>
      <c r="H3" s="715" t="s">
        <v>253</v>
      </c>
      <c r="I3" s="704" t="s">
        <v>101</v>
      </c>
      <c r="J3" s="705"/>
      <c r="K3" s="706"/>
    </row>
    <row r="4" spans="1:11" ht="32.25" thickBot="1" x14ac:dyDescent="0.3">
      <c r="A4" s="714"/>
      <c r="B4" s="710"/>
      <c r="C4" s="716"/>
      <c r="D4" s="103" t="s">
        <v>15</v>
      </c>
      <c r="E4" s="103" t="s">
        <v>16</v>
      </c>
      <c r="F4" s="104" t="s">
        <v>17</v>
      </c>
      <c r="G4" s="712"/>
      <c r="H4" s="716"/>
      <c r="I4" s="103" t="s">
        <v>15</v>
      </c>
      <c r="J4" s="103" t="s">
        <v>16</v>
      </c>
      <c r="K4" s="104" t="s">
        <v>17</v>
      </c>
    </row>
    <row r="5" spans="1:11" x14ac:dyDescent="0.25">
      <c r="A5" s="202" t="s">
        <v>583</v>
      </c>
      <c r="B5" s="408">
        <v>17</v>
      </c>
      <c r="C5" s="407">
        <v>6</v>
      </c>
      <c r="D5" s="102">
        <v>76</v>
      </c>
      <c r="E5" s="102">
        <v>0</v>
      </c>
      <c r="F5" s="197">
        <v>96</v>
      </c>
      <c r="G5" s="196">
        <v>10</v>
      </c>
      <c r="H5" s="102">
        <v>3</v>
      </c>
      <c r="I5" s="102">
        <v>43</v>
      </c>
      <c r="J5" s="102">
        <v>0</v>
      </c>
      <c r="K5" s="197">
        <v>0</v>
      </c>
    </row>
    <row r="6" spans="1:11" x14ac:dyDescent="0.25">
      <c r="A6" s="203" t="s">
        <v>582</v>
      </c>
      <c r="B6" s="406">
        <v>16</v>
      </c>
      <c r="C6" s="405">
        <v>8</v>
      </c>
      <c r="D6" s="59">
        <v>8</v>
      </c>
      <c r="E6" s="59">
        <v>0</v>
      </c>
      <c r="F6" s="199">
        <v>405</v>
      </c>
      <c r="G6" s="198">
        <v>29</v>
      </c>
      <c r="H6" s="59">
        <v>6</v>
      </c>
      <c r="I6" s="59">
        <v>130</v>
      </c>
      <c r="J6" s="59">
        <v>0</v>
      </c>
      <c r="K6" s="199">
        <v>822</v>
      </c>
    </row>
    <row r="7" spans="1:11" x14ac:dyDescent="0.25">
      <c r="A7" s="203" t="s">
        <v>581</v>
      </c>
      <c r="B7" s="406">
        <v>2</v>
      </c>
      <c r="C7" s="405">
        <v>1</v>
      </c>
      <c r="D7" s="59">
        <v>12</v>
      </c>
      <c r="E7" s="59">
        <v>0</v>
      </c>
      <c r="F7" s="199">
        <v>0</v>
      </c>
      <c r="G7" s="198">
        <v>2</v>
      </c>
      <c r="H7" s="59">
        <v>0</v>
      </c>
      <c r="I7" s="59">
        <v>60</v>
      </c>
      <c r="J7" s="59">
        <v>60</v>
      </c>
      <c r="K7" s="199">
        <v>0</v>
      </c>
    </row>
    <row r="8" spans="1:11" x14ac:dyDescent="0.25">
      <c r="A8" s="204" t="s">
        <v>580</v>
      </c>
      <c r="B8" s="404">
        <v>3</v>
      </c>
      <c r="C8" s="53">
        <v>2</v>
      </c>
      <c r="D8" s="37">
        <v>17</v>
      </c>
      <c r="E8" s="37">
        <v>0</v>
      </c>
      <c r="F8" s="201">
        <v>0</v>
      </c>
      <c r="G8" s="200">
        <v>6</v>
      </c>
      <c r="H8" s="37">
        <v>3</v>
      </c>
      <c r="I8" s="37">
        <v>175</v>
      </c>
      <c r="J8" s="37">
        <v>150</v>
      </c>
      <c r="K8" s="201">
        <v>60</v>
      </c>
    </row>
    <row r="9" spans="1:11" x14ac:dyDescent="0.25">
      <c r="A9" s="204" t="s">
        <v>579</v>
      </c>
      <c r="B9" s="404">
        <v>2</v>
      </c>
      <c r="C9" s="53">
        <v>2</v>
      </c>
      <c r="D9" s="37">
        <v>10</v>
      </c>
      <c r="E9" s="37">
        <v>0</v>
      </c>
      <c r="F9" s="403">
        <v>0</v>
      </c>
      <c r="G9" s="200">
        <v>3</v>
      </c>
      <c r="H9" s="37">
        <v>1</v>
      </c>
      <c r="I9" s="53">
        <v>0</v>
      </c>
      <c r="J9" s="37">
        <v>810</v>
      </c>
      <c r="K9" s="403">
        <v>0</v>
      </c>
    </row>
    <row r="10" spans="1:11" x14ac:dyDescent="0.25">
      <c r="A10" s="205" t="s">
        <v>578</v>
      </c>
      <c r="B10" s="402">
        <v>27</v>
      </c>
      <c r="C10" s="400">
        <v>4</v>
      </c>
      <c r="D10" s="207">
        <v>17</v>
      </c>
      <c r="E10" s="207">
        <v>0</v>
      </c>
      <c r="F10" s="208">
        <v>711</v>
      </c>
      <c r="G10" s="206">
        <v>26</v>
      </c>
      <c r="H10" s="207">
        <v>7</v>
      </c>
      <c r="I10" s="207">
        <v>0</v>
      </c>
      <c r="J10" s="207">
        <v>30</v>
      </c>
      <c r="K10" s="208">
        <v>750</v>
      </c>
    </row>
    <row r="11" spans="1:11" x14ac:dyDescent="0.25">
      <c r="A11" s="205" t="s">
        <v>577</v>
      </c>
      <c r="B11" s="402">
        <v>0</v>
      </c>
      <c r="C11" s="400">
        <v>0</v>
      </c>
      <c r="D11" s="207">
        <v>0</v>
      </c>
      <c r="E11" s="207">
        <v>0</v>
      </c>
      <c r="F11" s="208">
        <v>0</v>
      </c>
      <c r="G11" s="206">
        <v>1</v>
      </c>
      <c r="H11" s="207">
        <v>1</v>
      </c>
      <c r="I11" s="207">
        <v>0</v>
      </c>
      <c r="J11" s="207">
        <v>90</v>
      </c>
      <c r="K11" s="208">
        <v>0</v>
      </c>
    </row>
    <row r="12" spans="1:11" x14ac:dyDescent="0.25">
      <c r="A12" s="205" t="s">
        <v>576</v>
      </c>
      <c r="B12" s="402">
        <v>4</v>
      </c>
      <c r="C12" s="400">
        <v>1</v>
      </c>
      <c r="D12" s="207">
        <v>9</v>
      </c>
      <c r="E12" s="207">
        <v>0</v>
      </c>
      <c r="F12" s="208">
        <v>36</v>
      </c>
      <c r="G12" s="206">
        <v>3</v>
      </c>
      <c r="H12" s="207">
        <v>1</v>
      </c>
      <c r="I12" s="207">
        <v>0</v>
      </c>
      <c r="J12" s="207">
        <v>0</v>
      </c>
      <c r="K12" s="208">
        <v>90</v>
      </c>
    </row>
    <row r="13" spans="1:11" ht="16.5" thickBot="1" x14ac:dyDescent="0.3">
      <c r="A13" s="211" t="s">
        <v>585</v>
      </c>
      <c r="B13" s="401">
        <v>4</v>
      </c>
      <c r="C13" s="400">
        <v>3</v>
      </c>
      <c r="D13" s="207">
        <v>28</v>
      </c>
      <c r="E13" s="207">
        <v>0</v>
      </c>
      <c r="F13" s="211">
        <v>0</v>
      </c>
      <c r="G13" s="210">
        <v>0</v>
      </c>
      <c r="H13" s="207">
        <v>0</v>
      </c>
      <c r="I13" s="207">
        <v>0</v>
      </c>
      <c r="J13" s="207">
        <v>0</v>
      </c>
      <c r="K13" s="207">
        <v>0</v>
      </c>
    </row>
    <row r="14" spans="1:11" ht="18" customHeight="1" thickBot="1" x14ac:dyDescent="0.3">
      <c r="A14" s="209" t="s">
        <v>56</v>
      </c>
      <c r="B14" s="183">
        <f t="shared" ref="B14:K14" si="0">SUM(B5:B13)</f>
        <v>75</v>
      </c>
      <c r="C14" s="226">
        <f t="shared" si="0"/>
        <v>27</v>
      </c>
      <c r="D14" s="180">
        <f t="shared" si="0"/>
        <v>177</v>
      </c>
      <c r="E14" s="180">
        <f t="shared" si="0"/>
        <v>0</v>
      </c>
      <c r="F14" s="181">
        <f t="shared" si="0"/>
        <v>1248</v>
      </c>
      <c r="G14" s="179">
        <f t="shared" si="0"/>
        <v>80</v>
      </c>
      <c r="H14" s="180">
        <f t="shared" si="0"/>
        <v>22</v>
      </c>
      <c r="I14" s="180">
        <f t="shared" si="0"/>
        <v>408</v>
      </c>
      <c r="J14" s="180">
        <f t="shared" si="0"/>
        <v>1140</v>
      </c>
      <c r="K14" s="181">
        <f t="shared" si="0"/>
        <v>1722</v>
      </c>
    </row>
    <row r="15" spans="1:11" x14ac:dyDescent="0.25">
      <c r="A15" s="50"/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6.5" thickBot="1" x14ac:dyDescent="0.3">
      <c r="A16" s="41" t="s">
        <v>252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5">
      <c r="A17" s="700" t="s">
        <v>52</v>
      </c>
      <c r="B17" s="709" t="s">
        <v>98</v>
      </c>
      <c r="C17" s="702" t="s">
        <v>253</v>
      </c>
      <c r="D17" s="704" t="s">
        <v>99</v>
      </c>
      <c r="E17" s="705"/>
      <c r="F17" s="706"/>
      <c r="G17" s="711" t="s">
        <v>100</v>
      </c>
      <c r="H17" s="707" t="s">
        <v>253</v>
      </c>
      <c r="I17" s="704" t="s">
        <v>101</v>
      </c>
      <c r="J17" s="705"/>
      <c r="K17" s="706"/>
    </row>
    <row r="18" spans="1:11" ht="32.25" thickBot="1" x14ac:dyDescent="0.3">
      <c r="A18" s="701"/>
      <c r="B18" s="710"/>
      <c r="C18" s="703"/>
      <c r="D18" s="103" t="s">
        <v>15</v>
      </c>
      <c r="E18" s="103" t="s">
        <v>16</v>
      </c>
      <c r="F18" s="104" t="s">
        <v>17</v>
      </c>
      <c r="G18" s="712"/>
      <c r="H18" s="708"/>
      <c r="I18" s="103" t="s">
        <v>15</v>
      </c>
      <c r="J18" s="103" t="s">
        <v>16</v>
      </c>
      <c r="K18" s="104" t="s">
        <v>17</v>
      </c>
    </row>
    <row r="19" spans="1:11" x14ac:dyDescent="0.25">
      <c r="A19" s="399" t="s">
        <v>583</v>
      </c>
      <c r="B19" s="398">
        <v>5</v>
      </c>
      <c r="C19" s="105"/>
      <c r="D19" s="397">
        <v>27</v>
      </c>
      <c r="E19" s="396">
        <v>0</v>
      </c>
      <c r="F19" s="395">
        <v>0</v>
      </c>
      <c r="G19" s="196">
        <v>1</v>
      </c>
      <c r="H19" s="102"/>
      <c r="I19" s="396">
        <v>0</v>
      </c>
      <c r="J19" s="396">
        <v>0</v>
      </c>
      <c r="K19" s="395">
        <v>7</v>
      </c>
    </row>
    <row r="20" spans="1:11" x14ac:dyDescent="0.25">
      <c r="A20" s="399" t="s">
        <v>582</v>
      </c>
      <c r="B20" s="398">
        <v>19</v>
      </c>
      <c r="C20" s="105"/>
      <c r="D20" s="397">
        <v>0</v>
      </c>
      <c r="E20" s="396">
        <v>0</v>
      </c>
      <c r="F20" s="395">
        <v>570</v>
      </c>
      <c r="G20" s="196">
        <v>35</v>
      </c>
      <c r="H20" s="102"/>
      <c r="I20" s="396">
        <v>0</v>
      </c>
      <c r="J20" s="396">
        <v>60</v>
      </c>
      <c r="K20" s="395">
        <v>1020</v>
      </c>
    </row>
    <row r="21" spans="1:11" x14ac:dyDescent="0.25">
      <c r="A21" s="203" t="s">
        <v>581</v>
      </c>
      <c r="B21" s="198">
        <v>1</v>
      </c>
      <c r="C21" s="60"/>
      <c r="D21" s="59">
        <v>5</v>
      </c>
      <c r="E21" s="59">
        <v>0</v>
      </c>
      <c r="F21" s="199">
        <v>0</v>
      </c>
      <c r="G21" s="198">
        <v>2</v>
      </c>
      <c r="H21" s="59"/>
      <c r="I21" s="59">
        <v>0</v>
      </c>
      <c r="J21" s="59">
        <v>150</v>
      </c>
      <c r="K21" s="199">
        <v>0</v>
      </c>
    </row>
    <row r="22" spans="1:11" x14ac:dyDescent="0.25">
      <c r="A22" s="204" t="s">
        <v>580</v>
      </c>
      <c r="B22" s="200">
        <v>5</v>
      </c>
      <c r="C22" s="37"/>
      <c r="D22" s="37">
        <v>26</v>
      </c>
      <c r="E22" s="26">
        <v>0</v>
      </c>
      <c r="F22" s="393">
        <v>10</v>
      </c>
      <c r="G22" s="394">
        <v>5</v>
      </c>
      <c r="H22" s="26"/>
      <c r="I22" s="26">
        <v>16</v>
      </c>
      <c r="J22" s="26">
        <v>300</v>
      </c>
      <c r="K22" s="393">
        <v>17</v>
      </c>
    </row>
    <row r="23" spans="1:11" x14ac:dyDescent="0.25">
      <c r="A23" s="204" t="s">
        <v>579</v>
      </c>
      <c r="B23" s="200">
        <v>3</v>
      </c>
      <c r="C23" s="37"/>
      <c r="D23" s="37">
        <v>18</v>
      </c>
      <c r="E23" s="26">
        <v>0</v>
      </c>
      <c r="F23" s="393">
        <v>0</v>
      </c>
      <c r="G23" s="394">
        <v>0</v>
      </c>
      <c r="H23" s="26"/>
      <c r="I23" s="26">
        <v>0</v>
      </c>
      <c r="J23" s="26">
        <v>0</v>
      </c>
      <c r="K23" s="393">
        <v>0</v>
      </c>
    </row>
    <row r="24" spans="1:11" x14ac:dyDescent="0.25">
      <c r="A24" s="205" t="s">
        <v>578</v>
      </c>
      <c r="B24" s="206">
        <v>28</v>
      </c>
      <c r="C24" s="207"/>
      <c r="D24" s="207">
        <v>30</v>
      </c>
      <c r="E24" s="391">
        <v>0</v>
      </c>
      <c r="F24" s="390">
        <v>156</v>
      </c>
      <c r="G24" s="392">
        <v>27</v>
      </c>
      <c r="H24" s="391"/>
      <c r="I24" s="391">
        <v>0</v>
      </c>
      <c r="J24" s="391">
        <v>510</v>
      </c>
      <c r="K24" s="390">
        <v>181</v>
      </c>
    </row>
    <row r="25" spans="1:11" x14ac:dyDescent="0.25">
      <c r="A25" s="205" t="s">
        <v>577</v>
      </c>
      <c r="B25" s="206">
        <v>3</v>
      </c>
      <c r="C25" s="207"/>
      <c r="D25" s="207">
        <v>18</v>
      </c>
      <c r="E25" s="391">
        <v>0</v>
      </c>
      <c r="F25" s="390">
        <v>0</v>
      </c>
      <c r="G25" s="392">
        <v>0</v>
      </c>
      <c r="H25" s="391"/>
      <c r="I25" s="391">
        <v>0</v>
      </c>
      <c r="J25" s="391">
        <v>0</v>
      </c>
      <c r="K25" s="390">
        <v>0</v>
      </c>
    </row>
    <row r="26" spans="1:11" ht="16.5" thickBot="1" x14ac:dyDescent="0.3">
      <c r="A26" s="37" t="s">
        <v>576</v>
      </c>
      <c r="B26" s="37">
        <v>7</v>
      </c>
      <c r="C26" s="37"/>
      <c r="D26" s="37">
        <v>15</v>
      </c>
      <c r="E26" s="26">
        <v>0</v>
      </c>
      <c r="F26" s="26">
        <v>45</v>
      </c>
      <c r="G26" s="26">
        <v>2</v>
      </c>
      <c r="H26" s="26"/>
      <c r="I26" s="26">
        <v>0</v>
      </c>
      <c r="J26" s="26">
        <v>90</v>
      </c>
      <c r="K26" s="26">
        <v>33</v>
      </c>
    </row>
    <row r="27" spans="1:11" ht="16.5" thickBot="1" x14ac:dyDescent="0.3">
      <c r="A27" s="209" t="s">
        <v>56</v>
      </c>
      <c r="B27" s="183">
        <f t="shared" ref="B27:K27" si="1">SUM(B19:B26)</f>
        <v>71</v>
      </c>
      <c r="C27" s="180">
        <f t="shared" si="1"/>
        <v>0</v>
      </c>
      <c r="D27" s="180">
        <f t="shared" si="1"/>
        <v>139</v>
      </c>
      <c r="E27" s="388">
        <f t="shared" si="1"/>
        <v>0</v>
      </c>
      <c r="F27" s="387">
        <f t="shared" si="1"/>
        <v>781</v>
      </c>
      <c r="G27" s="389">
        <f t="shared" si="1"/>
        <v>72</v>
      </c>
      <c r="H27" s="388">
        <f t="shared" si="1"/>
        <v>0</v>
      </c>
      <c r="I27" s="388">
        <f t="shared" si="1"/>
        <v>16</v>
      </c>
      <c r="J27" s="388">
        <f t="shared" si="1"/>
        <v>1110</v>
      </c>
      <c r="K27" s="387">
        <f t="shared" si="1"/>
        <v>1258</v>
      </c>
    </row>
    <row r="28" spans="1:11" ht="16.5" thickBot="1" x14ac:dyDescent="0.3">
      <c r="A28" s="52"/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18.75" customHeight="1" x14ac:dyDescent="0.25">
      <c r="A29" s="212" t="s">
        <v>5</v>
      </c>
      <c r="B29" s="194">
        <f t="shared" ref="B29:K29" si="2">+B14-B27</f>
        <v>4</v>
      </c>
      <c r="C29" s="184">
        <f t="shared" si="2"/>
        <v>27</v>
      </c>
      <c r="D29" s="184">
        <f t="shared" si="2"/>
        <v>38</v>
      </c>
      <c r="E29" s="184">
        <f t="shared" si="2"/>
        <v>0</v>
      </c>
      <c r="F29" s="185">
        <f t="shared" si="2"/>
        <v>467</v>
      </c>
      <c r="G29" s="194">
        <f t="shared" si="2"/>
        <v>8</v>
      </c>
      <c r="H29" s="184">
        <f t="shared" si="2"/>
        <v>22</v>
      </c>
      <c r="I29" s="184">
        <f t="shared" si="2"/>
        <v>392</v>
      </c>
      <c r="J29" s="184">
        <f t="shared" si="2"/>
        <v>30</v>
      </c>
      <c r="K29" s="185">
        <f t="shared" si="2"/>
        <v>464</v>
      </c>
    </row>
    <row r="30" spans="1:11" ht="20.25" customHeight="1" thickBot="1" x14ac:dyDescent="0.3">
      <c r="A30" s="213" t="s">
        <v>78</v>
      </c>
      <c r="B30" s="195">
        <f t="shared" ref="B30:K30" si="3">+IFERROR(B29/B27,0)*100</f>
        <v>5.6338028169014089</v>
      </c>
      <c r="C30" s="186">
        <f t="shared" si="3"/>
        <v>0</v>
      </c>
      <c r="D30" s="186">
        <f t="shared" si="3"/>
        <v>27.338129496402878</v>
      </c>
      <c r="E30" s="186">
        <f t="shared" si="3"/>
        <v>0</v>
      </c>
      <c r="F30" s="187">
        <f t="shared" si="3"/>
        <v>59.795134443021766</v>
      </c>
      <c r="G30" s="195">
        <f t="shared" si="3"/>
        <v>11.111111111111111</v>
      </c>
      <c r="H30" s="186">
        <f t="shared" si="3"/>
        <v>0</v>
      </c>
      <c r="I30" s="186">
        <f t="shared" si="3"/>
        <v>2450</v>
      </c>
      <c r="J30" s="186">
        <f t="shared" si="3"/>
        <v>2.7027027027027026</v>
      </c>
      <c r="K30" s="187">
        <f t="shared" si="3"/>
        <v>36.883942766295711</v>
      </c>
    </row>
    <row r="31" spans="1:11" x14ac:dyDescent="0.25">
      <c r="J31" s="16"/>
      <c r="K31" s="16"/>
    </row>
  </sheetData>
  <mergeCells count="15">
    <mergeCell ref="A1:K1"/>
    <mergeCell ref="A17:A18"/>
    <mergeCell ref="C17:C18"/>
    <mergeCell ref="D17:F17"/>
    <mergeCell ref="H17:H18"/>
    <mergeCell ref="I17:K17"/>
    <mergeCell ref="B17:B18"/>
    <mergeCell ref="G17:G18"/>
    <mergeCell ref="I3:K3"/>
    <mergeCell ref="A3:A4"/>
    <mergeCell ref="C3:C4"/>
    <mergeCell ref="D3:F3"/>
    <mergeCell ref="H3:H4"/>
    <mergeCell ref="B3:B4"/>
    <mergeCell ref="G3:G4"/>
  </mergeCells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"/>
  <sheetViews>
    <sheetView view="pageBreakPreview" zoomScaleNormal="100" zoomScaleSheetLayoutView="100" workbookViewId="0">
      <selection activeCell="C2" sqref="C2"/>
    </sheetView>
  </sheetViews>
  <sheetFormatPr defaultRowHeight="15.75" x14ac:dyDescent="0.25"/>
  <cols>
    <col min="1" max="1" width="12.625" customWidth="1"/>
    <col min="2" max="2" width="12.375" customWidth="1"/>
    <col min="3" max="3" width="11" customWidth="1"/>
    <col min="4" max="4" width="9.875" customWidth="1"/>
    <col min="5" max="5" width="10.25" customWidth="1"/>
    <col min="6" max="6" width="11.875" customWidth="1"/>
    <col min="7" max="7" width="8.125" customWidth="1"/>
    <col min="8" max="8" width="10.5" customWidth="1"/>
    <col min="9" max="9" width="9.75" customWidth="1"/>
    <col min="10" max="10" width="13.5" customWidth="1"/>
    <col min="11" max="11" width="11.375" customWidth="1"/>
  </cols>
  <sheetData>
    <row r="1" spans="1:12" ht="45" customHeight="1" x14ac:dyDescent="0.25">
      <c r="A1" s="666" t="s">
        <v>269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</row>
    <row r="2" spans="1:12" ht="107.25" customHeight="1" x14ac:dyDescent="0.25">
      <c r="A2" s="33" t="s">
        <v>102</v>
      </c>
      <c r="B2" s="33" t="s">
        <v>103</v>
      </c>
      <c r="C2" s="33" t="s">
        <v>281</v>
      </c>
      <c r="D2" s="33" t="s">
        <v>280</v>
      </c>
      <c r="E2" s="33" t="s">
        <v>320</v>
      </c>
      <c r="F2" s="33" t="s">
        <v>156</v>
      </c>
      <c r="G2" s="33" t="s">
        <v>253</v>
      </c>
      <c r="H2" s="33" t="s">
        <v>157</v>
      </c>
      <c r="I2" s="33" t="s">
        <v>253</v>
      </c>
      <c r="J2" s="33" t="s">
        <v>158</v>
      </c>
      <c r="K2" s="33" t="s">
        <v>253</v>
      </c>
      <c r="L2" s="1"/>
    </row>
    <row r="3" spans="1:12" ht="21" customHeight="1" x14ac:dyDescent="0.25">
      <c r="A3" s="38" t="s">
        <v>177</v>
      </c>
      <c r="B3" s="2">
        <v>2375</v>
      </c>
      <c r="C3" s="2">
        <v>855</v>
      </c>
      <c r="D3" s="2">
        <v>2109</v>
      </c>
      <c r="E3" s="2">
        <v>754</v>
      </c>
      <c r="F3" s="2">
        <v>856</v>
      </c>
      <c r="G3" s="2">
        <v>253</v>
      </c>
      <c r="H3" s="2">
        <v>154</v>
      </c>
      <c r="I3" s="2">
        <v>39</v>
      </c>
      <c r="J3" s="2">
        <v>37</v>
      </c>
      <c r="K3" s="2">
        <v>7</v>
      </c>
    </row>
    <row r="4" spans="1:12" ht="24.75" customHeight="1" x14ac:dyDescent="0.25">
      <c r="A4" s="38" t="s">
        <v>178</v>
      </c>
      <c r="B4" s="2">
        <v>1981</v>
      </c>
      <c r="C4" s="2">
        <v>671</v>
      </c>
      <c r="D4" s="2">
        <v>1889</v>
      </c>
      <c r="E4" s="2">
        <v>650</v>
      </c>
      <c r="F4" s="2">
        <v>760</v>
      </c>
      <c r="G4" s="2">
        <v>213</v>
      </c>
      <c r="H4" s="2">
        <v>60</v>
      </c>
      <c r="I4" s="2">
        <v>4</v>
      </c>
      <c r="J4" s="2">
        <v>56</v>
      </c>
      <c r="K4" s="2">
        <v>10</v>
      </c>
    </row>
    <row r="5" spans="1:12" ht="19.5" customHeight="1" x14ac:dyDescent="0.25">
      <c r="A5" s="38" t="s">
        <v>179</v>
      </c>
      <c r="B5" s="2">
        <v>267</v>
      </c>
      <c r="C5" s="2">
        <v>84</v>
      </c>
      <c r="D5" s="2">
        <v>241</v>
      </c>
      <c r="E5" s="2">
        <v>76</v>
      </c>
      <c r="F5" s="2">
        <v>198</v>
      </c>
      <c r="G5" s="2">
        <v>40</v>
      </c>
      <c r="H5" s="2">
        <v>3</v>
      </c>
      <c r="I5" s="2">
        <v>0</v>
      </c>
      <c r="J5" s="2">
        <v>21</v>
      </c>
      <c r="K5" s="2">
        <v>4</v>
      </c>
    </row>
    <row r="6" spans="1:12" ht="21" customHeight="1" x14ac:dyDescent="0.25">
      <c r="A6" s="38" t="s">
        <v>180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8.75" customHeight="1" x14ac:dyDescent="0.25">
      <c r="A7" s="120" t="s">
        <v>56</v>
      </c>
      <c r="B7" s="43">
        <f>SUM(B3:B6)</f>
        <v>4623</v>
      </c>
      <c r="C7" s="43">
        <f t="shared" ref="C7:E7" si="0">SUM(C3:C6)</f>
        <v>1610</v>
      </c>
      <c r="D7" s="43">
        <f t="shared" si="0"/>
        <v>4239</v>
      </c>
      <c r="E7" s="43">
        <f t="shared" si="0"/>
        <v>1480</v>
      </c>
      <c r="F7" s="43">
        <f>SUM(F3:F6)</f>
        <v>1814</v>
      </c>
      <c r="G7" s="43">
        <f t="shared" ref="G7:K7" si="1">SUM(G3:G6)</f>
        <v>506</v>
      </c>
      <c r="H7" s="43">
        <f t="shared" si="1"/>
        <v>217</v>
      </c>
      <c r="I7" s="43">
        <f t="shared" si="1"/>
        <v>43</v>
      </c>
      <c r="J7" s="43">
        <f t="shared" si="1"/>
        <v>114</v>
      </c>
      <c r="K7" s="43">
        <f t="shared" si="1"/>
        <v>21</v>
      </c>
    </row>
    <row r="8" spans="1:12" x14ac:dyDescent="0.25">
      <c r="H8" s="16"/>
      <c r="I8" s="16"/>
      <c r="J8" s="16" t="s">
        <v>315</v>
      </c>
      <c r="K8" s="16"/>
    </row>
    <row r="9" spans="1:12" x14ac:dyDescent="0.25">
      <c r="A9" s="16"/>
    </row>
  </sheetData>
  <mergeCells count="1">
    <mergeCell ref="A1:K1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28"/>
  <sheetViews>
    <sheetView view="pageBreakPreview" zoomScaleNormal="100" zoomScaleSheetLayoutView="100" workbookViewId="0">
      <selection activeCell="E29" sqref="E29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1" ht="32.25" customHeight="1" x14ac:dyDescent="0.25">
      <c r="A1" s="717" t="s">
        <v>270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</row>
    <row r="2" spans="1:11" ht="17.25" customHeight="1" thickBot="1" x14ac:dyDescent="0.3">
      <c r="A2" s="62" t="s">
        <v>271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81.75" customHeight="1" thickBot="1" x14ac:dyDescent="0.3">
      <c r="A3" s="110" t="s">
        <v>104</v>
      </c>
      <c r="B3" s="111" t="s">
        <v>6</v>
      </c>
      <c r="C3" s="111" t="s">
        <v>7</v>
      </c>
      <c r="D3" s="112" t="s">
        <v>8</v>
      </c>
      <c r="E3" s="111" t="s">
        <v>9</v>
      </c>
      <c r="F3" s="111" t="s">
        <v>10</v>
      </c>
      <c r="G3" s="111" t="s">
        <v>11</v>
      </c>
      <c r="H3" s="162" t="s">
        <v>217</v>
      </c>
      <c r="I3" s="162" t="s">
        <v>218</v>
      </c>
      <c r="J3" s="113" t="s">
        <v>105</v>
      </c>
      <c r="K3" s="114" t="s">
        <v>56</v>
      </c>
    </row>
    <row r="4" spans="1:11" x14ac:dyDescent="0.25">
      <c r="A4" s="55" t="s">
        <v>579</v>
      </c>
      <c r="B4" s="63">
        <v>7</v>
      </c>
      <c r="C4" s="63">
        <v>3</v>
      </c>
      <c r="D4" s="63">
        <v>8</v>
      </c>
      <c r="E4" s="63">
        <v>0</v>
      </c>
      <c r="F4" s="63">
        <v>2</v>
      </c>
      <c r="G4" s="63">
        <v>0</v>
      </c>
      <c r="H4" s="63">
        <v>17</v>
      </c>
      <c r="I4" s="63">
        <v>1</v>
      </c>
      <c r="J4" s="63">
        <v>355</v>
      </c>
      <c r="K4" s="63"/>
    </row>
    <row r="5" spans="1:11" x14ac:dyDescent="0.25">
      <c r="A5" s="53" t="s">
        <v>580</v>
      </c>
      <c r="B5" s="37">
        <v>3</v>
      </c>
      <c r="C5" s="37">
        <v>9</v>
      </c>
      <c r="D5" s="37">
        <v>10</v>
      </c>
      <c r="E5" s="37">
        <v>202</v>
      </c>
      <c r="F5" s="37">
        <v>18</v>
      </c>
      <c r="G5" s="37">
        <v>0</v>
      </c>
      <c r="H5" s="37">
        <v>17</v>
      </c>
      <c r="I5" s="37">
        <v>0</v>
      </c>
      <c r="J5" s="37">
        <v>800</v>
      </c>
      <c r="K5" s="37"/>
    </row>
    <row r="6" spans="1:11" x14ac:dyDescent="0.25">
      <c r="A6" s="53" t="s">
        <v>581</v>
      </c>
      <c r="B6" s="37">
        <v>11</v>
      </c>
      <c r="C6" s="37">
        <v>9</v>
      </c>
      <c r="D6" s="37">
        <v>11</v>
      </c>
      <c r="E6" s="37">
        <v>67</v>
      </c>
      <c r="F6" s="37">
        <v>1</v>
      </c>
      <c r="G6" s="37">
        <v>0</v>
      </c>
      <c r="H6" s="37">
        <v>36</v>
      </c>
      <c r="I6" s="37">
        <v>0</v>
      </c>
      <c r="J6" s="37">
        <v>668</v>
      </c>
      <c r="K6" s="37"/>
    </row>
    <row r="7" spans="1:11" x14ac:dyDescent="0.25">
      <c r="A7" s="53" t="s">
        <v>577</v>
      </c>
      <c r="B7" s="37">
        <v>0</v>
      </c>
      <c r="C7" s="37">
        <v>0</v>
      </c>
      <c r="D7" s="37">
        <v>2</v>
      </c>
      <c r="E7" s="37">
        <v>3</v>
      </c>
      <c r="F7" s="37">
        <v>0</v>
      </c>
      <c r="G7" s="37">
        <v>0</v>
      </c>
      <c r="H7" s="37">
        <v>4</v>
      </c>
      <c r="I7" s="37">
        <v>0</v>
      </c>
      <c r="J7" s="37">
        <v>104</v>
      </c>
      <c r="K7" s="37"/>
    </row>
    <row r="8" spans="1:11" x14ac:dyDescent="0.25">
      <c r="A8" s="53" t="s">
        <v>643</v>
      </c>
      <c r="B8" s="37">
        <v>10</v>
      </c>
      <c r="C8" s="37">
        <v>9</v>
      </c>
      <c r="D8" s="37">
        <v>6</v>
      </c>
      <c r="E8" s="37">
        <v>13</v>
      </c>
      <c r="F8" s="37">
        <v>2</v>
      </c>
      <c r="G8" s="37">
        <v>0</v>
      </c>
      <c r="H8" s="37">
        <v>18</v>
      </c>
      <c r="I8" s="37">
        <v>0</v>
      </c>
      <c r="J8" s="37">
        <v>297</v>
      </c>
      <c r="K8" s="37"/>
    </row>
    <row r="9" spans="1:11" x14ac:dyDescent="0.25">
      <c r="A9" s="53" t="s">
        <v>578</v>
      </c>
      <c r="B9" s="37">
        <v>13</v>
      </c>
      <c r="C9" s="37">
        <v>16</v>
      </c>
      <c r="D9" s="37">
        <v>7</v>
      </c>
      <c r="E9" s="37">
        <v>31</v>
      </c>
      <c r="F9" s="37">
        <v>2</v>
      </c>
      <c r="G9" s="37">
        <v>0</v>
      </c>
      <c r="H9" s="37">
        <v>18</v>
      </c>
      <c r="I9" s="37">
        <v>0</v>
      </c>
      <c r="J9" s="37">
        <v>426</v>
      </c>
      <c r="K9" s="37"/>
    </row>
    <row r="10" spans="1:11" x14ac:dyDescent="0.25">
      <c r="A10" s="53" t="s">
        <v>584</v>
      </c>
      <c r="B10" s="37">
        <v>2</v>
      </c>
      <c r="C10" s="37">
        <v>3</v>
      </c>
      <c r="D10" s="37">
        <v>0</v>
      </c>
      <c r="E10" s="37">
        <v>1</v>
      </c>
      <c r="F10" s="37">
        <v>1</v>
      </c>
      <c r="G10" s="37">
        <v>0</v>
      </c>
      <c r="H10" s="37">
        <v>5</v>
      </c>
      <c r="I10" s="37">
        <v>0</v>
      </c>
      <c r="J10" s="37">
        <v>92</v>
      </c>
      <c r="K10" s="37"/>
    </row>
    <row r="11" spans="1:11" x14ac:dyDescent="0.25">
      <c r="A11" s="53" t="s">
        <v>583</v>
      </c>
      <c r="B11" s="37">
        <v>19</v>
      </c>
      <c r="C11" s="37">
        <v>19</v>
      </c>
      <c r="D11" s="37">
        <v>14</v>
      </c>
      <c r="E11" s="37">
        <v>72</v>
      </c>
      <c r="F11" s="37">
        <v>0</v>
      </c>
      <c r="G11" s="37">
        <v>0</v>
      </c>
      <c r="H11" s="37">
        <v>16</v>
      </c>
      <c r="I11" s="37">
        <v>0</v>
      </c>
      <c r="J11" s="37">
        <v>1082</v>
      </c>
      <c r="K11" s="37"/>
    </row>
    <row r="12" spans="1:11" x14ac:dyDescent="0.25">
      <c r="A12" s="43" t="s">
        <v>56</v>
      </c>
      <c r="B12" s="43">
        <f t="shared" ref="B12:K12" si="0">SUM(B4:B11)</f>
        <v>65</v>
      </c>
      <c r="C12" s="43">
        <f t="shared" si="0"/>
        <v>68</v>
      </c>
      <c r="D12" s="43">
        <f t="shared" si="0"/>
        <v>58</v>
      </c>
      <c r="E12" s="43">
        <f t="shared" si="0"/>
        <v>389</v>
      </c>
      <c r="F12" s="43">
        <f t="shared" si="0"/>
        <v>26</v>
      </c>
      <c r="G12" s="43">
        <f t="shared" si="0"/>
        <v>0</v>
      </c>
      <c r="H12" s="43">
        <f t="shared" si="0"/>
        <v>131</v>
      </c>
      <c r="I12" s="43">
        <f t="shared" si="0"/>
        <v>1</v>
      </c>
      <c r="J12" s="43">
        <f t="shared" si="0"/>
        <v>3824</v>
      </c>
      <c r="K12" s="43">
        <f t="shared" si="0"/>
        <v>0</v>
      </c>
    </row>
    <row r="13" spans="1:11" ht="9.75" customHeight="1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6.5" thickBot="1" x14ac:dyDescent="0.3">
      <c r="A14" s="62" t="s">
        <v>255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79.5" thickBot="1" x14ac:dyDescent="0.3">
      <c r="A15" s="110" t="s">
        <v>104</v>
      </c>
      <c r="B15" s="111" t="s">
        <v>6</v>
      </c>
      <c r="C15" s="111" t="s">
        <v>7</v>
      </c>
      <c r="D15" s="112" t="s">
        <v>8</v>
      </c>
      <c r="E15" s="111" t="s">
        <v>9</v>
      </c>
      <c r="F15" s="111" t="s">
        <v>10</v>
      </c>
      <c r="G15" s="111" t="s">
        <v>11</v>
      </c>
      <c r="H15" s="162" t="s">
        <v>217</v>
      </c>
      <c r="I15" s="162" t="s">
        <v>218</v>
      </c>
      <c r="J15" s="113" t="s">
        <v>105</v>
      </c>
      <c r="K15" s="114" t="s">
        <v>56</v>
      </c>
    </row>
    <row r="16" spans="1:11" x14ac:dyDescent="0.25">
      <c r="A16" s="55" t="s">
        <v>579</v>
      </c>
      <c r="B16" s="63">
        <v>4</v>
      </c>
      <c r="C16" s="63">
        <v>6</v>
      </c>
      <c r="D16" s="63">
        <v>11</v>
      </c>
      <c r="E16" s="63">
        <v>1</v>
      </c>
      <c r="F16" s="63">
        <v>3</v>
      </c>
      <c r="G16" s="63">
        <v>0</v>
      </c>
      <c r="H16" s="63">
        <v>3</v>
      </c>
      <c r="I16" s="63">
        <v>1</v>
      </c>
      <c r="J16" s="63">
        <v>485</v>
      </c>
      <c r="K16" s="63"/>
    </row>
    <row r="17" spans="1:11" x14ac:dyDescent="0.25">
      <c r="A17" s="53" t="s">
        <v>580</v>
      </c>
      <c r="B17" s="37">
        <v>2</v>
      </c>
      <c r="C17" s="37">
        <v>6</v>
      </c>
      <c r="D17" s="37">
        <v>6</v>
      </c>
      <c r="E17" s="37">
        <v>182</v>
      </c>
      <c r="F17" s="37">
        <v>23</v>
      </c>
      <c r="G17" s="37">
        <v>0</v>
      </c>
      <c r="H17" s="37">
        <v>13</v>
      </c>
      <c r="I17" s="37">
        <v>0</v>
      </c>
      <c r="J17" s="37">
        <v>891</v>
      </c>
      <c r="K17" s="37"/>
    </row>
    <row r="18" spans="1:11" x14ac:dyDescent="0.25">
      <c r="A18" s="53" t="s">
        <v>581</v>
      </c>
      <c r="B18" s="37">
        <v>12</v>
      </c>
      <c r="C18" s="37">
        <v>9</v>
      </c>
      <c r="D18" s="37">
        <v>16</v>
      </c>
      <c r="E18" s="37">
        <v>106</v>
      </c>
      <c r="F18" s="37">
        <v>2</v>
      </c>
      <c r="G18" s="37">
        <v>0</v>
      </c>
      <c r="H18" s="37">
        <v>71</v>
      </c>
      <c r="I18" s="37">
        <v>0</v>
      </c>
      <c r="J18" s="37">
        <v>1061</v>
      </c>
      <c r="K18" s="37"/>
    </row>
    <row r="19" spans="1:11" x14ac:dyDescent="0.25">
      <c r="A19" s="53" t="s">
        <v>577</v>
      </c>
      <c r="B19" s="37">
        <v>3</v>
      </c>
      <c r="C19" s="37">
        <v>0</v>
      </c>
      <c r="D19" s="37">
        <v>6</v>
      </c>
      <c r="E19" s="37">
        <v>1</v>
      </c>
      <c r="F19" s="37">
        <v>2</v>
      </c>
      <c r="G19" s="37">
        <v>0</v>
      </c>
      <c r="H19" s="37">
        <v>3</v>
      </c>
      <c r="I19" s="37">
        <v>0</v>
      </c>
      <c r="J19" s="37">
        <v>208</v>
      </c>
      <c r="K19" s="37"/>
    </row>
    <row r="20" spans="1:11" x14ac:dyDescent="0.25">
      <c r="A20" s="53" t="s">
        <v>643</v>
      </c>
      <c r="B20" s="37">
        <v>3</v>
      </c>
      <c r="C20" s="37">
        <v>20</v>
      </c>
      <c r="D20" s="37">
        <v>9</v>
      </c>
      <c r="E20" s="37">
        <v>9</v>
      </c>
      <c r="F20" s="37">
        <v>2</v>
      </c>
      <c r="G20" s="37">
        <v>0</v>
      </c>
      <c r="H20" s="37">
        <v>22</v>
      </c>
      <c r="I20" s="37">
        <v>0</v>
      </c>
      <c r="J20" s="37">
        <v>391</v>
      </c>
      <c r="K20" s="37"/>
    </row>
    <row r="21" spans="1:11" x14ac:dyDescent="0.25">
      <c r="A21" s="53" t="s">
        <v>578</v>
      </c>
      <c r="B21" s="37">
        <v>2</v>
      </c>
      <c r="C21" s="37">
        <v>21</v>
      </c>
      <c r="D21" s="37">
        <v>3</v>
      </c>
      <c r="E21" s="37">
        <v>31</v>
      </c>
      <c r="F21" s="37">
        <v>1</v>
      </c>
      <c r="G21" s="37">
        <v>0</v>
      </c>
      <c r="H21" s="37">
        <v>100</v>
      </c>
      <c r="I21" s="37">
        <v>0</v>
      </c>
      <c r="J21" s="37">
        <v>644</v>
      </c>
      <c r="K21" s="37"/>
    </row>
    <row r="22" spans="1:11" x14ac:dyDescent="0.25">
      <c r="A22" s="53" t="s">
        <v>584</v>
      </c>
      <c r="B22" s="37">
        <v>0</v>
      </c>
      <c r="C22" s="37">
        <v>5</v>
      </c>
      <c r="D22" s="37">
        <v>2</v>
      </c>
      <c r="E22" s="37">
        <v>2</v>
      </c>
      <c r="F22" s="37">
        <v>0</v>
      </c>
      <c r="G22" s="37">
        <v>0</v>
      </c>
      <c r="H22" s="37">
        <v>3</v>
      </c>
      <c r="I22" s="37">
        <v>0</v>
      </c>
      <c r="J22" s="37">
        <v>159</v>
      </c>
      <c r="K22" s="37"/>
    </row>
    <row r="23" spans="1:11" x14ac:dyDescent="0.25">
      <c r="A23" s="53" t="s">
        <v>583</v>
      </c>
      <c r="B23" s="37">
        <v>16</v>
      </c>
      <c r="C23" s="37">
        <v>45</v>
      </c>
      <c r="D23" s="37">
        <v>19</v>
      </c>
      <c r="E23" s="37">
        <v>43</v>
      </c>
      <c r="F23" s="37">
        <v>0</v>
      </c>
      <c r="G23" s="37">
        <v>0</v>
      </c>
      <c r="H23" s="37">
        <v>54</v>
      </c>
      <c r="I23" s="37">
        <v>1</v>
      </c>
      <c r="J23" s="37">
        <v>1585</v>
      </c>
      <c r="K23" s="37"/>
    </row>
    <row r="24" spans="1:11" x14ac:dyDescent="0.25">
      <c r="A24" s="43" t="s">
        <v>56</v>
      </c>
      <c r="B24" s="43">
        <f t="shared" ref="B24:K24" si="1">SUM(B16:B23)</f>
        <v>42</v>
      </c>
      <c r="C24" s="43">
        <f t="shared" si="1"/>
        <v>112</v>
      </c>
      <c r="D24" s="43">
        <f t="shared" si="1"/>
        <v>72</v>
      </c>
      <c r="E24" s="43">
        <f t="shared" si="1"/>
        <v>375</v>
      </c>
      <c r="F24" s="43">
        <f t="shared" si="1"/>
        <v>33</v>
      </c>
      <c r="G24" s="43">
        <f t="shared" si="1"/>
        <v>0</v>
      </c>
      <c r="H24" s="43">
        <f t="shared" si="1"/>
        <v>269</v>
      </c>
      <c r="I24" s="43">
        <f t="shared" si="1"/>
        <v>2</v>
      </c>
      <c r="J24" s="43">
        <f t="shared" si="1"/>
        <v>5424</v>
      </c>
      <c r="K24" s="43">
        <f t="shared" si="1"/>
        <v>0</v>
      </c>
    </row>
    <row r="25" spans="1:11" ht="6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17.25" customHeight="1" x14ac:dyDescent="0.25">
      <c r="A26" s="43" t="s">
        <v>181</v>
      </c>
      <c r="B26" s="43">
        <f t="shared" ref="B26:K26" si="2">+B12-B24</f>
        <v>23</v>
      </c>
      <c r="C26" s="43">
        <f t="shared" si="2"/>
        <v>-44</v>
      </c>
      <c r="D26" s="43">
        <f t="shared" si="2"/>
        <v>-14</v>
      </c>
      <c r="E26" s="43">
        <f t="shared" si="2"/>
        <v>14</v>
      </c>
      <c r="F26" s="43">
        <f t="shared" si="2"/>
        <v>-7</v>
      </c>
      <c r="G26" s="43">
        <f t="shared" si="2"/>
        <v>0</v>
      </c>
      <c r="H26" s="43">
        <f t="shared" si="2"/>
        <v>-138</v>
      </c>
      <c r="I26" s="43">
        <f t="shared" si="2"/>
        <v>-1</v>
      </c>
      <c r="J26" s="43">
        <f t="shared" si="2"/>
        <v>-1600</v>
      </c>
      <c r="K26" s="43">
        <f t="shared" si="2"/>
        <v>0</v>
      </c>
    </row>
    <row r="27" spans="1:11" ht="18" customHeight="1" x14ac:dyDescent="0.25">
      <c r="A27" s="64" t="s">
        <v>176</v>
      </c>
      <c r="B27" s="125">
        <f t="shared" ref="B27:K27" si="3">+IFERROR(B26/B24,0)*100</f>
        <v>54.761904761904766</v>
      </c>
      <c r="C27" s="125">
        <f t="shared" si="3"/>
        <v>-39.285714285714285</v>
      </c>
      <c r="D27" s="125">
        <f t="shared" si="3"/>
        <v>-19.444444444444446</v>
      </c>
      <c r="E27" s="125">
        <f t="shared" si="3"/>
        <v>3.7333333333333338</v>
      </c>
      <c r="F27" s="125">
        <f t="shared" si="3"/>
        <v>-21.212121212121211</v>
      </c>
      <c r="G27" s="125">
        <f t="shared" si="3"/>
        <v>0</v>
      </c>
      <c r="H27" s="125">
        <f t="shared" si="3"/>
        <v>-51.301115241635685</v>
      </c>
      <c r="I27" s="125">
        <f t="shared" si="3"/>
        <v>-50</v>
      </c>
      <c r="J27" s="125">
        <f t="shared" si="3"/>
        <v>-29.498525073746311</v>
      </c>
      <c r="K27" s="125">
        <f t="shared" si="3"/>
        <v>0</v>
      </c>
    </row>
    <row r="28" spans="1:11" x14ac:dyDescent="0.25">
      <c r="J28" s="16"/>
      <c r="K28" s="16"/>
    </row>
  </sheetData>
  <mergeCells count="1">
    <mergeCell ref="A1:K1"/>
  </mergeCells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39"/>
  <sheetViews>
    <sheetView view="pageBreakPreview" zoomScaleNormal="100" zoomScaleSheetLayoutView="100" workbookViewId="0">
      <pane xSplit="18840" topLeftCell="O1"/>
      <selection activeCell="F21" sqref="F21"/>
      <selection pane="topRight" activeCell="A10" sqref="A10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719" t="s">
        <v>272</v>
      </c>
      <c r="B1" s="719"/>
      <c r="C1" s="719"/>
      <c r="D1" s="719"/>
      <c r="E1" s="21"/>
      <c r="F1" s="21"/>
      <c r="G1" s="21"/>
      <c r="H1" s="21"/>
      <c r="I1" s="21"/>
    </row>
    <row r="2" spans="1:11" ht="19.5" thickBot="1" x14ac:dyDescent="0.35">
      <c r="A2" s="41" t="s">
        <v>271</v>
      </c>
      <c r="B2" s="21"/>
      <c r="C2" s="21"/>
      <c r="D2" s="21"/>
      <c r="E2" s="21"/>
      <c r="F2" s="21"/>
      <c r="G2" s="21"/>
      <c r="H2" s="21"/>
      <c r="I2" s="21"/>
    </row>
    <row r="3" spans="1:11" ht="16.5" thickBot="1" x14ac:dyDescent="0.3">
      <c r="A3" s="115" t="s">
        <v>106</v>
      </c>
      <c r="B3" s="80" t="s">
        <v>12</v>
      </c>
      <c r="C3" s="80" t="s">
        <v>14</v>
      </c>
      <c r="D3" s="107" t="s">
        <v>13</v>
      </c>
      <c r="E3" s="10"/>
      <c r="F3" s="10"/>
      <c r="G3" s="10"/>
      <c r="H3" s="35"/>
      <c r="I3" s="35"/>
      <c r="K3" s="7"/>
    </row>
    <row r="4" spans="1:11" x14ac:dyDescent="0.25">
      <c r="A4" s="67" t="s">
        <v>645</v>
      </c>
      <c r="B4" s="67">
        <v>18</v>
      </c>
      <c r="C4" s="67">
        <v>3</v>
      </c>
      <c r="D4" s="67">
        <v>0</v>
      </c>
      <c r="E4" s="7"/>
      <c r="F4" s="7"/>
      <c r="G4" s="7"/>
      <c r="H4" s="7"/>
      <c r="I4" s="7"/>
      <c r="K4" s="7"/>
    </row>
    <row r="5" spans="1:11" x14ac:dyDescent="0.25">
      <c r="A5" s="2" t="s">
        <v>646</v>
      </c>
      <c r="B5" s="2">
        <v>64</v>
      </c>
      <c r="C5" s="2">
        <v>187</v>
      </c>
      <c r="D5" s="2">
        <v>23</v>
      </c>
      <c r="E5" s="7"/>
      <c r="F5" s="7"/>
      <c r="G5" s="7"/>
      <c r="H5" s="7"/>
      <c r="I5" s="7"/>
      <c r="K5" s="8"/>
    </row>
    <row r="6" spans="1:11" x14ac:dyDescent="0.25">
      <c r="A6" s="2"/>
      <c r="B6" s="2"/>
      <c r="C6" s="2"/>
      <c r="D6" s="2"/>
      <c r="E6" s="7"/>
      <c r="F6" s="7"/>
      <c r="G6" s="7"/>
      <c r="H6" s="7"/>
      <c r="I6" s="7"/>
      <c r="K6" s="8"/>
    </row>
    <row r="7" spans="1:11" x14ac:dyDescent="0.25">
      <c r="A7" s="2"/>
      <c r="B7" s="2"/>
      <c r="C7" s="2"/>
      <c r="D7" s="2"/>
      <c r="E7" s="7"/>
      <c r="F7" s="7"/>
      <c r="G7" s="7"/>
      <c r="H7" s="7"/>
      <c r="I7" s="7"/>
      <c r="K7" s="8"/>
    </row>
    <row r="8" spans="1:11" x14ac:dyDescent="0.25">
      <c r="A8" s="2"/>
      <c r="B8" s="2"/>
      <c r="C8" s="2"/>
      <c r="D8" s="2"/>
      <c r="E8" s="7"/>
      <c r="F8" s="7"/>
      <c r="G8" s="7"/>
      <c r="H8" s="7"/>
      <c r="I8" s="7"/>
      <c r="K8" s="8"/>
    </row>
    <row r="9" spans="1:11" x14ac:dyDescent="0.25">
      <c r="A9" s="2"/>
      <c r="B9" s="2"/>
      <c r="C9" s="2"/>
      <c r="D9" s="2"/>
      <c r="E9" s="7"/>
      <c r="F9" s="7"/>
      <c r="G9" s="7"/>
      <c r="H9" s="7"/>
      <c r="I9" s="7"/>
      <c r="K9" s="8"/>
    </row>
    <row r="10" spans="1:11" x14ac:dyDescent="0.25">
      <c r="A10" s="43" t="s">
        <v>56</v>
      </c>
      <c r="B10" s="43">
        <f>SUM(B4:B9)</f>
        <v>82</v>
      </c>
      <c r="C10" s="43">
        <f>SUM(C4:C9)</f>
        <v>190</v>
      </c>
      <c r="D10" s="43">
        <f>SUM(D4:D9)</f>
        <v>23</v>
      </c>
      <c r="E10" s="7"/>
      <c r="F10" s="7"/>
      <c r="G10" s="7"/>
      <c r="H10" s="7"/>
      <c r="I10" s="7"/>
      <c r="K10" s="8"/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K11" s="8"/>
    </row>
    <row r="12" spans="1:11" ht="16.5" thickBot="1" x14ac:dyDescent="0.3">
      <c r="A12" s="41" t="s">
        <v>255</v>
      </c>
      <c r="B12" s="7"/>
      <c r="C12" s="7"/>
      <c r="D12" s="7"/>
      <c r="E12" s="7"/>
      <c r="F12" s="7"/>
      <c r="G12" s="7"/>
      <c r="H12" s="7"/>
      <c r="I12" s="7"/>
      <c r="K12" s="8"/>
    </row>
    <row r="13" spans="1:11" ht="16.5" thickBot="1" x14ac:dyDescent="0.3">
      <c r="A13" s="115" t="s">
        <v>106</v>
      </c>
      <c r="B13" s="80" t="s">
        <v>12</v>
      </c>
      <c r="C13" s="80" t="s">
        <v>14</v>
      </c>
      <c r="D13" s="107" t="s">
        <v>13</v>
      </c>
      <c r="E13" s="7"/>
      <c r="F13" s="7"/>
      <c r="G13" s="7"/>
      <c r="H13" s="7"/>
      <c r="I13" s="7"/>
      <c r="K13" s="8"/>
    </row>
    <row r="14" spans="1:11" x14ac:dyDescent="0.25">
      <c r="A14" s="67" t="s">
        <v>645</v>
      </c>
      <c r="B14" s="67">
        <v>20</v>
      </c>
      <c r="C14" s="67">
        <v>2</v>
      </c>
      <c r="D14" s="67">
        <v>0</v>
      </c>
      <c r="E14" s="7"/>
      <c r="F14" s="7"/>
      <c r="G14" s="7"/>
      <c r="H14" s="7"/>
      <c r="I14" s="7"/>
      <c r="K14" s="8"/>
    </row>
    <row r="15" spans="1:11" x14ac:dyDescent="0.25">
      <c r="A15" s="2" t="s">
        <v>644</v>
      </c>
      <c r="B15" s="2">
        <v>93</v>
      </c>
      <c r="C15" s="2">
        <v>139</v>
      </c>
      <c r="D15" s="2">
        <v>62</v>
      </c>
      <c r="E15" s="7"/>
      <c r="F15" s="7"/>
      <c r="G15" s="7"/>
      <c r="H15" s="7"/>
      <c r="I15" s="7"/>
      <c r="K15" s="8"/>
    </row>
    <row r="16" spans="1:11" x14ac:dyDescent="0.25">
      <c r="A16" s="2"/>
      <c r="B16" s="2"/>
      <c r="C16" s="2"/>
      <c r="D16" s="2"/>
      <c r="E16" s="7"/>
      <c r="F16" s="7"/>
      <c r="G16" s="7"/>
      <c r="H16" s="7"/>
      <c r="I16" s="7"/>
      <c r="K16" s="8"/>
    </row>
    <row r="17" spans="1:11" x14ac:dyDescent="0.25">
      <c r="A17" s="2"/>
      <c r="B17" s="2"/>
      <c r="C17" s="2"/>
      <c r="D17" s="2"/>
      <c r="E17" s="7"/>
      <c r="F17" s="7"/>
      <c r="G17" s="7"/>
      <c r="H17" s="7"/>
      <c r="I17" s="7"/>
      <c r="K17" s="8"/>
    </row>
    <row r="18" spans="1:11" x14ac:dyDescent="0.25">
      <c r="A18" s="2"/>
      <c r="B18" s="2"/>
      <c r="C18" s="2"/>
      <c r="D18" s="2"/>
      <c r="E18" s="7"/>
      <c r="F18" s="7"/>
      <c r="G18" s="7"/>
      <c r="H18" s="7"/>
      <c r="I18" s="7"/>
      <c r="K18" s="8"/>
    </row>
    <row r="19" spans="1:11" x14ac:dyDescent="0.25">
      <c r="A19" s="2"/>
      <c r="B19" s="2"/>
      <c r="C19" s="2"/>
      <c r="D19" s="2"/>
      <c r="E19" s="7"/>
      <c r="F19" s="7"/>
      <c r="G19" s="7"/>
      <c r="H19" s="7"/>
      <c r="I19" s="7"/>
      <c r="K19" s="8"/>
    </row>
    <row r="20" spans="1:11" x14ac:dyDescent="0.25">
      <c r="A20" s="43" t="s">
        <v>56</v>
      </c>
      <c r="B20" s="43">
        <f>SUM(B14:B19)</f>
        <v>113</v>
      </c>
      <c r="C20" s="43">
        <f>SUM(C14:C19)</f>
        <v>141</v>
      </c>
      <c r="D20" s="43">
        <f>SUM(D14:D19)</f>
        <v>62</v>
      </c>
      <c r="E20" s="7"/>
      <c r="F20" s="7"/>
      <c r="G20" s="7"/>
      <c r="H20" s="7"/>
      <c r="I20" s="7"/>
      <c r="K20" s="8"/>
    </row>
    <row r="21" spans="1:11" x14ac:dyDescent="0.25">
      <c r="B21" s="7"/>
      <c r="C21" s="7"/>
      <c r="D21" s="7"/>
      <c r="E21" s="7"/>
      <c r="F21" s="7"/>
      <c r="G21" s="7"/>
      <c r="H21" s="7"/>
      <c r="I21" s="7"/>
      <c r="K21" s="8"/>
    </row>
    <row r="22" spans="1:11" x14ac:dyDescent="0.25">
      <c r="A22" s="43" t="s">
        <v>181</v>
      </c>
      <c r="B22" s="43">
        <f>+B10-B20</f>
        <v>-31</v>
      </c>
      <c r="C22" s="43">
        <f>+C10-C20</f>
        <v>49</v>
      </c>
      <c r="D22" s="43">
        <f>+D10-D20</f>
        <v>-39</v>
      </c>
      <c r="E22" s="7"/>
      <c r="F22" s="7"/>
      <c r="G22" s="7"/>
      <c r="H22" s="7"/>
      <c r="I22" s="7"/>
      <c r="K22" s="8"/>
    </row>
    <row r="23" spans="1:11" x14ac:dyDescent="0.25">
      <c r="A23" s="64" t="s">
        <v>176</v>
      </c>
      <c r="B23" s="125">
        <f>+IFERROR(B22/B20,0)*100</f>
        <v>-27.43362831858407</v>
      </c>
      <c r="C23" s="125">
        <f>+IFERROR(C22/C20,0)*100</f>
        <v>34.751773049645394</v>
      </c>
      <c r="D23" s="125">
        <f>+IFERROR(D22/D20,0)*100</f>
        <v>-62.903225806451616</v>
      </c>
      <c r="E23" s="7"/>
      <c r="F23" s="7"/>
      <c r="G23" s="7"/>
      <c r="H23" s="7"/>
      <c r="I23" s="7"/>
      <c r="K23" s="8"/>
    </row>
    <row r="24" spans="1:11" x14ac:dyDescent="0.25">
      <c r="K24" s="8"/>
    </row>
    <row r="25" spans="1:11" x14ac:dyDescent="0.25">
      <c r="K25" s="8"/>
    </row>
    <row r="26" spans="1:11" x14ac:dyDescent="0.25">
      <c r="K26" s="8"/>
    </row>
    <row r="27" spans="1:11" x14ac:dyDescent="0.25">
      <c r="K27" s="8"/>
    </row>
    <row r="28" spans="1:11" x14ac:dyDescent="0.25">
      <c r="K28" s="8"/>
    </row>
    <row r="29" spans="1:11" x14ac:dyDescent="0.25">
      <c r="K29" s="8"/>
    </row>
    <row r="30" spans="1:11" x14ac:dyDescent="0.25">
      <c r="K30" s="8"/>
    </row>
    <row r="31" spans="1:11" x14ac:dyDescent="0.25">
      <c r="K31" s="8"/>
    </row>
    <row r="32" spans="1:11" x14ac:dyDescent="0.25">
      <c r="K32" s="8"/>
    </row>
    <row r="33" spans="11:11" x14ac:dyDescent="0.25">
      <c r="K33" s="8"/>
    </row>
    <row r="34" spans="11:11" x14ac:dyDescent="0.25">
      <c r="K34" s="8"/>
    </row>
    <row r="35" spans="11:11" x14ac:dyDescent="0.25">
      <c r="K35" s="8"/>
    </row>
    <row r="36" spans="11:11" x14ac:dyDescent="0.25">
      <c r="K36" s="8"/>
    </row>
    <row r="37" spans="11:11" x14ac:dyDescent="0.25">
      <c r="K37" s="8"/>
    </row>
    <row r="38" spans="11:11" x14ac:dyDescent="0.25">
      <c r="K38" s="9"/>
    </row>
    <row r="39" spans="11:11" x14ac:dyDescent="0.25">
      <c r="K39" s="7"/>
    </row>
  </sheetData>
  <mergeCells count="1">
    <mergeCell ref="A1:D1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K9" sqref="K9"/>
    </sheetView>
  </sheetViews>
  <sheetFormatPr defaultRowHeight="15.75" x14ac:dyDescent="0.25"/>
  <cols>
    <col min="1" max="1" width="12.125" style="139" customWidth="1"/>
    <col min="2" max="2" width="26.625" style="139" customWidth="1"/>
    <col min="3" max="5" width="8" style="139" customWidth="1"/>
    <col min="6" max="6" width="11.5" style="139" customWidth="1"/>
    <col min="7" max="8" width="8" style="139" customWidth="1"/>
    <col min="9" max="9" width="7.75" style="139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160" t="s">
        <v>188</v>
      </c>
      <c r="B1" s="161"/>
      <c r="C1" s="161"/>
      <c r="D1" s="161"/>
      <c r="E1" s="161"/>
      <c r="F1" s="161"/>
    </row>
    <row r="2" spans="1:20" ht="20.100000000000001" customHeight="1" x14ac:dyDescent="0.25">
      <c r="A2" s="277" t="s">
        <v>189</v>
      </c>
      <c r="B2" s="611" t="s">
        <v>219</v>
      </c>
      <c r="C2" s="611"/>
      <c r="D2" s="611"/>
      <c r="E2" s="611"/>
      <c r="F2" s="611"/>
      <c r="G2" s="141"/>
      <c r="H2" s="141"/>
      <c r="I2" s="140"/>
      <c r="J2" s="142"/>
      <c r="K2" s="142"/>
    </row>
    <row r="3" spans="1:20" ht="20.100000000000001" customHeight="1" x14ac:dyDescent="0.25">
      <c r="A3" s="277" t="s">
        <v>208</v>
      </c>
      <c r="B3" s="611" t="s">
        <v>207</v>
      </c>
      <c r="C3" s="611"/>
      <c r="D3" s="611"/>
      <c r="E3" s="611"/>
      <c r="F3" s="611"/>
      <c r="G3" s="140"/>
      <c r="H3" s="140"/>
      <c r="I3" s="140"/>
      <c r="J3" s="142"/>
      <c r="K3" s="142"/>
    </row>
    <row r="4" spans="1:20" ht="27.75" customHeight="1" x14ac:dyDescent="0.25">
      <c r="A4" s="277" t="s">
        <v>209</v>
      </c>
      <c r="B4" s="612" t="s">
        <v>220</v>
      </c>
      <c r="C4" s="612"/>
      <c r="D4" s="612"/>
      <c r="E4" s="612"/>
      <c r="F4" s="612"/>
    </row>
    <row r="5" spans="1:20" ht="34.5" customHeight="1" x14ac:dyDescent="0.25">
      <c r="A5" s="277" t="s">
        <v>210</v>
      </c>
      <c r="B5" s="612" t="s">
        <v>221</v>
      </c>
      <c r="C5" s="612"/>
      <c r="D5" s="612"/>
      <c r="E5" s="612"/>
      <c r="F5" s="612"/>
      <c r="G5" s="140"/>
      <c r="H5" s="140"/>
      <c r="I5" s="140"/>
      <c r="J5" s="142"/>
      <c r="K5" s="142"/>
    </row>
    <row r="6" spans="1:20" ht="24.75" customHeight="1" x14ac:dyDescent="0.25">
      <c r="A6" s="277" t="s">
        <v>211</v>
      </c>
      <c r="B6" s="611" t="s">
        <v>222</v>
      </c>
      <c r="C6" s="611"/>
      <c r="D6" s="611"/>
      <c r="E6" s="611"/>
      <c r="F6" s="611"/>
      <c r="G6" s="140"/>
      <c r="H6" s="140"/>
      <c r="I6" s="140"/>
      <c r="J6" s="142"/>
      <c r="K6" s="142"/>
    </row>
    <row r="7" spans="1:20" ht="20.100000000000001" customHeight="1" x14ac:dyDescent="0.25">
      <c r="A7" s="277" t="s">
        <v>212</v>
      </c>
      <c r="B7" s="611" t="s">
        <v>223</v>
      </c>
      <c r="C7" s="611"/>
      <c r="D7" s="611"/>
      <c r="E7" s="611"/>
      <c r="F7" s="611"/>
      <c r="G7" s="140"/>
      <c r="H7" s="140"/>
      <c r="I7" s="140"/>
      <c r="J7" s="142"/>
      <c r="K7" s="142"/>
    </row>
    <row r="8" spans="1:20" ht="20.100000000000001" customHeight="1" x14ac:dyDescent="0.25">
      <c r="A8" s="277" t="s">
        <v>190</v>
      </c>
      <c r="B8" s="611" t="s">
        <v>224</v>
      </c>
      <c r="C8" s="611"/>
      <c r="D8" s="611"/>
      <c r="E8" s="611"/>
      <c r="F8" s="611"/>
      <c r="G8" s="140"/>
      <c r="H8" s="140"/>
      <c r="I8" s="140"/>
      <c r="J8" s="142"/>
      <c r="K8" s="142" t="s">
        <v>315</v>
      </c>
      <c r="L8" s="7"/>
      <c r="M8" s="7"/>
      <c r="N8" s="7"/>
    </row>
    <row r="9" spans="1:20" ht="37.5" customHeight="1" x14ac:dyDescent="0.25">
      <c r="A9" s="277" t="s">
        <v>203</v>
      </c>
      <c r="B9" s="612" t="s">
        <v>225</v>
      </c>
      <c r="C9" s="612"/>
      <c r="D9" s="612"/>
      <c r="E9" s="612"/>
      <c r="F9" s="612"/>
      <c r="G9" s="140"/>
      <c r="H9" s="140"/>
      <c r="I9" s="140"/>
      <c r="J9" s="142"/>
      <c r="K9" s="142"/>
      <c r="L9" s="7"/>
      <c r="M9" s="7"/>
      <c r="N9" s="7"/>
    </row>
    <row r="10" spans="1:20" ht="37.5" customHeight="1" x14ac:dyDescent="0.25">
      <c r="A10" s="159" t="s">
        <v>204</v>
      </c>
      <c r="B10" s="613" t="s">
        <v>226</v>
      </c>
      <c r="C10" s="613"/>
      <c r="D10" s="613"/>
      <c r="E10" s="613"/>
      <c r="F10" s="613"/>
      <c r="G10" s="140"/>
      <c r="H10" s="140"/>
      <c r="I10" s="140"/>
      <c r="J10" s="142"/>
      <c r="K10" s="142"/>
      <c r="L10" s="7"/>
      <c r="M10" s="7"/>
      <c r="N10" s="7"/>
    </row>
    <row r="11" spans="1:20" ht="20.100000000000001" customHeight="1" x14ac:dyDescent="0.25">
      <c r="A11" s="159" t="s">
        <v>191</v>
      </c>
      <c r="B11" s="614" t="s">
        <v>227</v>
      </c>
      <c r="C11" s="614"/>
      <c r="D11" s="614"/>
      <c r="E11" s="614"/>
      <c r="F11" s="614"/>
      <c r="G11" s="143"/>
      <c r="H11" s="143"/>
      <c r="I11" s="143"/>
      <c r="J11" s="143"/>
      <c r="K11" s="143"/>
      <c r="L11" s="7"/>
      <c r="M11" s="7"/>
      <c r="N11" s="7"/>
    </row>
    <row r="12" spans="1:20" ht="20.100000000000001" customHeight="1" x14ac:dyDescent="0.25">
      <c r="A12" s="159" t="s">
        <v>205</v>
      </c>
      <c r="B12" s="613" t="s">
        <v>228</v>
      </c>
      <c r="C12" s="613"/>
      <c r="D12" s="613"/>
      <c r="E12" s="613"/>
      <c r="F12" s="613"/>
      <c r="G12" s="143"/>
      <c r="H12" s="143"/>
      <c r="I12" s="143"/>
      <c r="J12" s="143"/>
      <c r="K12" s="143"/>
      <c r="L12" s="7"/>
      <c r="M12" s="7"/>
      <c r="N12" s="7"/>
    </row>
    <row r="13" spans="1:20" ht="31.5" customHeight="1" x14ac:dyDescent="0.25">
      <c r="A13" s="159" t="s">
        <v>206</v>
      </c>
      <c r="B13" s="606" t="s">
        <v>229</v>
      </c>
      <c r="C13" s="606"/>
      <c r="D13" s="606"/>
      <c r="E13" s="606"/>
      <c r="F13" s="606"/>
      <c r="G13" s="155"/>
      <c r="H13" s="155"/>
      <c r="I13" s="155"/>
      <c r="J13" s="142"/>
      <c r="K13" s="142"/>
      <c r="L13" s="7"/>
      <c r="M13" s="7"/>
      <c r="N13" s="7"/>
    </row>
    <row r="14" spans="1:20" ht="23.25" customHeight="1" x14ac:dyDescent="0.25">
      <c r="A14" s="159" t="s">
        <v>192</v>
      </c>
      <c r="B14" s="607" t="s">
        <v>213</v>
      </c>
      <c r="C14" s="607"/>
      <c r="D14" s="607"/>
      <c r="E14" s="607"/>
      <c r="F14" s="607"/>
      <c r="G14" s="144"/>
      <c r="H14" s="144"/>
      <c r="I14" s="144"/>
      <c r="J14" s="144"/>
      <c r="K14" s="144"/>
    </row>
    <row r="15" spans="1:20" ht="32.25" customHeight="1" x14ac:dyDescent="0.25">
      <c r="A15" s="159" t="s">
        <v>193</v>
      </c>
      <c r="B15" s="608" t="s">
        <v>230</v>
      </c>
      <c r="C15" s="608"/>
      <c r="D15" s="608"/>
      <c r="E15" s="608"/>
      <c r="F15" s="608"/>
      <c r="G15" s="145"/>
      <c r="H15" s="145"/>
      <c r="I15" s="145"/>
      <c r="J15" s="145"/>
      <c r="K15" s="145"/>
      <c r="L15" s="7"/>
      <c r="M15" s="7"/>
      <c r="N15" s="7"/>
    </row>
    <row r="16" spans="1:20" ht="33.75" customHeight="1" x14ac:dyDescent="0.25">
      <c r="A16" s="277" t="s">
        <v>216</v>
      </c>
      <c r="B16" s="609" t="s">
        <v>231</v>
      </c>
      <c r="C16" s="609"/>
      <c r="D16" s="609"/>
      <c r="E16" s="609"/>
      <c r="F16" s="609"/>
      <c r="G16" s="146"/>
      <c r="H16" s="146"/>
      <c r="I16" s="146"/>
      <c r="J16" s="146"/>
      <c r="K16" s="147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11" ht="27" customHeight="1" x14ac:dyDescent="0.25">
      <c r="A17" s="159" t="s">
        <v>194</v>
      </c>
      <c r="B17" s="615" t="s">
        <v>232</v>
      </c>
      <c r="C17" s="615"/>
      <c r="D17" s="615"/>
      <c r="E17" s="615"/>
      <c r="F17" s="615"/>
      <c r="G17" s="148"/>
      <c r="H17" s="148"/>
      <c r="I17" s="148"/>
      <c r="J17" s="148"/>
      <c r="K17" s="148"/>
    </row>
    <row r="18" spans="1:11" ht="20.100000000000001" customHeight="1" x14ac:dyDescent="0.25">
      <c r="A18" s="159" t="s">
        <v>214</v>
      </c>
      <c r="B18" s="615" t="s">
        <v>233</v>
      </c>
      <c r="C18" s="615"/>
      <c r="D18" s="615"/>
      <c r="E18" s="615"/>
      <c r="F18" s="615"/>
      <c r="G18" s="148"/>
      <c r="H18" s="148"/>
      <c r="I18" s="148"/>
      <c r="J18" s="149"/>
      <c r="K18" s="149"/>
    </row>
    <row r="19" spans="1:11" ht="24.75" customHeight="1" x14ac:dyDescent="0.25">
      <c r="A19" s="277" t="s">
        <v>195</v>
      </c>
      <c r="B19" s="616" t="s">
        <v>234</v>
      </c>
      <c r="C19" s="616"/>
      <c r="D19" s="616"/>
      <c r="E19" s="616"/>
      <c r="F19" s="616"/>
      <c r="G19" s="156"/>
      <c r="H19" s="156"/>
      <c r="I19" s="156"/>
      <c r="J19" s="150"/>
      <c r="K19" s="150"/>
    </row>
    <row r="20" spans="1:11" ht="42" customHeight="1" x14ac:dyDescent="0.25">
      <c r="A20" s="277" t="s">
        <v>196</v>
      </c>
      <c r="B20" s="617" t="s">
        <v>235</v>
      </c>
      <c r="C20" s="617"/>
      <c r="D20" s="617"/>
      <c r="E20" s="617"/>
      <c r="F20" s="617"/>
      <c r="G20" s="157"/>
      <c r="H20" s="157"/>
      <c r="I20" s="157"/>
      <c r="J20" s="151"/>
      <c r="K20" s="151"/>
    </row>
    <row r="21" spans="1:11" ht="34.5" customHeight="1" x14ac:dyDescent="0.25">
      <c r="A21" s="159" t="s">
        <v>215</v>
      </c>
      <c r="B21" s="610" t="s">
        <v>236</v>
      </c>
      <c r="C21" s="610"/>
      <c r="D21" s="610"/>
      <c r="E21" s="610"/>
      <c r="F21" s="610"/>
      <c r="G21" s="156"/>
      <c r="H21" s="156"/>
      <c r="I21" s="156"/>
      <c r="J21" s="150"/>
      <c r="K21" s="150"/>
    </row>
    <row r="22" spans="1:11" ht="51.75" customHeight="1" x14ac:dyDescent="0.25">
      <c r="A22" s="159" t="s">
        <v>197</v>
      </c>
      <c r="B22" s="610" t="s">
        <v>237</v>
      </c>
      <c r="C22" s="610"/>
      <c r="D22" s="610"/>
      <c r="E22" s="610"/>
      <c r="F22" s="610"/>
      <c r="G22" s="156"/>
      <c r="H22" s="156"/>
      <c r="I22" s="156"/>
      <c r="J22" s="150"/>
      <c r="K22" s="150"/>
    </row>
    <row r="23" spans="1:11" ht="20.100000000000001" customHeight="1" x14ac:dyDescent="0.25">
      <c r="A23" s="159" t="s">
        <v>198</v>
      </c>
      <c r="B23" s="604" t="s">
        <v>238</v>
      </c>
      <c r="C23" s="604"/>
      <c r="D23" s="604"/>
      <c r="E23" s="604"/>
      <c r="F23" s="604"/>
      <c r="G23" s="158"/>
      <c r="H23" s="158"/>
      <c r="I23" s="158"/>
      <c r="J23" s="152"/>
      <c r="K23" s="152"/>
    </row>
    <row r="24" spans="1:11" ht="20.100000000000001" customHeight="1" x14ac:dyDescent="0.25">
      <c r="A24" s="159" t="s">
        <v>199</v>
      </c>
      <c r="B24" s="605" t="s">
        <v>239</v>
      </c>
      <c r="C24" s="605"/>
      <c r="D24" s="605"/>
      <c r="E24" s="605"/>
      <c r="F24" s="605"/>
      <c r="G24" s="145"/>
      <c r="H24" s="145"/>
      <c r="I24" s="145"/>
      <c r="J24" s="153"/>
      <c r="K24" s="153"/>
    </row>
    <row r="25" spans="1:11" ht="20.100000000000001" customHeight="1" x14ac:dyDescent="0.25">
      <c r="A25" s="159" t="s">
        <v>200</v>
      </c>
      <c r="B25" s="603" t="s">
        <v>240</v>
      </c>
      <c r="C25" s="603"/>
      <c r="D25" s="603"/>
      <c r="E25" s="603"/>
      <c r="F25" s="603"/>
      <c r="G25" s="145"/>
      <c r="H25" s="145"/>
      <c r="I25" s="145"/>
      <c r="J25" s="153"/>
      <c r="K25" s="153"/>
    </row>
  </sheetData>
  <mergeCells count="24">
    <mergeCell ref="B12:F12"/>
    <mergeCell ref="B17:F17"/>
    <mergeCell ref="B18:F18"/>
    <mergeCell ref="B19:F19"/>
    <mergeCell ref="B20:F20"/>
    <mergeCell ref="B7:F7"/>
    <mergeCell ref="B8:F8"/>
    <mergeCell ref="B9:F9"/>
    <mergeCell ref="B10:F10"/>
    <mergeCell ref="B11:F11"/>
    <mergeCell ref="B2:F2"/>
    <mergeCell ref="B3:F3"/>
    <mergeCell ref="B4:F4"/>
    <mergeCell ref="B5:F5"/>
    <mergeCell ref="B6:F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96"/>
  <sheetViews>
    <sheetView topLeftCell="A43" zoomScale="115" zoomScaleNormal="115" zoomScaleSheetLayoutView="100" workbookViewId="0">
      <selection activeCell="A46" sqref="A46:F46"/>
    </sheetView>
  </sheetViews>
  <sheetFormatPr defaultColWidth="8.75" defaultRowHeight="24" customHeight="1" x14ac:dyDescent="0.25"/>
  <cols>
    <col min="1" max="1" width="20.75" style="301" customWidth="1"/>
    <col min="2" max="2" width="32.75" style="301" customWidth="1"/>
    <col min="3" max="3" width="24.375" style="301" customWidth="1"/>
    <col min="4" max="4" width="12.25" style="301" customWidth="1"/>
    <col min="5" max="5" width="15" style="301" customWidth="1"/>
    <col min="6" max="6" width="8.75" style="301"/>
    <col min="7" max="7" width="3.375" style="301" customWidth="1"/>
    <col min="8" max="16384" width="8.75" style="301"/>
  </cols>
  <sheetData>
    <row r="1" spans="1:6" ht="38.25" customHeight="1" x14ac:dyDescent="0.25">
      <c r="A1" s="720" t="s">
        <v>273</v>
      </c>
      <c r="B1" s="721"/>
      <c r="C1" s="721"/>
      <c r="D1" s="721"/>
      <c r="E1" s="721"/>
      <c r="F1" s="721"/>
    </row>
    <row r="2" spans="1:6" ht="16.5" thickBot="1" x14ac:dyDescent="0.3">
      <c r="A2" s="302" t="s">
        <v>49</v>
      </c>
    </row>
    <row r="3" spans="1:6" ht="32.25" thickBot="1" x14ac:dyDescent="0.3">
      <c r="A3" s="303" t="s">
        <v>52</v>
      </c>
      <c r="B3" s="304" t="s">
        <v>80</v>
      </c>
      <c r="C3" s="304" t="s">
        <v>131</v>
      </c>
      <c r="D3" s="304" t="s">
        <v>127</v>
      </c>
      <c r="E3" s="305" t="s">
        <v>107</v>
      </c>
      <c r="F3" s="306" t="s">
        <v>108</v>
      </c>
    </row>
    <row r="4" spans="1:6" ht="24" customHeight="1" x14ac:dyDescent="0.25">
      <c r="A4" s="307" t="s">
        <v>287</v>
      </c>
      <c r="B4" s="308" t="s">
        <v>321</v>
      </c>
      <c r="C4" s="308" t="s">
        <v>322</v>
      </c>
      <c r="D4" s="309" t="s">
        <v>323</v>
      </c>
      <c r="E4" s="309" t="s">
        <v>324</v>
      </c>
      <c r="F4" s="309" t="s">
        <v>325</v>
      </c>
    </row>
    <row r="5" spans="1:6" x14ac:dyDescent="0.25">
      <c r="A5" s="307" t="s">
        <v>287</v>
      </c>
      <c r="B5" s="308" t="s">
        <v>328</v>
      </c>
      <c r="C5" s="308" t="s">
        <v>329</v>
      </c>
      <c r="D5" s="309" t="s">
        <v>323</v>
      </c>
      <c r="E5" s="309" t="s">
        <v>324</v>
      </c>
      <c r="F5" s="309" t="s">
        <v>325</v>
      </c>
    </row>
    <row r="6" spans="1:6" ht="15.75" x14ac:dyDescent="0.25">
      <c r="A6" s="307" t="s">
        <v>287</v>
      </c>
      <c r="B6" s="308" t="s">
        <v>332</v>
      </c>
      <c r="C6" s="308" t="s">
        <v>334</v>
      </c>
      <c r="D6" s="309" t="s">
        <v>323</v>
      </c>
      <c r="E6" s="309" t="s">
        <v>335</v>
      </c>
      <c r="F6" s="309" t="s">
        <v>325</v>
      </c>
    </row>
    <row r="7" spans="1:6" ht="15.75" x14ac:dyDescent="0.25">
      <c r="A7" s="307" t="s">
        <v>287</v>
      </c>
      <c r="B7" s="308" t="s">
        <v>332</v>
      </c>
      <c r="C7" s="308" t="s">
        <v>333</v>
      </c>
      <c r="D7" s="309" t="s">
        <v>323</v>
      </c>
      <c r="E7" s="309" t="s">
        <v>324</v>
      </c>
      <c r="F7" s="309" t="s">
        <v>325</v>
      </c>
    </row>
    <row r="8" spans="1:6" ht="15.75" x14ac:dyDescent="0.25">
      <c r="A8" s="307" t="s">
        <v>287</v>
      </c>
      <c r="B8" s="308" t="s">
        <v>338</v>
      </c>
      <c r="C8" s="308" t="s">
        <v>339</v>
      </c>
      <c r="D8" s="309" t="s">
        <v>323</v>
      </c>
      <c r="E8" s="309" t="s">
        <v>324</v>
      </c>
      <c r="F8" s="309" t="s">
        <v>325</v>
      </c>
    </row>
    <row r="9" spans="1:6" ht="36" x14ac:dyDescent="0.25">
      <c r="A9" s="307" t="s">
        <v>287</v>
      </c>
      <c r="B9" s="308" t="s">
        <v>326</v>
      </c>
      <c r="C9" s="308" t="s">
        <v>327</v>
      </c>
      <c r="D9" s="309" t="s">
        <v>323</v>
      </c>
      <c r="E9" s="309" t="s">
        <v>324</v>
      </c>
      <c r="F9" s="309" t="s">
        <v>325</v>
      </c>
    </row>
    <row r="10" spans="1:6" x14ac:dyDescent="0.25">
      <c r="A10" s="307" t="s">
        <v>287</v>
      </c>
      <c r="B10" s="308" t="s">
        <v>330</v>
      </c>
      <c r="C10" s="308" t="s">
        <v>331</v>
      </c>
      <c r="D10" s="309" t="s">
        <v>323</v>
      </c>
      <c r="E10" s="309" t="s">
        <v>324</v>
      </c>
      <c r="F10" s="309" t="s">
        <v>325</v>
      </c>
    </row>
    <row r="11" spans="1:6" x14ac:dyDescent="0.25">
      <c r="A11" s="307" t="s">
        <v>287</v>
      </c>
      <c r="B11" s="308" t="s">
        <v>336</v>
      </c>
      <c r="C11" s="308" t="s">
        <v>337</v>
      </c>
      <c r="D11" s="309" t="s">
        <v>323</v>
      </c>
      <c r="E11" s="309" t="s">
        <v>324</v>
      </c>
      <c r="F11" s="309" t="s">
        <v>325</v>
      </c>
    </row>
    <row r="12" spans="1:6" ht="37.5" customHeight="1" x14ac:dyDescent="0.25">
      <c r="A12" s="310" t="s">
        <v>288</v>
      </c>
      <c r="B12" s="311" t="s">
        <v>354</v>
      </c>
      <c r="C12" s="311" t="s">
        <v>355</v>
      </c>
      <c r="D12" s="312" t="s">
        <v>323</v>
      </c>
      <c r="E12" s="312" t="s">
        <v>350</v>
      </c>
      <c r="F12" s="312" t="s">
        <v>325</v>
      </c>
    </row>
    <row r="13" spans="1:6" ht="15.75" x14ac:dyDescent="0.25">
      <c r="A13" s="310" t="s">
        <v>288</v>
      </c>
      <c r="B13" s="311" t="s">
        <v>342</v>
      </c>
      <c r="C13" s="311" t="s">
        <v>343</v>
      </c>
      <c r="D13" s="312" t="s">
        <v>323</v>
      </c>
      <c r="E13" s="312" t="s">
        <v>324</v>
      </c>
      <c r="F13" s="312" t="s">
        <v>325</v>
      </c>
    </row>
    <row r="14" spans="1:6" x14ac:dyDescent="0.25">
      <c r="A14" s="310" t="s">
        <v>288</v>
      </c>
      <c r="B14" s="311" t="s">
        <v>340</v>
      </c>
      <c r="C14" s="311" t="s">
        <v>341</v>
      </c>
      <c r="D14" s="312" t="s">
        <v>323</v>
      </c>
      <c r="E14" s="312" t="s">
        <v>353</v>
      </c>
      <c r="F14" s="312" t="s">
        <v>325</v>
      </c>
    </row>
    <row r="15" spans="1:6" ht="15.75" x14ac:dyDescent="0.25">
      <c r="A15" s="310" t="s">
        <v>288</v>
      </c>
      <c r="B15" s="311" t="s">
        <v>344</v>
      </c>
      <c r="C15" s="311" t="s">
        <v>345</v>
      </c>
      <c r="D15" s="312" t="s">
        <v>323</v>
      </c>
      <c r="E15" s="312" t="s">
        <v>324</v>
      </c>
      <c r="F15" s="312" t="s">
        <v>325</v>
      </c>
    </row>
    <row r="16" spans="1:6" ht="15.75" x14ac:dyDescent="0.25">
      <c r="A16" s="310" t="s">
        <v>288</v>
      </c>
      <c r="B16" s="311" t="s">
        <v>348</v>
      </c>
      <c r="C16" s="311" t="s">
        <v>349</v>
      </c>
      <c r="D16" s="312" t="s">
        <v>323</v>
      </c>
      <c r="E16" s="312" t="s">
        <v>324</v>
      </c>
      <c r="F16" s="312" t="s">
        <v>325</v>
      </c>
    </row>
    <row r="17" spans="1:6" ht="36.75" customHeight="1" x14ac:dyDescent="0.25">
      <c r="A17" s="310" t="s">
        <v>288</v>
      </c>
      <c r="B17" s="311" t="s">
        <v>351</v>
      </c>
      <c r="C17" s="311" t="s">
        <v>352</v>
      </c>
      <c r="D17" s="312" t="s">
        <v>323</v>
      </c>
      <c r="E17" s="312" t="s">
        <v>353</v>
      </c>
      <c r="F17" s="312" t="s">
        <v>325</v>
      </c>
    </row>
    <row r="18" spans="1:6" ht="36" x14ac:dyDescent="0.25">
      <c r="A18" s="310" t="s">
        <v>288</v>
      </c>
      <c r="B18" s="311" t="s">
        <v>346</v>
      </c>
      <c r="C18" s="311" t="s">
        <v>347</v>
      </c>
      <c r="D18" s="312" t="s">
        <v>323</v>
      </c>
      <c r="E18" s="312" t="s">
        <v>324</v>
      </c>
      <c r="F18" s="312" t="s">
        <v>325</v>
      </c>
    </row>
    <row r="19" spans="1:6" x14ac:dyDescent="0.25">
      <c r="A19" s="313" t="s">
        <v>289</v>
      </c>
      <c r="B19" s="314" t="s">
        <v>358</v>
      </c>
      <c r="C19" s="314" t="s">
        <v>360</v>
      </c>
      <c r="D19" s="315" t="s">
        <v>323</v>
      </c>
      <c r="E19" s="315" t="s">
        <v>350</v>
      </c>
      <c r="F19" s="315" t="s">
        <v>325</v>
      </c>
    </row>
    <row r="20" spans="1:6" x14ac:dyDescent="0.25">
      <c r="A20" s="313" t="s">
        <v>289</v>
      </c>
      <c r="B20" s="314" t="s">
        <v>364</v>
      </c>
      <c r="C20" s="314" t="s">
        <v>365</v>
      </c>
      <c r="D20" s="315" t="s">
        <v>323</v>
      </c>
      <c r="E20" s="315" t="s">
        <v>350</v>
      </c>
      <c r="F20" s="315" t="s">
        <v>325</v>
      </c>
    </row>
    <row r="21" spans="1:6" x14ac:dyDescent="0.25">
      <c r="A21" s="313" t="s">
        <v>289</v>
      </c>
      <c r="B21" s="314" t="s">
        <v>425</v>
      </c>
      <c r="C21" s="314" t="s">
        <v>528</v>
      </c>
      <c r="D21" s="315" t="s">
        <v>323</v>
      </c>
      <c r="E21" s="315" t="s">
        <v>350</v>
      </c>
      <c r="F21" s="315" t="s">
        <v>325</v>
      </c>
    </row>
    <row r="22" spans="1:6" x14ac:dyDescent="0.25">
      <c r="A22" s="313" t="s">
        <v>289</v>
      </c>
      <c r="B22" s="314" t="s">
        <v>361</v>
      </c>
      <c r="C22" s="314" t="s">
        <v>362</v>
      </c>
      <c r="D22" s="315" t="s">
        <v>323</v>
      </c>
      <c r="E22" s="315" t="s">
        <v>350</v>
      </c>
      <c r="F22" s="315" t="s">
        <v>325</v>
      </c>
    </row>
    <row r="23" spans="1:6" x14ac:dyDescent="0.25">
      <c r="A23" s="313" t="s">
        <v>289</v>
      </c>
      <c r="B23" s="314" t="s">
        <v>435</v>
      </c>
      <c r="C23" s="314" t="s">
        <v>529</v>
      </c>
      <c r="D23" s="315" t="s">
        <v>323</v>
      </c>
      <c r="E23" s="315" t="s">
        <v>350</v>
      </c>
      <c r="F23" s="315" t="s">
        <v>325</v>
      </c>
    </row>
    <row r="24" spans="1:6" x14ac:dyDescent="0.25">
      <c r="A24" s="313" t="s">
        <v>289</v>
      </c>
      <c r="B24" s="314" t="s">
        <v>356</v>
      </c>
      <c r="C24" s="314" t="s">
        <v>357</v>
      </c>
      <c r="D24" s="315" t="s">
        <v>323</v>
      </c>
      <c r="E24" s="315" t="s">
        <v>353</v>
      </c>
      <c r="F24" s="315" t="s">
        <v>325</v>
      </c>
    </row>
    <row r="25" spans="1:6" x14ac:dyDescent="0.25">
      <c r="A25" s="316" t="s">
        <v>290</v>
      </c>
      <c r="B25" s="317" t="s">
        <v>368</v>
      </c>
      <c r="C25" s="317" t="s">
        <v>369</v>
      </c>
      <c r="D25" s="318" t="s">
        <v>323</v>
      </c>
      <c r="E25" s="318" t="s">
        <v>350</v>
      </c>
      <c r="F25" s="318" t="s">
        <v>325</v>
      </c>
    </row>
    <row r="26" spans="1:6" x14ac:dyDescent="0.25">
      <c r="A26" s="316" t="s">
        <v>290</v>
      </c>
      <c r="B26" s="317" t="s">
        <v>373</v>
      </c>
      <c r="C26" s="317" t="s">
        <v>374</v>
      </c>
      <c r="D26" s="318" t="s">
        <v>323</v>
      </c>
      <c r="E26" s="318" t="s">
        <v>324</v>
      </c>
      <c r="F26" s="318" t="s">
        <v>325</v>
      </c>
    </row>
    <row r="27" spans="1:6" x14ac:dyDescent="0.25">
      <c r="A27" s="316" t="s">
        <v>290</v>
      </c>
      <c r="B27" s="317" t="s">
        <v>371</v>
      </c>
      <c r="C27" s="317" t="s">
        <v>372</v>
      </c>
      <c r="D27" s="318" t="s">
        <v>323</v>
      </c>
      <c r="E27" s="318" t="s">
        <v>350</v>
      </c>
      <c r="F27" s="318" t="s">
        <v>325</v>
      </c>
    </row>
    <row r="28" spans="1:6" x14ac:dyDescent="0.25">
      <c r="A28" s="316" t="s">
        <v>290</v>
      </c>
      <c r="B28" s="317" t="s">
        <v>370</v>
      </c>
      <c r="C28" s="317" t="s">
        <v>530</v>
      </c>
      <c r="D28" s="318" t="s">
        <v>323</v>
      </c>
      <c r="E28" s="318" t="s">
        <v>324</v>
      </c>
      <c r="F28" s="318" t="s">
        <v>325</v>
      </c>
    </row>
    <row r="29" spans="1:6" ht="36" x14ac:dyDescent="0.25">
      <c r="A29" s="316" t="s">
        <v>290</v>
      </c>
      <c r="B29" s="317" t="s">
        <v>366</v>
      </c>
      <c r="C29" s="317" t="s">
        <v>367</v>
      </c>
      <c r="D29" s="318" t="s">
        <v>323</v>
      </c>
      <c r="E29" s="318" t="s">
        <v>350</v>
      </c>
      <c r="F29" s="318" t="s">
        <v>325</v>
      </c>
    </row>
    <row r="30" spans="1:6" ht="15.75" x14ac:dyDescent="0.25">
      <c r="A30" s="319" t="s">
        <v>291</v>
      </c>
      <c r="B30" s="320" t="s">
        <v>375</v>
      </c>
      <c r="C30" s="320" t="s">
        <v>376</v>
      </c>
      <c r="D30" s="321" t="s">
        <v>323</v>
      </c>
      <c r="E30" s="321" t="s">
        <v>350</v>
      </c>
      <c r="F30" s="321" t="s">
        <v>325</v>
      </c>
    </row>
    <row r="31" spans="1:6" ht="15.75" x14ac:dyDescent="0.25">
      <c r="A31" s="319" t="s">
        <v>291</v>
      </c>
      <c r="B31" s="320" t="s">
        <v>377</v>
      </c>
      <c r="C31" s="320" t="s">
        <v>378</v>
      </c>
      <c r="D31" s="321" t="s">
        <v>323</v>
      </c>
      <c r="E31" s="321" t="s">
        <v>350</v>
      </c>
      <c r="F31" s="321" t="s">
        <v>325</v>
      </c>
    </row>
    <row r="32" spans="1:6" x14ac:dyDescent="0.25">
      <c r="A32" s="319" t="s">
        <v>291</v>
      </c>
      <c r="B32" s="320" t="s">
        <v>379</v>
      </c>
      <c r="C32" s="320" t="s">
        <v>380</v>
      </c>
      <c r="D32" s="321" t="s">
        <v>323</v>
      </c>
      <c r="E32" s="321" t="s">
        <v>350</v>
      </c>
      <c r="F32" s="321" t="s">
        <v>325</v>
      </c>
    </row>
    <row r="33" spans="1:6" x14ac:dyDescent="0.25">
      <c r="A33" s="322" t="s">
        <v>381</v>
      </c>
      <c r="B33" s="323" t="s">
        <v>384</v>
      </c>
      <c r="C33" s="323" t="s">
        <v>385</v>
      </c>
      <c r="D33" s="324" t="s">
        <v>323</v>
      </c>
      <c r="E33" s="324" t="s">
        <v>350</v>
      </c>
      <c r="F33" s="323" t="s">
        <v>325</v>
      </c>
    </row>
    <row r="34" spans="1:6" x14ac:dyDescent="0.25">
      <c r="A34" s="322" t="s">
        <v>381</v>
      </c>
      <c r="B34" s="325" t="s">
        <v>386</v>
      </c>
      <c r="C34" s="325" t="s">
        <v>387</v>
      </c>
      <c r="D34" s="326" t="s">
        <v>323</v>
      </c>
      <c r="E34" s="324" t="s">
        <v>350</v>
      </c>
      <c r="F34" s="325" t="s">
        <v>325</v>
      </c>
    </row>
    <row r="35" spans="1:6" x14ac:dyDescent="0.25">
      <c r="A35" s="322" t="s">
        <v>381</v>
      </c>
      <c r="B35" s="325" t="s">
        <v>348</v>
      </c>
      <c r="C35" s="325" t="s">
        <v>388</v>
      </c>
      <c r="D35" s="326" t="s">
        <v>323</v>
      </c>
      <c r="E35" s="324" t="s">
        <v>350</v>
      </c>
      <c r="F35" s="325" t="s">
        <v>325</v>
      </c>
    </row>
    <row r="36" spans="1:6" x14ac:dyDescent="0.25">
      <c r="A36" s="322" t="s">
        <v>381</v>
      </c>
      <c r="B36" s="325" t="s">
        <v>348</v>
      </c>
      <c r="C36" s="325" t="s">
        <v>389</v>
      </c>
      <c r="D36" s="326" t="s">
        <v>323</v>
      </c>
      <c r="E36" s="324" t="s">
        <v>350</v>
      </c>
      <c r="F36" s="325" t="s">
        <v>325</v>
      </c>
    </row>
    <row r="37" spans="1:6" x14ac:dyDescent="0.25">
      <c r="A37" s="322" t="s">
        <v>381</v>
      </c>
      <c r="B37" s="325" t="s">
        <v>390</v>
      </c>
      <c r="C37" s="325" t="s">
        <v>392</v>
      </c>
      <c r="D37" s="326" t="s">
        <v>323</v>
      </c>
      <c r="E37" s="324" t="s">
        <v>350</v>
      </c>
      <c r="F37" s="325" t="s">
        <v>325</v>
      </c>
    </row>
    <row r="38" spans="1:6" x14ac:dyDescent="0.25">
      <c r="A38" s="322" t="s">
        <v>381</v>
      </c>
      <c r="B38" s="325" t="s">
        <v>390</v>
      </c>
      <c r="C38" s="325" t="s">
        <v>391</v>
      </c>
      <c r="D38" s="326" t="s">
        <v>323</v>
      </c>
      <c r="E38" s="324" t="s">
        <v>350</v>
      </c>
      <c r="F38" s="325" t="s">
        <v>325</v>
      </c>
    </row>
    <row r="39" spans="1:6" x14ac:dyDescent="0.25">
      <c r="A39" s="322" t="s">
        <v>381</v>
      </c>
      <c r="B39" s="327" t="s">
        <v>393</v>
      </c>
      <c r="C39" s="325" t="s">
        <v>394</v>
      </c>
      <c r="D39" s="326" t="s">
        <v>323</v>
      </c>
      <c r="E39" s="324" t="s">
        <v>350</v>
      </c>
      <c r="F39" s="325" t="s">
        <v>325</v>
      </c>
    </row>
    <row r="40" spans="1:6" x14ac:dyDescent="0.25">
      <c r="A40" s="322" t="s">
        <v>381</v>
      </c>
      <c r="B40" s="327" t="s">
        <v>395</v>
      </c>
      <c r="C40" s="325" t="s">
        <v>396</v>
      </c>
      <c r="D40" s="326" t="s">
        <v>323</v>
      </c>
      <c r="E40" s="324" t="s">
        <v>350</v>
      </c>
      <c r="F40" s="325" t="s">
        <v>325</v>
      </c>
    </row>
    <row r="41" spans="1:6" ht="36" x14ac:dyDescent="0.25">
      <c r="A41" s="322" t="s">
        <v>381</v>
      </c>
      <c r="B41" s="325" t="s">
        <v>382</v>
      </c>
      <c r="C41" s="325" t="s">
        <v>383</v>
      </c>
      <c r="D41" s="326" t="s">
        <v>323</v>
      </c>
      <c r="E41" s="324" t="s">
        <v>350</v>
      </c>
      <c r="F41" s="325" t="s">
        <v>325</v>
      </c>
    </row>
    <row r="42" spans="1:6" x14ac:dyDescent="0.25">
      <c r="A42" s="328" t="s">
        <v>293</v>
      </c>
      <c r="B42" s="329" t="s">
        <v>397</v>
      </c>
      <c r="C42" s="329" t="s">
        <v>398</v>
      </c>
      <c r="D42" s="330" t="s">
        <v>323</v>
      </c>
      <c r="E42" s="331" t="s">
        <v>324</v>
      </c>
      <c r="F42" s="329" t="s">
        <v>325</v>
      </c>
    </row>
    <row r="43" spans="1:6" x14ac:dyDescent="0.25">
      <c r="A43" s="328" t="s">
        <v>293</v>
      </c>
      <c r="B43" s="329" t="s">
        <v>397</v>
      </c>
      <c r="C43" s="332" t="s">
        <v>399</v>
      </c>
      <c r="D43" s="330" t="s">
        <v>323</v>
      </c>
      <c r="E43" s="331" t="s">
        <v>324</v>
      </c>
      <c r="F43" s="329" t="s">
        <v>325</v>
      </c>
    </row>
    <row r="44" spans="1:6" x14ac:dyDescent="0.25">
      <c r="A44" s="328" t="s">
        <v>293</v>
      </c>
      <c r="B44" s="329" t="s">
        <v>400</v>
      </c>
      <c r="C44" s="332" t="s">
        <v>401</v>
      </c>
      <c r="D44" s="330" t="s">
        <v>323</v>
      </c>
      <c r="E44" s="331" t="s">
        <v>324</v>
      </c>
      <c r="F44" s="329" t="s">
        <v>325</v>
      </c>
    </row>
    <row r="45" spans="1:6" x14ac:dyDescent="0.25">
      <c r="A45" s="328" t="s">
        <v>293</v>
      </c>
      <c r="B45" s="329" t="s">
        <v>400</v>
      </c>
      <c r="C45" s="332" t="s">
        <v>402</v>
      </c>
      <c r="D45" s="330" t="s">
        <v>323</v>
      </c>
      <c r="E45" s="331" t="s">
        <v>324</v>
      </c>
      <c r="F45" s="329" t="s">
        <v>325</v>
      </c>
    </row>
    <row r="46" spans="1:6" x14ac:dyDescent="0.25">
      <c r="A46" s="333" t="s">
        <v>403</v>
      </c>
      <c r="B46" s="334" t="s">
        <v>404</v>
      </c>
      <c r="C46" s="334" t="s">
        <v>405</v>
      </c>
      <c r="D46" s="335" t="s">
        <v>323</v>
      </c>
      <c r="E46" s="336" t="s">
        <v>350</v>
      </c>
      <c r="F46" s="334" t="s">
        <v>325</v>
      </c>
    </row>
    <row r="47" spans="1:6" ht="15.75" x14ac:dyDescent="0.25"/>
    <row r="48" spans="1:6" ht="16.5" thickBot="1" x14ac:dyDescent="0.3">
      <c r="A48" s="302" t="s">
        <v>50</v>
      </c>
    </row>
    <row r="49" spans="1:6" ht="32.25" thickBot="1" x14ac:dyDescent="0.3">
      <c r="A49" s="303" t="s">
        <v>52</v>
      </c>
      <c r="B49" s="304" t="s">
        <v>80</v>
      </c>
      <c r="C49" s="304" t="s">
        <v>131</v>
      </c>
      <c r="D49" s="304" t="s">
        <v>127</v>
      </c>
      <c r="E49" s="304" t="s">
        <v>107</v>
      </c>
      <c r="F49" s="306" t="s">
        <v>108</v>
      </c>
    </row>
    <row r="50" spans="1:6" ht="15.75" x14ac:dyDescent="0.25">
      <c r="A50" s="307" t="s">
        <v>287</v>
      </c>
      <c r="B50" s="308" t="s">
        <v>321</v>
      </c>
      <c r="C50" s="308" t="s">
        <v>322</v>
      </c>
      <c r="D50" s="309" t="s">
        <v>323</v>
      </c>
      <c r="E50" s="309" t="s">
        <v>324</v>
      </c>
      <c r="F50" s="309" t="s">
        <v>406</v>
      </c>
    </row>
    <row r="51" spans="1:6" x14ac:dyDescent="0.25">
      <c r="A51" s="307" t="s">
        <v>287</v>
      </c>
      <c r="B51" s="308" t="s">
        <v>407</v>
      </c>
      <c r="C51" s="308" t="s">
        <v>408</v>
      </c>
      <c r="D51" s="309" t="s">
        <v>323</v>
      </c>
      <c r="E51" s="309" t="s">
        <v>324</v>
      </c>
      <c r="F51" s="309" t="s">
        <v>406</v>
      </c>
    </row>
    <row r="52" spans="1:6" ht="15.75" x14ac:dyDescent="0.25">
      <c r="A52" s="307" t="s">
        <v>287</v>
      </c>
      <c r="B52" s="308" t="s">
        <v>407</v>
      </c>
      <c r="C52" s="308" t="s">
        <v>409</v>
      </c>
      <c r="D52" s="309" t="s">
        <v>323</v>
      </c>
      <c r="E52" s="309" t="s">
        <v>324</v>
      </c>
      <c r="F52" s="309" t="s">
        <v>406</v>
      </c>
    </row>
    <row r="53" spans="1:6" ht="15.75" x14ac:dyDescent="0.25">
      <c r="A53" s="307" t="s">
        <v>287</v>
      </c>
      <c r="B53" s="308" t="s">
        <v>411</v>
      </c>
      <c r="C53" s="308" t="s">
        <v>412</v>
      </c>
      <c r="D53" s="309" t="s">
        <v>323</v>
      </c>
      <c r="E53" s="309" t="s">
        <v>324</v>
      </c>
      <c r="F53" s="309" t="s">
        <v>406</v>
      </c>
    </row>
    <row r="54" spans="1:6" ht="15.75" x14ac:dyDescent="0.25">
      <c r="A54" s="307" t="s">
        <v>287</v>
      </c>
      <c r="B54" s="308" t="s">
        <v>416</v>
      </c>
      <c r="C54" s="308" t="s">
        <v>417</v>
      </c>
      <c r="D54" s="309" t="s">
        <v>323</v>
      </c>
      <c r="E54" s="309" t="s">
        <v>324</v>
      </c>
      <c r="F54" s="309" t="s">
        <v>406</v>
      </c>
    </row>
    <row r="55" spans="1:6" ht="15.75" x14ac:dyDescent="0.25">
      <c r="A55" s="307" t="s">
        <v>287</v>
      </c>
      <c r="B55" s="308" t="s">
        <v>332</v>
      </c>
      <c r="C55" s="308" t="s">
        <v>334</v>
      </c>
      <c r="D55" s="309" t="s">
        <v>323</v>
      </c>
      <c r="E55" s="309" t="s">
        <v>353</v>
      </c>
      <c r="F55" s="309" t="s">
        <v>406</v>
      </c>
    </row>
    <row r="56" spans="1:6" ht="15.75" x14ac:dyDescent="0.25">
      <c r="A56" s="307" t="s">
        <v>287</v>
      </c>
      <c r="B56" s="308" t="s">
        <v>332</v>
      </c>
      <c r="C56" s="308" t="s">
        <v>413</v>
      </c>
      <c r="D56" s="309" t="s">
        <v>323</v>
      </c>
      <c r="E56" s="309" t="s">
        <v>324</v>
      </c>
      <c r="F56" s="309" t="s">
        <v>406</v>
      </c>
    </row>
    <row r="57" spans="1:6" ht="15.75" x14ac:dyDescent="0.25">
      <c r="A57" s="307" t="s">
        <v>287</v>
      </c>
      <c r="B57" s="308" t="s">
        <v>414</v>
      </c>
      <c r="C57" s="308" t="s">
        <v>415</v>
      </c>
      <c r="D57" s="309" t="s">
        <v>323</v>
      </c>
      <c r="E57" s="309" t="s">
        <v>324</v>
      </c>
      <c r="F57" s="309" t="s">
        <v>406</v>
      </c>
    </row>
    <row r="58" spans="1:6" ht="15.75" x14ac:dyDescent="0.25">
      <c r="A58" s="307" t="s">
        <v>287</v>
      </c>
      <c r="B58" s="308" t="s">
        <v>338</v>
      </c>
      <c r="C58" s="308" t="s">
        <v>339</v>
      </c>
      <c r="D58" s="309" t="s">
        <v>323</v>
      </c>
      <c r="E58" s="309" t="s">
        <v>324</v>
      </c>
      <c r="F58" s="309" t="s">
        <v>406</v>
      </c>
    </row>
    <row r="59" spans="1:6" ht="36" x14ac:dyDescent="0.25">
      <c r="A59" s="307" t="s">
        <v>287</v>
      </c>
      <c r="B59" s="308" t="s">
        <v>326</v>
      </c>
      <c r="C59" s="308" t="s">
        <v>327</v>
      </c>
      <c r="D59" s="309" t="s">
        <v>323</v>
      </c>
      <c r="E59" s="309" t="s">
        <v>324</v>
      </c>
      <c r="F59" s="309" t="s">
        <v>406</v>
      </c>
    </row>
    <row r="60" spans="1:6" x14ac:dyDescent="0.25">
      <c r="A60" s="307" t="s">
        <v>287</v>
      </c>
      <c r="B60" s="308" t="s">
        <v>330</v>
      </c>
      <c r="C60" s="308" t="s">
        <v>331</v>
      </c>
      <c r="D60" s="309" t="s">
        <v>323</v>
      </c>
      <c r="E60" s="309" t="s">
        <v>324</v>
      </c>
      <c r="F60" s="309" t="s">
        <v>406</v>
      </c>
    </row>
    <row r="61" spans="1:6" ht="15.75" x14ac:dyDescent="0.25">
      <c r="A61" s="310" t="s">
        <v>288</v>
      </c>
      <c r="B61" s="311" t="s">
        <v>423</v>
      </c>
      <c r="C61" s="311" t="s">
        <v>424</v>
      </c>
      <c r="D61" s="312" t="s">
        <v>323</v>
      </c>
      <c r="E61" s="312" t="s">
        <v>353</v>
      </c>
      <c r="F61" s="312" t="s">
        <v>406</v>
      </c>
    </row>
    <row r="62" spans="1:6" x14ac:dyDescent="0.25">
      <c r="A62" s="310" t="s">
        <v>288</v>
      </c>
      <c r="B62" s="311" t="s">
        <v>354</v>
      </c>
      <c r="C62" s="311" t="s">
        <v>355</v>
      </c>
      <c r="D62" s="312" t="s">
        <v>323</v>
      </c>
      <c r="E62" s="312" t="s">
        <v>324</v>
      </c>
      <c r="F62" s="312" t="s">
        <v>406</v>
      </c>
    </row>
    <row r="63" spans="1:6" ht="15.75" x14ac:dyDescent="0.25">
      <c r="A63" s="310" t="s">
        <v>288</v>
      </c>
      <c r="B63" s="311" t="s">
        <v>425</v>
      </c>
      <c r="C63" s="311" t="s">
        <v>426</v>
      </c>
      <c r="D63" s="312" t="s">
        <v>323</v>
      </c>
      <c r="E63" s="312" t="s">
        <v>324</v>
      </c>
      <c r="F63" s="312" t="s">
        <v>406</v>
      </c>
    </row>
    <row r="64" spans="1:6" x14ac:dyDescent="0.25">
      <c r="A64" s="310" t="s">
        <v>288</v>
      </c>
      <c r="B64" s="311" t="s">
        <v>342</v>
      </c>
      <c r="C64" s="311" t="s">
        <v>430</v>
      </c>
      <c r="D64" s="312" t="s">
        <v>323</v>
      </c>
      <c r="E64" s="312" t="s">
        <v>324</v>
      </c>
      <c r="F64" s="312" t="s">
        <v>406</v>
      </c>
    </row>
    <row r="65" spans="1:6" ht="15.75" x14ac:dyDescent="0.25">
      <c r="A65" s="310" t="s">
        <v>288</v>
      </c>
      <c r="B65" s="311" t="s">
        <v>342</v>
      </c>
      <c r="C65" s="311" t="s">
        <v>421</v>
      </c>
      <c r="D65" s="312" t="s">
        <v>323</v>
      </c>
      <c r="E65" s="312" t="s">
        <v>324</v>
      </c>
      <c r="F65" s="312" t="s">
        <v>406</v>
      </c>
    </row>
    <row r="66" spans="1:6" x14ac:dyDescent="0.25">
      <c r="A66" s="310" t="s">
        <v>288</v>
      </c>
      <c r="B66" s="311" t="s">
        <v>418</v>
      </c>
      <c r="C66" s="311" t="s">
        <v>419</v>
      </c>
      <c r="D66" s="312" t="s">
        <v>323</v>
      </c>
      <c r="E66" s="312" t="s">
        <v>324</v>
      </c>
      <c r="F66" s="312" t="s">
        <v>406</v>
      </c>
    </row>
    <row r="67" spans="1:6" x14ac:dyDescent="0.25">
      <c r="A67" s="310" t="s">
        <v>288</v>
      </c>
      <c r="B67" s="311" t="s">
        <v>420</v>
      </c>
      <c r="C67" s="311" t="s">
        <v>341</v>
      </c>
      <c r="D67" s="312" t="s">
        <v>323</v>
      </c>
      <c r="E67" s="312" t="s">
        <v>324</v>
      </c>
      <c r="F67" s="312" t="s">
        <v>406</v>
      </c>
    </row>
    <row r="68" spans="1:6" x14ac:dyDescent="0.25">
      <c r="A68" s="310" t="s">
        <v>288</v>
      </c>
      <c r="B68" s="311" t="s">
        <v>344</v>
      </c>
      <c r="C68" s="311" t="s">
        <v>422</v>
      </c>
      <c r="D68" s="312" t="s">
        <v>323</v>
      </c>
      <c r="E68" s="312" t="s">
        <v>324</v>
      </c>
      <c r="F68" s="312" t="s">
        <v>406</v>
      </c>
    </row>
    <row r="69" spans="1:6" ht="15.75" x14ac:dyDescent="0.25">
      <c r="A69" s="310" t="s">
        <v>288</v>
      </c>
      <c r="B69" s="311" t="s">
        <v>386</v>
      </c>
      <c r="C69" s="311" t="s">
        <v>429</v>
      </c>
      <c r="D69" s="312" t="s">
        <v>323</v>
      </c>
      <c r="E69" s="312" t="s">
        <v>324</v>
      </c>
      <c r="F69" s="312" t="s">
        <v>406</v>
      </c>
    </row>
    <row r="70" spans="1:6" ht="15.75" x14ac:dyDescent="0.25">
      <c r="A70" s="310" t="s">
        <v>288</v>
      </c>
      <c r="B70" s="311" t="s">
        <v>348</v>
      </c>
      <c r="C70" s="311" t="s">
        <v>349</v>
      </c>
      <c r="D70" s="312" t="s">
        <v>323</v>
      </c>
      <c r="E70" s="312" t="s">
        <v>324</v>
      </c>
      <c r="F70" s="312" t="s">
        <v>406</v>
      </c>
    </row>
    <row r="71" spans="1:6" ht="15.75" x14ac:dyDescent="0.25">
      <c r="A71" s="310" t="s">
        <v>288</v>
      </c>
      <c r="B71" s="311" t="s">
        <v>427</v>
      </c>
      <c r="C71" s="311" t="s">
        <v>428</v>
      </c>
      <c r="D71" s="312" t="s">
        <v>323</v>
      </c>
      <c r="E71" s="312" t="s">
        <v>324</v>
      </c>
      <c r="F71" s="312" t="s">
        <v>406</v>
      </c>
    </row>
    <row r="72" spans="1:6" x14ac:dyDescent="0.25">
      <c r="A72" s="313" t="s">
        <v>289</v>
      </c>
      <c r="B72" s="314" t="s">
        <v>358</v>
      </c>
      <c r="C72" s="314" t="s">
        <v>437</v>
      </c>
      <c r="D72" s="315" t="s">
        <v>323</v>
      </c>
      <c r="E72" s="315" t="s">
        <v>350</v>
      </c>
      <c r="F72" s="315" t="s">
        <v>406</v>
      </c>
    </row>
    <row r="73" spans="1:6" x14ac:dyDescent="0.25">
      <c r="A73" s="313" t="s">
        <v>289</v>
      </c>
      <c r="B73" s="314" t="s">
        <v>358</v>
      </c>
      <c r="C73" s="314" t="s">
        <v>438</v>
      </c>
      <c r="D73" s="315" t="s">
        <v>323</v>
      </c>
      <c r="E73" s="315" t="s">
        <v>350</v>
      </c>
      <c r="F73" s="315" t="s">
        <v>406</v>
      </c>
    </row>
    <row r="74" spans="1:6" x14ac:dyDescent="0.25">
      <c r="A74" s="313" t="s">
        <v>289</v>
      </c>
      <c r="B74" s="314" t="s">
        <v>439</v>
      </c>
      <c r="C74" s="314" t="s">
        <v>440</v>
      </c>
      <c r="D74" s="315" t="s">
        <v>323</v>
      </c>
      <c r="E74" s="315" t="s">
        <v>350</v>
      </c>
      <c r="F74" s="315" t="s">
        <v>406</v>
      </c>
    </row>
    <row r="75" spans="1:6" x14ac:dyDescent="0.25">
      <c r="A75" s="313" t="s">
        <v>289</v>
      </c>
      <c r="B75" s="314" t="s">
        <v>364</v>
      </c>
      <c r="C75" s="314" t="s">
        <v>365</v>
      </c>
      <c r="D75" s="315" t="s">
        <v>323</v>
      </c>
      <c r="E75" s="315" t="s">
        <v>350</v>
      </c>
      <c r="F75" s="315" t="s">
        <v>406</v>
      </c>
    </row>
    <row r="76" spans="1:6" x14ac:dyDescent="0.25">
      <c r="A76" s="313" t="s">
        <v>289</v>
      </c>
      <c r="B76" s="314" t="s">
        <v>425</v>
      </c>
      <c r="C76" s="314" t="s">
        <v>431</v>
      </c>
      <c r="D76" s="315" t="s">
        <v>323</v>
      </c>
      <c r="E76" s="315" t="s">
        <v>350</v>
      </c>
      <c r="F76" s="315" t="s">
        <v>406</v>
      </c>
    </row>
    <row r="77" spans="1:6" s="337" customFormat="1" x14ac:dyDescent="0.25">
      <c r="A77" s="313" t="s">
        <v>289</v>
      </c>
      <c r="B77" s="314" t="s">
        <v>433</v>
      </c>
      <c r="C77" s="314" t="s">
        <v>434</v>
      </c>
      <c r="D77" s="315" t="s">
        <v>323</v>
      </c>
      <c r="E77" s="315" t="s">
        <v>350</v>
      </c>
      <c r="F77" s="315" t="s">
        <v>406</v>
      </c>
    </row>
    <row r="78" spans="1:6" x14ac:dyDescent="0.25">
      <c r="A78" s="313" t="s">
        <v>289</v>
      </c>
      <c r="B78" s="314" t="s">
        <v>361</v>
      </c>
      <c r="C78" s="314" t="s">
        <v>432</v>
      </c>
      <c r="D78" s="315" t="s">
        <v>323</v>
      </c>
      <c r="E78" s="315" t="s">
        <v>350</v>
      </c>
      <c r="F78" s="315" t="s">
        <v>406</v>
      </c>
    </row>
    <row r="79" spans="1:6" x14ac:dyDescent="0.25">
      <c r="A79" s="313" t="s">
        <v>289</v>
      </c>
      <c r="B79" s="314" t="s">
        <v>435</v>
      </c>
      <c r="C79" s="314" t="s">
        <v>436</v>
      </c>
      <c r="D79" s="315" t="s">
        <v>323</v>
      </c>
      <c r="E79" s="315" t="s">
        <v>350</v>
      </c>
      <c r="F79" s="315" t="s">
        <v>406</v>
      </c>
    </row>
    <row r="80" spans="1:6" x14ac:dyDescent="0.25">
      <c r="A80" s="313" t="s">
        <v>289</v>
      </c>
      <c r="B80" s="314" t="s">
        <v>356</v>
      </c>
      <c r="C80" s="314" t="s">
        <v>357</v>
      </c>
      <c r="D80" s="315" t="s">
        <v>323</v>
      </c>
      <c r="E80" s="315" t="s">
        <v>350</v>
      </c>
      <c r="F80" s="315" t="s">
        <v>406</v>
      </c>
    </row>
    <row r="81" spans="1:6" x14ac:dyDescent="0.25">
      <c r="A81" s="316" t="s">
        <v>290</v>
      </c>
      <c r="B81" s="317" t="s">
        <v>443</v>
      </c>
      <c r="C81" s="317" t="s">
        <v>444</v>
      </c>
      <c r="D81" s="318" t="s">
        <v>323</v>
      </c>
      <c r="E81" s="318" t="s">
        <v>350</v>
      </c>
      <c r="F81" s="318" t="s">
        <v>406</v>
      </c>
    </row>
    <row r="82" spans="1:6" x14ac:dyDescent="0.25">
      <c r="A82" s="316" t="s">
        <v>290</v>
      </c>
      <c r="B82" s="317" t="s">
        <v>368</v>
      </c>
      <c r="C82" s="317" t="s">
        <v>369</v>
      </c>
      <c r="D82" s="318" t="s">
        <v>323</v>
      </c>
      <c r="E82" s="318" t="s">
        <v>350</v>
      </c>
      <c r="F82" s="318" t="s">
        <v>406</v>
      </c>
    </row>
    <row r="83" spans="1:6" x14ac:dyDescent="0.25">
      <c r="A83" s="316" t="s">
        <v>290</v>
      </c>
      <c r="B83" s="317" t="s">
        <v>445</v>
      </c>
      <c r="C83" s="317" t="s">
        <v>446</v>
      </c>
      <c r="D83" s="318" t="s">
        <v>323</v>
      </c>
      <c r="E83" s="318" t="s">
        <v>350</v>
      </c>
      <c r="F83" s="318" t="s">
        <v>406</v>
      </c>
    </row>
    <row r="84" spans="1:6" x14ac:dyDescent="0.25">
      <c r="A84" s="316" t="s">
        <v>290</v>
      </c>
      <c r="B84" s="317" t="s">
        <v>445</v>
      </c>
      <c r="C84" s="317" t="s">
        <v>449</v>
      </c>
      <c r="D84" s="318" t="s">
        <v>323</v>
      </c>
      <c r="E84" s="318" t="s">
        <v>324</v>
      </c>
      <c r="F84" s="318" t="s">
        <v>406</v>
      </c>
    </row>
    <row r="85" spans="1:6" x14ac:dyDescent="0.25">
      <c r="A85" s="316" t="s">
        <v>290</v>
      </c>
      <c r="B85" s="317" t="s">
        <v>445</v>
      </c>
      <c r="C85" s="317" t="s">
        <v>447</v>
      </c>
      <c r="D85" s="318" t="s">
        <v>323</v>
      </c>
      <c r="E85" s="318" t="s">
        <v>350</v>
      </c>
      <c r="F85" s="318" t="s">
        <v>406</v>
      </c>
    </row>
    <row r="86" spans="1:6" x14ac:dyDescent="0.25">
      <c r="A86" s="316" t="s">
        <v>290</v>
      </c>
      <c r="B86" s="317" t="s">
        <v>445</v>
      </c>
      <c r="C86" s="317" t="s">
        <v>453</v>
      </c>
      <c r="D86" s="318" t="s">
        <v>323</v>
      </c>
      <c r="E86" s="318" t="s">
        <v>324</v>
      </c>
      <c r="F86" s="318" t="s">
        <v>406</v>
      </c>
    </row>
    <row r="87" spans="1:6" x14ac:dyDescent="0.25">
      <c r="A87" s="316" t="s">
        <v>290</v>
      </c>
      <c r="B87" s="317" t="s">
        <v>445</v>
      </c>
      <c r="C87" s="317" t="s">
        <v>448</v>
      </c>
      <c r="D87" s="318" t="s">
        <v>323</v>
      </c>
      <c r="E87" s="318" t="s">
        <v>350</v>
      </c>
      <c r="F87" s="318" t="s">
        <v>406</v>
      </c>
    </row>
    <row r="88" spans="1:6" x14ac:dyDescent="0.25">
      <c r="A88" s="316" t="s">
        <v>290</v>
      </c>
      <c r="B88" s="317" t="s">
        <v>373</v>
      </c>
      <c r="C88" s="317" t="s">
        <v>450</v>
      </c>
      <c r="D88" s="318" t="s">
        <v>323</v>
      </c>
      <c r="E88" s="318" t="s">
        <v>324</v>
      </c>
      <c r="F88" s="318" t="s">
        <v>406</v>
      </c>
    </row>
    <row r="89" spans="1:6" x14ac:dyDescent="0.25">
      <c r="A89" s="316" t="s">
        <v>290</v>
      </c>
      <c r="B89" s="317" t="s">
        <v>373</v>
      </c>
      <c r="C89" s="317" t="s">
        <v>451</v>
      </c>
      <c r="D89" s="318" t="s">
        <v>323</v>
      </c>
      <c r="E89" s="318" t="s">
        <v>350</v>
      </c>
      <c r="F89" s="318" t="s">
        <v>406</v>
      </c>
    </row>
    <row r="90" spans="1:6" x14ac:dyDescent="0.25">
      <c r="A90" s="316" t="s">
        <v>290</v>
      </c>
      <c r="B90" s="317" t="s">
        <v>371</v>
      </c>
      <c r="C90" s="317" t="s">
        <v>452</v>
      </c>
      <c r="D90" s="318" t="s">
        <v>323</v>
      </c>
      <c r="E90" s="318" t="s">
        <v>350</v>
      </c>
      <c r="F90" s="318" t="s">
        <v>406</v>
      </c>
    </row>
    <row r="91" spans="1:6" x14ac:dyDescent="0.25">
      <c r="A91" s="316" t="s">
        <v>290</v>
      </c>
      <c r="B91" s="317" t="s">
        <v>441</v>
      </c>
      <c r="C91" s="317" t="s">
        <v>442</v>
      </c>
      <c r="D91" s="318" t="s">
        <v>323</v>
      </c>
      <c r="E91" s="318" t="s">
        <v>350</v>
      </c>
      <c r="F91" s="318" t="s">
        <v>406</v>
      </c>
    </row>
    <row r="92" spans="1:6" ht="15.75" x14ac:dyDescent="0.25">
      <c r="A92" s="319" t="s">
        <v>291</v>
      </c>
      <c r="B92" s="320" t="s">
        <v>377</v>
      </c>
      <c r="C92" s="320" t="s">
        <v>457</v>
      </c>
      <c r="D92" s="321" t="s">
        <v>323</v>
      </c>
      <c r="E92" s="321" t="s">
        <v>350</v>
      </c>
      <c r="F92" s="321" t="s">
        <v>458</v>
      </c>
    </row>
    <row r="93" spans="1:6" ht="15.75" x14ac:dyDescent="0.25">
      <c r="A93" s="319" t="s">
        <v>291</v>
      </c>
      <c r="B93" s="320" t="s">
        <v>375</v>
      </c>
      <c r="C93" s="320" t="s">
        <v>454</v>
      </c>
      <c r="D93" s="321" t="s">
        <v>323</v>
      </c>
      <c r="E93" s="321" t="s">
        <v>353</v>
      </c>
      <c r="F93" s="321" t="s">
        <v>455</v>
      </c>
    </row>
    <row r="94" spans="1:6" ht="15.75" x14ac:dyDescent="0.25">
      <c r="A94" s="319" t="s">
        <v>291</v>
      </c>
      <c r="B94" s="320" t="s">
        <v>375</v>
      </c>
      <c r="C94" s="320" t="s">
        <v>456</v>
      </c>
      <c r="D94" s="321" t="s">
        <v>323</v>
      </c>
      <c r="E94" s="321" t="s">
        <v>350</v>
      </c>
      <c r="F94" s="321" t="s">
        <v>455</v>
      </c>
    </row>
    <row r="95" spans="1:6" x14ac:dyDescent="0.25">
      <c r="A95" s="322" t="s">
        <v>381</v>
      </c>
      <c r="B95" s="325" t="s">
        <v>439</v>
      </c>
      <c r="C95" s="325" t="s">
        <v>459</v>
      </c>
      <c r="D95" s="326" t="s">
        <v>323</v>
      </c>
      <c r="E95" s="326" t="s">
        <v>350</v>
      </c>
      <c r="F95" s="326" t="s">
        <v>406</v>
      </c>
    </row>
    <row r="96" spans="1:6" x14ac:dyDescent="0.25">
      <c r="A96" s="322" t="s">
        <v>381</v>
      </c>
      <c r="B96" s="325" t="s">
        <v>384</v>
      </c>
      <c r="C96" s="325" t="s">
        <v>385</v>
      </c>
      <c r="D96" s="326" t="s">
        <v>323</v>
      </c>
      <c r="E96" s="338" t="s">
        <v>350</v>
      </c>
      <c r="F96" s="326" t="s">
        <v>406</v>
      </c>
    </row>
    <row r="97" spans="1:6" x14ac:dyDescent="0.25">
      <c r="A97" s="322" t="s">
        <v>381</v>
      </c>
      <c r="B97" s="327" t="s">
        <v>460</v>
      </c>
      <c r="C97" s="325" t="s">
        <v>387</v>
      </c>
      <c r="D97" s="326" t="s">
        <v>323</v>
      </c>
      <c r="E97" s="338" t="s">
        <v>350</v>
      </c>
      <c r="F97" s="326" t="s">
        <v>406</v>
      </c>
    </row>
    <row r="98" spans="1:6" x14ac:dyDescent="0.25">
      <c r="A98" s="322" t="s">
        <v>381</v>
      </c>
      <c r="B98" s="339" t="s">
        <v>461</v>
      </c>
      <c r="C98" s="325" t="s">
        <v>462</v>
      </c>
      <c r="D98" s="326" t="s">
        <v>323</v>
      </c>
      <c r="E98" s="338" t="s">
        <v>350</v>
      </c>
      <c r="F98" s="326" t="s">
        <v>406</v>
      </c>
    </row>
    <row r="99" spans="1:6" x14ac:dyDescent="0.25">
      <c r="A99" s="322" t="s">
        <v>381</v>
      </c>
      <c r="B99" s="339" t="s">
        <v>461</v>
      </c>
      <c r="C99" s="325" t="s">
        <v>463</v>
      </c>
      <c r="D99" s="326" t="s">
        <v>323</v>
      </c>
      <c r="E99" s="338" t="s">
        <v>350</v>
      </c>
      <c r="F99" s="326" t="s">
        <v>406</v>
      </c>
    </row>
    <row r="100" spans="1:6" x14ac:dyDescent="0.25">
      <c r="A100" s="322" t="s">
        <v>381</v>
      </c>
      <c r="B100" s="339" t="s">
        <v>461</v>
      </c>
      <c r="C100" s="325" t="s">
        <v>464</v>
      </c>
      <c r="D100" s="326" t="s">
        <v>323</v>
      </c>
      <c r="E100" s="338" t="s">
        <v>350</v>
      </c>
      <c r="F100" s="326" t="s">
        <v>406</v>
      </c>
    </row>
    <row r="101" spans="1:6" x14ac:dyDescent="0.25">
      <c r="A101" s="322" t="s">
        <v>381</v>
      </c>
      <c r="B101" s="339" t="s">
        <v>465</v>
      </c>
      <c r="C101" s="325" t="s">
        <v>391</v>
      </c>
      <c r="D101" s="326" t="s">
        <v>323</v>
      </c>
      <c r="E101" s="338" t="s">
        <v>350</v>
      </c>
      <c r="F101" s="326" t="s">
        <v>406</v>
      </c>
    </row>
    <row r="102" spans="1:6" x14ac:dyDescent="0.25">
      <c r="A102" s="322" t="s">
        <v>381</v>
      </c>
      <c r="B102" s="339" t="s">
        <v>393</v>
      </c>
      <c r="C102" s="325" t="s">
        <v>466</v>
      </c>
      <c r="D102" s="326" t="s">
        <v>323</v>
      </c>
      <c r="E102" s="338" t="s">
        <v>350</v>
      </c>
      <c r="F102" s="326" t="s">
        <v>406</v>
      </c>
    </row>
    <row r="103" spans="1:6" x14ac:dyDescent="0.25">
      <c r="A103" s="322" t="s">
        <v>381</v>
      </c>
      <c r="B103" s="339" t="s">
        <v>395</v>
      </c>
      <c r="C103" s="325" t="s">
        <v>467</v>
      </c>
      <c r="D103" s="326" t="s">
        <v>323</v>
      </c>
      <c r="E103" s="338" t="s">
        <v>350</v>
      </c>
      <c r="F103" s="326" t="s">
        <v>406</v>
      </c>
    </row>
    <row r="104" spans="1:6" x14ac:dyDescent="0.25">
      <c r="A104" s="340" t="s">
        <v>293</v>
      </c>
      <c r="B104" s="341" t="s">
        <v>468</v>
      </c>
      <c r="C104" s="341" t="s">
        <v>469</v>
      </c>
      <c r="D104" s="342" t="s">
        <v>323</v>
      </c>
      <c r="E104" s="342" t="s">
        <v>324</v>
      </c>
      <c r="F104" s="342" t="s">
        <v>406</v>
      </c>
    </row>
    <row r="105" spans="1:6" x14ac:dyDescent="0.25">
      <c r="A105" s="340" t="s">
        <v>293</v>
      </c>
      <c r="B105" s="341" t="s">
        <v>468</v>
      </c>
      <c r="C105" s="341" t="s">
        <v>470</v>
      </c>
      <c r="D105" s="342" t="s">
        <v>323</v>
      </c>
      <c r="E105" s="342" t="s">
        <v>324</v>
      </c>
      <c r="F105" s="342" t="s">
        <v>406</v>
      </c>
    </row>
    <row r="106" spans="1:6" x14ac:dyDescent="0.25">
      <c r="A106" s="340" t="s">
        <v>293</v>
      </c>
      <c r="B106" s="341" t="s">
        <v>471</v>
      </c>
      <c r="C106" s="341" t="s">
        <v>472</v>
      </c>
      <c r="D106" s="342" t="s">
        <v>323</v>
      </c>
      <c r="E106" s="342" t="s">
        <v>324</v>
      </c>
      <c r="F106" s="342" t="s">
        <v>406</v>
      </c>
    </row>
    <row r="107" spans="1:6" x14ac:dyDescent="0.25">
      <c r="A107" s="333" t="s">
        <v>403</v>
      </c>
      <c r="B107" s="334" t="s">
        <v>404</v>
      </c>
      <c r="C107" s="334" t="s">
        <v>405</v>
      </c>
      <c r="D107" s="335" t="s">
        <v>323</v>
      </c>
      <c r="E107" s="334" t="s">
        <v>350</v>
      </c>
      <c r="F107" s="334" t="s">
        <v>406</v>
      </c>
    </row>
    <row r="108" spans="1:6" ht="15.75" x14ac:dyDescent="0.25"/>
    <row r="109" spans="1:6" ht="16.5" thickBot="1" x14ac:dyDescent="0.3">
      <c r="A109" s="343" t="s">
        <v>109</v>
      </c>
      <c r="B109" s="344"/>
      <c r="C109" s="344"/>
      <c r="D109" s="344"/>
      <c r="E109" s="344"/>
      <c r="F109" s="344"/>
    </row>
    <row r="110" spans="1:6" ht="32.25" thickBot="1" x14ac:dyDescent="0.3">
      <c r="A110" s="303" t="s">
        <v>52</v>
      </c>
      <c r="B110" s="304" t="s">
        <v>80</v>
      </c>
      <c r="C110" s="304" t="s">
        <v>131</v>
      </c>
      <c r="D110" s="304" t="s">
        <v>127</v>
      </c>
      <c r="E110" s="304" t="s">
        <v>107</v>
      </c>
      <c r="F110" s="306" t="s">
        <v>108</v>
      </c>
    </row>
    <row r="111" spans="1:6" ht="15.75" x14ac:dyDescent="0.25">
      <c r="A111" s="345"/>
      <c r="B111" s="345"/>
      <c r="C111" s="345"/>
      <c r="D111" s="345"/>
      <c r="E111" s="345"/>
      <c r="F111" s="345"/>
    </row>
    <row r="112" spans="1:6" ht="15.75" x14ac:dyDescent="0.25"/>
    <row r="113" spans="1:6" ht="16.5" thickBot="1" x14ac:dyDescent="0.3">
      <c r="A113" s="302" t="s">
        <v>51</v>
      </c>
    </row>
    <row r="114" spans="1:6" ht="32.25" thickBot="1" x14ac:dyDescent="0.3">
      <c r="A114" s="303" t="s">
        <v>52</v>
      </c>
      <c r="B114" s="304" t="s">
        <v>80</v>
      </c>
      <c r="C114" s="304" t="s">
        <v>131</v>
      </c>
      <c r="D114" s="304" t="s">
        <v>127</v>
      </c>
      <c r="E114" s="304" t="s">
        <v>107</v>
      </c>
      <c r="F114" s="306" t="s">
        <v>108</v>
      </c>
    </row>
    <row r="115" spans="1:6" ht="15.75" x14ac:dyDescent="0.25">
      <c r="A115" s="307" t="s">
        <v>287</v>
      </c>
      <c r="B115" s="308" t="s">
        <v>321</v>
      </c>
      <c r="C115" s="308" t="s">
        <v>322</v>
      </c>
      <c r="D115" s="309" t="s">
        <v>323</v>
      </c>
      <c r="E115" s="309" t="s">
        <v>350</v>
      </c>
      <c r="F115" s="309" t="s">
        <v>473</v>
      </c>
    </row>
    <row r="116" spans="1:6" ht="15.75" x14ac:dyDescent="0.25">
      <c r="A116" s="307" t="s">
        <v>287</v>
      </c>
      <c r="B116" s="308" t="s">
        <v>321</v>
      </c>
      <c r="C116" s="308" t="s">
        <v>322</v>
      </c>
      <c r="D116" s="309" t="s">
        <v>475</v>
      </c>
      <c r="E116" s="309" t="s">
        <v>350</v>
      </c>
      <c r="F116" s="309" t="s">
        <v>473</v>
      </c>
    </row>
    <row r="117" spans="1:6" x14ac:dyDescent="0.25">
      <c r="A117" s="307" t="s">
        <v>287</v>
      </c>
      <c r="B117" s="308" t="s">
        <v>407</v>
      </c>
      <c r="C117" s="308" t="s">
        <v>474</v>
      </c>
      <c r="D117" s="309" t="s">
        <v>323</v>
      </c>
      <c r="E117" s="309" t="s">
        <v>350</v>
      </c>
      <c r="F117" s="309" t="s">
        <v>473</v>
      </c>
    </row>
    <row r="118" spans="1:6" x14ac:dyDescent="0.25">
      <c r="A118" s="307" t="s">
        <v>287</v>
      </c>
      <c r="B118" s="308" t="s">
        <v>407</v>
      </c>
      <c r="C118" s="308" t="s">
        <v>474</v>
      </c>
      <c r="D118" s="309" t="s">
        <v>475</v>
      </c>
      <c r="E118" s="309" t="s">
        <v>350</v>
      </c>
      <c r="F118" s="309" t="s">
        <v>473</v>
      </c>
    </row>
    <row r="119" spans="1:6" ht="15.75" x14ac:dyDescent="0.25">
      <c r="A119" s="307" t="s">
        <v>287</v>
      </c>
      <c r="B119" s="308" t="s">
        <v>407</v>
      </c>
      <c r="C119" s="308" t="s">
        <v>476</v>
      </c>
      <c r="D119" s="309" t="s">
        <v>323</v>
      </c>
      <c r="E119" s="309" t="s">
        <v>350</v>
      </c>
      <c r="F119" s="309" t="s">
        <v>473</v>
      </c>
    </row>
    <row r="120" spans="1:6" x14ac:dyDescent="0.25">
      <c r="A120" s="307" t="s">
        <v>287</v>
      </c>
      <c r="B120" s="308" t="s">
        <v>328</v>
      </c>
      <c r="C120" s="308" t="s">
        <v>477</v>
      </c>
      <c r="D120" s="309" t="s">
        <v>323</v>
      </c>
      <c r="E120" s="309" t="s">
        <v>350</v>
      </c>
      <c r="F120" s="309" t="s">
        <v>473</v>
      </c>
    </row>
    <row r="121" spans="1:6" ht="15.75" x14ac:dyDescent="0.25">
      <c r="A121" s="307" t="s">
        <v>287</v>
      </c>
      <c r="B121" s="308" t="s">
        <v>423</v>
      </c>
      <c r="C121" s="308" t="s">
        <v>424</v>
      </c>
      <c r="D121" s="309" t="s">
        <v>323</v>
      </c>
      <c r="E121" s="309" t="s">
        <v>350</v>
      </c>
      <c r="F121" s="309" t="s">
        <v>473</v>
      </c>
    </row>
    <row r="122" spans="1:6" ht="15.75" x14ac:dyDescent="0.25">
      <c r="A122" s="307" t="s">
        <v>287</v>
      </c>
      <c r="B122" s="308" t="s">
        <v>332</v>
      </c>
      <c r="C122" s="308" t="s">
        <v>413</v>
      </c>
      <c r="D122" s="309" t="s">
        <v>323</v>
      </c>
      <c r="E122" s="309" t="s">
        <v>350</v>
      </c>
      <c r="F122" s="309" t="s">
        <v>473</v>
      </c>
    </row>
    <row r="123" spans="1:6" ht="15.75" x14ac:dyDescent="0.25">
      <c r="A123" s="307" t="s">
        <v>287</v>
      </c>
      <c r="B123" s="308" t="s">
        <v>332</v>
      </c>
      <c r="C123" s="308" t="s">
        <v>413</v>
      </c>
      <c r="D123" s="309" t="s">
        <v>475</v>
      </c>
      <c r="E123" s="309" t="s">
        <v>350</v>
      </c>
      <c r="F123" s="309" t="s">
        <v>473</v>
      </c>
    </row>
    <row r="124" spans="1:6" ht="15.75" x14ac:dyDescent="0.25">
      <c r="A124" s="307" t="s">
        <v>287</v>
      </c>
      <c r="B124" s="308" t="s">
        <v>414</v>
      </c>
      <c r="C124" s="308" t="s">
        <v>480</v>
      </c>
      <c r="D124" s="309" t="s">
        <v>323</v>
      </c>
      <c r="E124" s="309" t="s">
        <v>350</v>
      </c>
      <c r="F124" s="309" t="s">
        <v>473</v>
      </c>
    </row>
    <row r="125" spans="1:6" ht="15.75" x14ac:dyDescent="0.25">
      <c r="A125" s="307" t="s">
        <v>287</v>
      </c>
      <c r="B125" s="308" t="s">
        <v>338</v>
      </c>
      <c r="C125" s="308" t="s">
        <v>481</v>
      </c>
      <c r="D125" s="309" t="s">
        <v>475</v>
      </c>
      <c r="E125" s="309" t="s">
        <v>350</v>
      </c>
      <c r="F125" s="309" t="s">
        <v>473</v>
      </c>
    </row>
    <row r="126" spans="1:6" x14ac:dyDescent="0.25">
      <c r="A126" s="307" t="s">
        <v>287</v>
      </c>
      <c r="B126" s="308" t="s">
        <v>478</v>
      </c>
      <c r="C126" s="308" t="s">
        <v>479</v>
      </c>
      <c r="D126" s="309" t="s">
        <v>323</v>
      </c>
      <c r="E126" s="309" t="s">
        <v>350</v>
      </c>
      <c r="F126" s="309" t="s">
        <v>473</v>
      </c>
    </row>
    <row r="127" spans="1:6" ht="15.75" x14ac:dyDescent="0.25">
      <c r="A127" s="310" t="s">
        <v>288</v>
      </c>
      <c r="B127" s="311" t="s">
        <v>423</v>
      </c>
      <c r="C127" s="311" t="s">
        <v>424</v>
      </c>
      <c r="D127" s="312" t="s">
        <v>323</v>
      </c>
      <c r="E127" s="312" t="s">
        <v>350</v>
      </c>
      <c r="F127" s="312" t="s">
        <v>473</v>
      </c>
    </row>
    <row r="128" spans="1:6" ht="15.75" x14ac:dyDescent="0.25">
      <c r="A128" s="310" t="s">
        <v>288</v>
      </c>
      <c r="B128" s="311" t="s">
        <v>423</v>
      </c>
      <c r="C128" s="311" t="s">
        <v>424</v>
      </c>
      <c r="D128" s="312" t="s">
        <v>475</v>
      </c>
      <c r="E128" s="312" t="s">
        <v>350</v>
      </c>
      <c r="F128" s="312" t="s">
        <v>473</v>
      </c>
    </row>
    <row r="129" spans="1:6" x14ac:dyDescent="0.25">
      <c r="A129" s="310" t="s">
        <v>288</v>
      </c>
      <c r="B129" s="311" t="s">
        <v>439</v>
      </c>
      <c r="C129" s="311" t="s">
        <v>482</v>
      </c>
      <c r="D129" s="312" t="s">
        <v>323</v>
      </c>
      <c r="E129" s="312" t="s">
        <v>350</v>
      </c>
      <c r="F129" s="312" t="s">
        <v>473</v>
      </c>
    </row>
    <row r="130" spans="1:6" x14ac:dyDescent="0.25">
      <c r="A130" s="310" t="s">
        <v>288</v>
      </c>
      <c r="B130" s="311" t="s">
        <v>439</v>
      </c>
      <c r="C130" s="311" t="s">
        <v>482</v>
      </c>
      <c r="D130" s="312" t="s">
        <v>475</v>
      </c>
      <c r="E130" s="312" t="s">
        <v>350</v>
      </c>
      <c r="F130" s="312" t="s">
        <v>473</v>
      </c>
    </row>
    <row r="131" spans="1:6" ht="15.75" x14ac:dyDescent="0.25">
      <c r="A131" s="310" t="s">
        <v>288</v>
      </c>
      <c r="B131" s="311" t="s">
        <v>425</v>
      </c>
      <c r="C131" s="311" t="s">
        <v>426</v>
      </c>
      <c r="D131" s="312" t="s">
        <v>323</v>
      </c>
      <c r="E131" s="312" t="s">
        <v>350</v>
      </c>
      <c r="F131" s="312" t="s">
        <v>473</v>
      </c>
    </row>
    <row r="132" spans="1:6" x14ac:dyDescent="0.25">
      <c r="A132" s="310" t="s">
        <v>288</v>
      </c>
      <c r="B132" s="311" t="s">
        <v>488</v>
      </c>
      <c r="C132" s="311" t="s">
        <v>489</v>
      </c>
      <c r="D132" s="312" t="s">
        <v>475</v>
      </c>
      <c r="E132" s="312" t="s">
        <v>350</v>
      </c>
      <c r="F132" s="312" t="s">
        <v>473</v>
      </c>
    </row>
    <row r="133" spans="1:6" x14ac:dyDescent="0.25">
      <c r="A133" s="310" t="s">
        <v>288</v>
      </c>
      <c r="B133" s="311" t="s">
        <v>488</v>
      </c>
      <c r="C133" s="311" t="s">
        <v>489</v>
      </c>
      <c r="D133" s="312" t="s">
        <v>323</v>
      </c>
      <c r="E133" s="312" t="s">
        <v>350</v>
      </c>
      <c r="F133" s="312" t="s">
        <v>473</v>
      </c>
    </row>
    <row r="134" spans="1:6" ht="15.75" x14ac:dyDescent="0.25">
      <c r="A134" s="310" t="s">
        <v>288</v>
      </c>
      <c r="B134" s="311" t="s">
        <v>483</v>
      </c>
      <c r="C134" s="311" t="s">
        <v>484</v>
      </c>
      <c r="D134" s="312" t="s">
        <v>323</v>
      </c>
      <c r="E134" s="312" t="s">
        <v>350</v>
      </c>
      <c r="F134" s="312" t="s">
        <v>473</v>
      </c>
    </row>
    <row r="135" spans="1:6" ht="15.75" x14ac:dyDescent="0.25">
      <c r="A135" s="310" t="s">
        <v>288</v>
      </c>
      <c r="B135" s="311" t="s">
        <v>483</v>
      </c>
      <c r="C135" s="311" t="s">
        <v>484</v>
      </c>
      <c r="D135" s="312" t="s">
        <v>475</v>
      </c>
      <c r="E135" s="312" t="s">
        <v>350</v>
      </c>
      <c r="F135" s="312" t="s">
        <v>473</v>
      </c>
    </row>
    <row r="136" spans="1:6" ht="15.75" x14ac:dyDescent="0.25">
      <c r="A136" s="310" t="s">
        <v>288</v>
      </c>
      <c r="B136" s="311" t="s">
        <v>344</v>
      </c>
      <c r="C136" s="311" t="s">
        <v>491</v>
      </c>
      <c r="D136" s="312" t="s">
        <v>323</v>
      </c>
      <c r="E136" s="312" t="s">
        <v>350</v>
      </c>
      <c r="F136" s="312" t="s">
        <v>473</v>
      </c>
    </row>
    <row r="137" spans="1:6" ht="15.75" x14ac:dyDescent="0.25">
      <c r="A137" s="310" t="s">
        <v>288</v>
      </c>
      <c r="B137" s="311" t="s">
        <v>386</v>
      </c>
      <c r="C137" s="311" t="s">
        <v>490</v>
      </c>
      <c r="D137" s="312" t="s">
        <v>475</v>
      </c>
      <c r="E137" s="312" t="s">
        <v>350</v>
      </c>
      <c r="F137" s="312" t="s">
        <v>473</v>
      </c>
    </row>
    <row r="138" spans="1:6" ht="15.75" x14ac:dyDescent="0.25">
      <c r="A138" s="310" t="s">
        <v>288</v>
      </c>
      <c r="B138" s="311" t="s">
        <v>486</v>
      </c>
      <c r="C138" s="311" t="s">
        <v>487</v>
      </c>
      <c r="D138" s="312" t="s">
        <v>323</v>
      </c>
      <c r="E138" s="312" t="s">
        <v>350</v>
      </c>
      <c r="F138" s="312" t="s">
        <v>473</v>
      </c>
    </row>
    <row r="139" spans="1:6" ht="15.75" x14ac:dyDescent="0.25">
      <c r="A139" s="310" t="s">
        <v>288</v>
      </c>
      <c r="B139" s="311" t="s">
        <v>485</v>
      </c>
      <c r="C139" s="311" t="s">
        <v>349</v>
      </c>
      <c r="D139" s="312" t="s">
        <v>323</v>
      </c>
      <c r="E139" s="312" t="s">
        <v>350</v>
      </c>
      <c r="F139" s="312" t="s">
        <v>473</v>
      </c>
    </row>
    <row r="140" spans="1:6" x14ac:dyDescent="0.25">
      <c r="A140" s="313" t="s">
        <v>289</v>
      </c>
      <c r="B140" s="314" t="s">
        <v>499</v>
      </c>
      <c r="C140" s="314" t="s">
        <v>500</v>
      </c>
      <c r="D140" s="315" t="s">
        <v>323</v>
      </c>
      <c r="E140" s="315" t="s">
        <v>350</v>
      </c>
      <c r="F140" s="315" t="s">
        <v>473</v>
      </c>
    </row>
    <row r="141" spans="1:6" x14ac:dyDescent="0.25">
      <c r="A141" s="313" t="s">
        <v>289</v>
      </c>
      <c r="B141" s="314" t="s">
        <v>358</v>
      </c>
      <c r="C141" s="314" t="s">
        <v>437</v>
      </c>
      <c r="D141" s="315" t="s">
        <v>323</v>
      </c>
      <c r="E141" s="315" t="s">
        <v>350</v>
      </c>
      <c r="F141" s="315" t="s">
        <v>473</v>
      </c>
    </row>
    <row r="142" spans="1:6" x14ac:dyDescent="0.25">
      <c r="A142" s="313" t="s">
        <v>289</v>
      </c>
      <c r="B142" s="314" t="s">
        <v>358</v>
      </c>
      <c r="C142" s="314" t="s">
        <v>438</v>
      </c>
      <c r="D142" s="315" t="s">
        <v>323</v>
      </c>
      <c r="E142" s="315" t="s">
        <v>350</v>
      </c>
      <c r="F142" s="315" t="s">
        <v>473</v>
      </c>
    </row>
    <row r="143" spans="1:6" x14ac:dyDescent="0.25">
      <c r="A143" s="313" t="s">
        <v>289</v>
      </c>
      <c r="B143" s="314" t="s">
        <v>493</v>
      </c>
      <c r="C143" s="314" t="s">
        <v>365</v>
      </c>
      <c r="D143" s="315" t="s">
        <v>323</v>
      </c>
      <c r="E143" s="315" t="s">
        <v>350</v>
      </c>
      <c r="F143" s="315" t="s">
        <v>473</v>
      </c>
    </row>
    <row r="144" spans="1:6" x14ac:dyDescent="0.25">
      <c r="A144" s="313" t="s">
        <v>289</v>
      </c>
      <c r="B144" s="314" t="s">
        <v>493</v>
      </c>
      <c r="C144" s="314" t="s">
        <v>365</v>
      </c>
      <c r="D144" s="315" t="s">
        <v>475</v>
      </c>
      <c r="E144" s="315" t="s">
        <v>350</v>
      </c>
      <c r="F144" s="315" t="s">
        <v>473</v>
      </c>
    </row>
    <row r="145" spans="1:6" x14ac:dyDescent="0.25">
      <c r="A145" s="313" t="s">
        <v>289</v>
      </c>
      <c r="B145" s="314" t="s">
        <v>425</v>
      </c>
      <c r="C145" s="314" t="s">
        <v>531</v>
      </c>
      <c r="D145" s="315" t="s">
        <v>323</v>
      </c>
      <c r="E145" s="315" t="s">
        <v>350</v>
      </c>
      <c r="F145" s="315" t="s">
        <v>473</v>
      </c>
    </row>
    <row r="146" spans="1:6" x14ac:dyDescent="0.25">
      <c r="A146" s="313" t="s">
        <v>289</v>
      </c>
      <c r="B146" s="314" t="s">
        <v>425</v>
      </c>
      <c r="C146" s="314" t="s">
        <v>531</v>
      </c>
      <c r="D146" s="315" t="s">
        <v>475</v>
      </c>
      <c r="E146" s="315" t="s">
        <v>350</v>
      </c>
      <c r="F146" s="315" t="s">
        <v>473</v>
      </c>
    </row>
    <row r="147" spans="1:6" x14ac:dyDescent="0.25">
      <c r="A147" s="313" t="s">
        <v>289</v>
      </c>
      <c r="B147" s="314" t="s">
        <v>494</v>
      </c>
      <c r="C147" s="314" t="s">
        <v>432</v>
      </c>
      <c r="D147" s="315" t="s">
        <v>323</v>
      </c>
      <c r="E147" s="315" t="s">
        <v>350</v>
      </c>
      <c r="F147" s="315" t="s">
        <v>473</v>
      </c>
    </row>
    <row r="148" spans="1:6" x14ac:dyDescent="0.25">
      <c r="A148" s="313" t="s">
        <v>289</v>
      </c>
      <c r="B148" s="314" t="s">
        <v>494</v>
      </c>
      <c r="C148" s="314" t="s">
        <v>432</v>
      </c>
      <c r="D148" s="315" t="s">
        <v>475</v>
      </c>
      <c r="E148" s="315" t="s">
        <v>350</v>
      </c>
      <c r="F148" s="315" t="s">
        <v>473</v>
      </c>
    </row>
    <row r="149" spans="1:6" x14ac:dyDescent="0.25">
      <c r="A149" s="313" t="s">
        <v>289</v>
      </c>
      <c r="B149" s="314" t="s">
        <v>495</v>
      </c>
      <c r="C149" s="314" t="s">
        <v>496</v>
      </c>
      <c r="D149" s="315" t="s">
        <v>323</v>
      </c>
      <c r="E149" s="315" t="s">
        <v>350</v>
      </c>
      <c r="F149" s="315" t="s">
        <v>473</v>
      </c>
    </row>
    <row r="150" spans="1:6" x14ac:dyDescent="0.25">
      <c r="A150" s="313" t="s">
        <v>289</v>
      </c>
      <c r="B150" s="314" t="s">
        <v>495</v>
      </c>
      <c r="C150" s="314" t="s">
        <v>496</v>
      </c>
      <c r="D150" s="315" t="s">
        <v>475</v>
      </c>
      <c r="E150" s="315" t="s">
        <v>350</v>
      </c>
      <c r="F150" s="315" t="s">
        <v>473</v>
      </c>
    </row>
    <row r="151" spans="1:6" x14ac:dyDescent="0.25">
      <c r="A151" s="313" t="s">
        <v>289</v>
      </c>
      <c r="B151" s="314" t="s">
        <v>433</v>
      </c>
      <c r="C151" s="314" t="s">
        <v>434</v>
      </c>
      <c r="D151" s="315" t="s">
        <v>323</v>
      </c>
      <c r="E151" s="315" t="s">
        <v>350</v>
      </c>
      <c r="F151" s="315" t="s">
        <v>473</v>
      </c>
    </row>
    <row r="152" spans="1:6" x14ac:dyDescent="0.25">
      <c r="A152" s="313" t="s">
        <v>289</v>
      </c>
      <c r="B152" s="314" t="s">
        <v>433</v>
      </c>
      <c r="C152" s="314" t="s">
        <v>434</v>
      </c>
      <c r="D152" s="315" t="s">
        <v>475</v>
      </c>
      <c r="E152" s="315" t="s">
        <v>350</v>
      </c>
      <c r="F152" s="315" t="s">
        <v>473</v>
      </c>
    </row>
    <row r="153" spans="1:6" x14ac:dyDescent="0.25">
      <c r="A153" s="313" t="s">
        <v>289</v>
      </c>
      <c r="B153" s="314" t="s">
        <v>497</v>
      </c>
      <c r="C153" s="314" t="s">
        <v>498</v>
      </c>
      <c r="D153" s="315" t="s">
        <v>475</v>
      </c>
      <c r="E153" s="315" t="s">
        <v>350</v>
      </c>
      <c r="F153" s="315" t="s">
        <v>473</v>
      </c>
    </row>
    <row r="154" spans="1:6" x14ac:dyDescent="0.25">
      <c r="A154" s="313" t="s">
        <v>289</v>
      </c>
      <c r="B154" s="314" t="s">
        <v>497</v>
      </c>
      <c r="C154" s="314" t="s">
        <v>498</v>
      </c>
      <c r="D154" s="315" t="s">
        <v>323</v>
      </c>
      <c r="E154" s="315" t="s">
        <v>350</v>
      </c>
      <c r="F154" s="315" t="s">
        <v>473</v>
      </c>
    </row>
    <row r="155" spans="1:6" x14ac:dyDescent="0.25">
      <c r="A155" s="313" t="s">
        <v>289</v>
      </c>
      <c r="B155" s="314" t="s">
        <v>435</v>
      </c>
      <c r="C155" s="314" t="s">
        <v>436</v>
      </c>
      <c r="D155" s="315" t="s">
        <v>323</v>
      </c>
      <c r="E155" s="315" t="s">
        <v>350</v>
      </c>
      <c r="F155" s="315" t="s">
        <v>473</v>
      </c>
    </row>
    <row r="156" spans="1:6" x14ac:dyDescent="0.25">
      <c r="A156" s="313" t="s">
        <v>289</v>
      </c>
      <c r="B156" s="314" t="s">
        <v>435</v>
      </c>
      <c r="C156" s="314" t="s">
        <v>436</v>
      </c>
      <c r="D156" s="315" t="s">
        <v>475</v>
      </c>
      <c r="E156" s="315" t="s">
        <v>350</v>
      </c>
      <c r="F156" s="315" t="s">
        <v>473</v>
      </c>
    </row>
    <row r="157" spans="1:6" x14ac:dyDescent="0.25">
      <c r="A157" s="316" t="s">
        <v>290</v>
      </c>
      <c r="B157" s="346" t="s">
        <v>501</v>
      </c>
      <c r="C157" s="347" t="s">
        <v>502</v>
      </c>
      <c r="D157" s="347" t="s">
        <v>323</v>
      </c>
      <c r="E157" s="347" t="s">
        <v>350</v>
      </c>
      <c r="F157" s="347" t="s">
        <v>473</v>
      </c>
    </row>
    <row r="158" spans="1:6" x14ac:dyDescent="0.25">
      <c r="A158" s="316" t="s">
        <v>290</v>
      </c>
      <c r="B158" s="346" t="s">
        <v>532</v>
      </c>
      <c r="C158" s="347" t="s">
        <v>533</v>
      </c>
      <c r="D158" s="347" t="s">
        <v>323</v>
      </c>
      <c r="E158" s="347" t="s">
        <v>350</v>
      </c>
      <c r="F158" s="347" t="s">
        <v>473</v>
      </c>
    </row>
    <row r="159" spans="1:6" x14ac:dyDescent="0.25">
      <c r="A159" s="316" t="s">
        <v>290</v>
      </c>
      <c r="B159" s="346" t="s">
        <v>534</v>
      </c>
      <c r="C159" s="346" t="s">
        <v>503</v>
      </c>
      <c r="D159" s="347" t="s">
        <v>323</v>
      </c>
      <c r="E159" s="347" t="s">
        <v>350</v>
      </c>
      <c r="F159" s="347" t="s">
        <v>473</v>
      </c>
    </row>
    <row r="160" spans="1:6" x14ac:dyDescent="0.25">
      <c r="A160" s="316" t="s">
        <v>290</v>
      </c>
      <c r="B160" s="346" t="s">
        <v>504</v>
      </c>
      <c r="C160" s="346" t="s">
        <v>505</v>
      </c>
      <c r="D160" s="347" t="s">
        <v>323</v>
      </c>
      <c r="E160" s="347" t="s">
        <v>350</v>
      </c>
      <c r="F160" s="347" t="s">
        <v>473</v>
      </c>
    </row>
    <row r="161" spans="1:6" x14ac:dyDescent="0.25">
      <c r="A161" s="316" t="s">
        <v>290</v>
      </c>
      <c r="B161" s="346" t="s">
        <v>536</v>
      </c>
      <c r="C161" s="346" t="s">
        <v>535</v>
      </c>
      <c r="D161" s="347" t="s">
        <v>323</v>
      </c>
      <c r="E161" s="347" t="s">
        <v>350</v>
      </c>
      <c r="F161" s="347" t="s">
        <v>473</v>
      </c>
    </row>
    <row r="162" spans="1:6" x14ac:dyDescent="0.25">
      <c r="A162" s="316" t="s">
        <v>290</v>
      </c>
      <c r="B162" s="346" t="s">
        <v>506</v>
      </c>
      <c r="C162" s="346" t="s">
        <v>507</v>
      </c>
      <c r="D162" s="347" t="s">
        <v>323</v>
      </c>
      <c r="E162" s="347" t="s">
        <v>350</v>
      </c>
      <c r="F162" s="347" t="s">
        <v>473</v>
      </c>
    </row>
    <row r="163" spans="1:6" x14ac:dyDescent="0.25">
      <c r="A163" s="316" t="s">
        <v>290</v>
      </c>
      <c r="B163" s="346" t="s">
        <v>508</v>
      </c>
      <c r="C163" s="346" t="s">
        <v>509</v>
      </c>
      <c r="D163" s="347" t="s">
        <v>323</v>
      </c>
      <c r="E163" s="347" t="s">
        <v>350</v>
      </c>
      <c r="F163" s="347" t="s">
        <v>473</v>
      </c>
    </row>
    <row r="164" spans="1:6" x14ac:dyDescent="0.25">
      <c r="A164" s="316" t="s">
        <v>290</v>
      </c>
      <c r="B164" s="346" t="s">
        <v>508</v>
      </c>
      <c r="C164" s="346" t="s">
        <v>509</v>
      </c>
      <c r="D164" s="347" t="s">
        <v>475</v>
      </c>
      <c r="E164" s="347" t="s">
        <v>350</v>
      </c>
      <c r="F164" s="347" t="s">
        <v>473</v>
      </c>
    </row>
    <row r="165" spans="1:6" x14ac:dyDescent="0.25">
      <c r="A165" s="316" t="s">
        <v>290</v>
      </c>
      <c r="B165" s="346" t="s">
        <v>510</v>
      </c>
      <c r="C165" s="346" t="s">
        <v>511</v>
      </c>
      <c r="D165" s="347" t="s">
        <v>323</v>
      </c>
      <c r="E165" s="347" t="s">
        <v>350</v>
      </c>
      <c r="F165" s="347" t="s">
        <v>473</v>
      </c>
    </row>
    <row r="166" spans="1:6" x14ac:dyDescent="0.25">
      <c r="A166" s="316" t="s">
        <v>290</v>
      </c>
      <c r="B166" s="346" t="s">
        <v>439</v>
      </c>
      <c r="C166" s="346" t="s">
        <v>512</v>
      </c>
      <c r="D166" s="347" t="s">
        <v>323</v>
      </c>
      <c r="E166" s="347" t="s">
        <v>350</v>
      </c>
      <c r="F166" s="347" t="s">
        <v>473</v>
      </c>
    </row>
    <row r="167" spans="1:6" x14ac:dyDescent="0.25">
      <c r="A167" s="316" t="s">
        <v>290</v>
      </c>
      <c r="B167" s="346" t="s">
        <v>368</v>
      </c>
      <c r="C167" s="346" t="s">
        <v>369</v>
      </c>
      <c r="D167" s="347" t="s">
        <v>323</v>
      </c>
      <c r="E167" s="347" t="s">
        <v>350</v>
      </c>
      <c r="F167" s="347" t="s">
        <v>473</v>
      </c>
    </row>
    <row r="168" spans="1:6" x14ac:dyDescent="0.25">
      <c r="A168" s="316" t="s">
        <v>290</v>
      </c>
      <c r="B168" s="346" t="s">
        <v>368</v>
      </c>
      <c r="C168" s="346" t="s">
        <v>369</v>
      </c>
      <c r="D168" s="347" t="s">
        <v>475</v>
      </c>
      <c r="E168" s="347" t="s">
        <v>350</v>
      </c>
      <c r="F168" s="347" t="s">
        <v>473</v>
      </c>
    </row>
    <row r="169" spans="1:6" x14ac:dyDescent="0.25">
      <c r="A169" s="316" t="s">
        <v>290</v>
      </c>
      <c r="B169" s="346" t="s">
        <v>513</v>
      </c>
      <c r="C169" s="346" t="s">
        <v>514</v>
      </c>
      <c r="D169" s="347" t="s">
        <v>323</v>
      </c>
      <c r="E169" s="347" t="s">
        <v>350</v>
      </c>
      <c r="F169" s="347" t="s">
        <v>473</v>
      </c>
    </row>
    <row r="170" spans="1:6" x14ac:dyDescent="0.25">
      <c r="A170" s="316" t="s">
        <v>290</v>
      </c>
      <c r="B170" s="346" t="s">
        <v>515</v>
      </c>
      <c r="C170" s="346" t="s">
        <v>516</v>
      </c>
      <c r="D170" s="347" t="s">
        <v>323</v>
      </c>
      <c r="E170" s="347" t="s">
        <v>350</v>
      </c>
      <c r="F170" s="347" t="s">
        <v>473</v>
      </c>
    </row>
    <row r="171" spans="1:6" x14ac:dyDescent="0.25">
      <c r="A171" s="316" t="s">
        <v>290</v>
      </c>
      <c r="B171" s="346" t="s">
        <v>517</v>
      </c>
      <c r="C171" s="346" t="s">
        <v>518</v>
      </c>
      <c r="D171" s="347" t="s">
        <v>323</v>
      </c>
      <c r="E171" s="347" t="s">
        <v>350</v>
      </c>
      <c r="F171" s="347" t="s">
        <v>473</v>
      </c>
    </row>
    <row r="172" spans="1:6" x14ac:dyDescent="0.25">
      <c r="A172" s="316" t="s">
        <v>290</v>
      </c>
      <c r="B172" s="346" t="s">
        <v>371</v>
      </c>
      <c r="C172" s="346" t="s">
        <v>519</v>
      </c>
      <c r="D172" s="347" t="s">
        <v>323</v>
      </c>
      <c r="E172" s="347" t="s">
        <v>350</v>
      </c>
      <c r="F172" s="347" t="s">
        <v>473</v>
      </c>
    </row>
    <row r="173" spans="1:6" x14ac:dyDescent="0.25">
      <c r="A173" s="316" t="s">
        <v>290</v>
      </c>
      <c r="B173" s="346" t="s">
        <v>520</v>
      </c>
      <c r="C173" s="346" t="s">
        <v>521</v>
      </c>
      <c r="D173" s="347" t="s">
        <v>323</v>
      </c>
      <c r="E173" s="347" t="s">
        <v>350</v>
      </c>
      <c r="F173" s="347" t="s">
        <v>473</v>
      </c>
    </row>
    <row r="174" spans="1:6" ht="15.75" x14ac:dyDescent="0.25">
      <c r="A174" s="319" t="s">
        <v>291</v>
      </c>
      <c r="B174" s="320" t="s">
        <v>377</v>
      </c>
      <c r="C174" s="320" t="s">
        <v>457</v>
      </c>
      <c r="D174" s="321" t="s">
        <v>323</v>
      </c>
      <c r="E174" s="321" t="s">
        <v>350</v>
      </c>
      <c r="F174" s="321" t="s">
        <v>473</v>
      </c>
    </row>
    <row r="175" spans="1:6" ht="15.75" x14ac:dyDescent="0.25">
      <c r="A175" s="319" t="s">
        <v>291</v>
      </c>
      <c r="B175" s="320" t="s">
        <v>377</v>
      </c>
      <c r="C175" s="320" t="s">
        <v>457</v>
      </c>
      <c r="D175" s="321" t="s">
        <v>475</v>
      </c>
      <c r="E175" s="321" t="s">
        <v>350</v>
      </c>
      <c r="F175" s="321" t="s">
        <v>473</v>
      </c>
    </row>
    <row r="176" spans="1:6" ht="15.75" x14ac:dyDescent="0.25">
      <c r="A176" s="319" t="s">
        <v>291</v>
      </c>
      <c r="B176" s="320" t="s">
        <v>375</v>
      </c>
      <c r="C176" s="320" t="s">
        <v>522</v>
      </c>
      <c r="D176" s="321" t="s">
        <v>323</v>
      </c>
      <c r="E176" s="321" t="s">
        <v>350</v>
      </c>
      <c r="F176" s="321" t="s">
        <v>473</v>
      </c>
    </row>
    <row r="177" spans="1:6" ht="15.75" x14ac:dyDescent="0.25">
      <c r="A177" s="319" t="s">
        <v>291</v>
      </c>
      <c r="B177" s="320" t="s">
        <v>375</v>
      </c>
      <c r="C177" s="320" t="s">
        <v>522</v>
      </c>
      <c r="D177" s="321" t="s">
        <v>475</v>
      </c>
      <c r="E177" s="321" t="s">
        <v>350</v>
      </c>
      <c r="F177" s="321" t="s">
        <v>473</v>
      </c>
    </row>
    <row r="178" spans="1:6" ht="15.75" x14ac:dyDescent="0.25">
      <c r="A178" s="319" t="s">
        <v>291</v>
      </c>
      <c r="B178" s="320" t="s">
        <v>375</v>
      </c>
      <c r="C178" s="320" t="s">
        <v>523</v>
      </c>
      <c r="D178" s="321" t="s">
        <v>323</v>
      </c>
      <c r="E178" s="321" t="s">
        <v>350</v>
      </c>
      <c r="F178" s="321" t="s">
        <v>473</v>
      </c>
    </row>
    <row r="179" spans="1:6" ht="15.75" x14ac:dyDescent="0.25">
      <c r="A179" s="319" t="s">
        <v>291</v>
      </c>
      <c r="B179" s="320" t="s">
        <v>375</v>
      </c>
      <c r="C179" s="320" t="s">
        <v>523</v>
      </c>
      <c r="D179" s="321" t="s">
        <v>475</v>
      </c>
      <c r="E179" s="321" t="s">
        <v>350</v>
      </c>
      <c r="F179" s="321" t="s">
        <v>473</v>
      </c>
    </row>
    <row r="180" spans="1:6" ht="15.75" x14ac:dyDescent="0.25">
      <c r="A180" s="319" t="s">
        <v>291</v>
      </c>
      <c r="B180" s="320" t="s">
        <v>375</v>
      </c>
      <c r="C180" s="320" t="s">
        <v>456</v>
      </c>
      <c r="D180" s="321" t="s">
        <v>323</v>
      </c>
      <c r="E180" s="321" t="s">
        <v>350</v>
      </c>
      <c r="F180" s="321" t="s">
        <v>473</v>
      </c>
    </row>
    <row r="181" spans="1:6" x14ac:dyDescent="0.25">
      <c r="A181" s="322" t="s">
        <v>381</v>
      </c>
      <c r="B181" s="348" t="s">
        <v>524</v>
      </c>
      <c r="C181" s="323" t="s">
        <v>525</v>
      </c>
      <c r="D181" s="324" t="s">
        <v>323</v>
      </c>
      <c r="E181" s="324" t="s">
        <v>350</v>
      </c>
      <c r="F181" s="324" t="s">
        <v>473</v>
      </c>
    </row>
    <row r="182" spans="1:6" x14ac:dyDescent="0.25">
      <c r="A182" s="322" t="s">
        <v>381</v>
      </c>
      <c r="B182" s="348" t="s">
        <v>524</v>
      </c>
      <c r="C182" s="323" t="s">
        <v>525</v>
      </c>
      <c r="D182" s="324" t="s">
        <v>475</v>
      </c>
      <c r="E182" s="324" t="s">
        <v>350</v>
      </c>
      <c r="F182" s="324" t="s">
        <v>473</v>
      </c>
    </row>
    <row r="183" spans="1:6" x14ac:dyDescent="0.25">
      <c r="A183" s="322" t="s">
        <v>381</v>
      </c>
      <c r="B183" s="339" t="s">
        <v>384</v>
      </c>
      <c r="C183" s="325" t="s">
        <v>385</v>
      </c>
      <c r="D183" s="326" t="s">
        <v>323</v>
      </c>
      <c r="E183" s="324" t="s">
        <v>350</v>
      </c>
      <c r="F183" s="326" t="s">
        <v>473</v>
      </c>
    </row>
    <row r="184" spans="1:6" x14ac:dyDescent="0.25">
      <c r="A184" s="322" t="s">
        <v>381</v>
      </c>
      <c r="B184" s="339" t="s">
        <v>384</v>
      </c>
      <c r="C184" s="325" t="s">
        <v>385</v>
      </c>
      <c r="D184" s="326" t="s">
        <v>475</v>
      </c>
      <c r="E184" s="324" t="s">
        <v>350</v>
      </c>
      <c r="F184" s="326" t="s">
        <v>473</v>
      </c>
    </row>
    <row r="185" spans="1:6" x14ac:dyDescent="0.25">
      <c r="A185" s="322" t="s">
        <v>381</v>
      </c>
      <c r="B185" s="339" t="s">
        <v>390</v>
      </c>
      <c r="C185" s="325" t="s">
        <v>391</v>
      </c>
      <c r="D185" s="326" t="s">
        <v>323</v>
      </c>
      <c r="E185" s="324" t="s">
        <v>350</v>
      </c>
      <c r="F185" s="326" t="s">
        <v>473</v>
      </c>
    </row>
    <row r="186" spans="1:6" x14ac:dyDescent="0.25">
      <c r="A186" s="322" t="s">
        <v>381</v>
      </c>
      <c r="B186" s="339" t="s">
        <v>390</v>
      </c>
      <c r="C186" s="325" t="s">
        <v>391</v>
      </c>
      <c r="D186" s="326" t="s">
        <v>475</v>
      </c>
      <c r="E186" s="324" t="s">
        <v>350</v>
      </c>
      <c r="F186" s="326" t="s">
        <v>473</v>
      </c>
    </row>
    <row r="187" spans="1:6" x14ac:dyDescent="0.25">
      <c r="A187" s="322" t="s">
        <v>381</v>
      </c>
      <c r="B187" s="339" t="s">
        <v>485</v>
      </c>
      <c r="C187" s="325" t="s">
        <v>526</v>
      </c>
      <c r="D187" s="326" t="s">
        <v>323</v>
      </c>
      <c r="E187" s="324" t="s">
        <v>350</v>
      </c>
      <c r="F187" s="326" t="s">
        <v>473</v>
      </c>
    </row>
    <row r="188" spans="1:6" x14ac:dyDescent="0.25">
      <c r="A188" s="322" t="s">
        <v>381</v>
      </c>
      <c r="B188" s="339" t="s">
        <v>485</v>
      </c>
      <c r="C188" s="325" t="s">
        <v>526</v>
      </c>
      <c r="D188" s="326" t="s">
        <v>475</v>
      </c>
      <c r="E188" s="324" t="s">
        <v>350</v>
      </c>
      <c r="F188" s="326" t="s">
        <v>473</v>
      </c>
    </row>
    <row r="189" spans="1:6" x14ac:dyDescent="0.25">
      <c r="A189" s="322" t="s">
        <v>381</v>
      </c>
      <c r="B189" s="339" t="s">
        <v>395</v>
      </c>
      <c r="C189" s="325" t="s">
        <v>467</v>
      </c>
      <c r="D189" s="326" t="s">
        <v>323</v>
      </c>
      <c r="E189" s="324" t="s">
        <v>350</v>
      </c>
      <c r="F189" s="326" t="s">
        <v>473</v>
      </c>
    </row>
    <row r="190" spans="1:6" x14ac:dyDescent="0.25">
      <c r="A190" s="322" t="s">
        <v>381</v>
      </c>
      <c r="B190" s="339" t="s">
        <v>395</v>
      </c>
      <c r="C190" s="325" t="s">
        <v>467</v>
      </c>
      <c r="D190" s="326" t="s">
        <v>475</v>
      </c>
      <c r="E190" s="324" t="s">
        <v>350</v>
      </c>
      <c r="F190" s="326" t="s">
        <v>473</v>
      </c>
    </row>
    <row r="191" spans="1:6" x14ac:dyDescent="0.25">
      <c r="A191" s="340" t="s">
        <v>293</v>
      </c>
      <c r="B191" s="341" t="s">
        <v>468</v>
      </c>
      <c r="C191" s="341" t="s">
        <v>527</v>
      </c>
      <c r="D191" s="342" t="s">
        <v>323</v>
      </c>
      <c r="E191" s="342" t="s">
        <v>350</v>
      </c>
      <c r="F191" s="342" t="s">
        <v>473</v>
      </c>
    </row>
    <row r="192" spans="1:6" x14ac:dyDescent="0.25">
      <c r="A192" s="340" t="s">
        <v>293</v>
      </c>
      <c r="B192" s="341" t="s">
        <v>468</v>
      </c>
      <c r="C192" s="341" t="s">
        <v>527</v>
      </c>
      <c r="D192" s="342" t="s">
        <v>475</v>
      </c>
      <c r="E192" s="342" t="s">
        <v>350</v>
      </c>
      <c r="F192" s="342" t="s">
        <v>473</v>
      </c>
    </row>
    <row r="193" spans="1:6" x14ac:dyDescent="0.25">
      <c r="A193" s="340" t="s">
        <v>293</v>
      </c>
      <c r="B193" s="341" t="s">
        <v>356</v>
      </c>
      <c r="C193" s="341" t="s">
        <v>357</v>
      </c>
      <c r="D193" s="342" t="s">
        <v>323</v>
      </c>
      <c r="E193" s="342" t="s">
        <v>350</v>
      </c>
      <c r="F193" s="342" t="s">
        <v>473</v>
      </c>
    </row>
    <row r="194" spans="1:6" x14ac:dyDescent="0.25">
      <c r="A194" s="340" t="s">
        <v>293</v>
      </c>
      <c r="B194" s="341" t="s">
        <v>356</v>
      </c>
      <c r="C194" s="341" t="s">
        <v>357</v>
      </c>
      <c r="D194" s="342" t="s">
        <v>475</v>
      </c>
      <c r="E194" s="342" t="s">
        <v>353</v>
      </c>
      <c r="F194" s="342" t="s">
        <v>473</v>
      </c>
    </row>
    <row r="195" spans="1:6" x14ac:dyDescent="0.25">
      <c r="A195" s="333" t="s">
        <v>403</v>
      </c>
      <c r="B195" s="334" t="s">
        <v>404</v>
      </c>
      <c r="C195" s="334" t="s">
        <v>405</v>
      </c>
      <c r="D195" s="335" t="s">
        <v>323</v>
      </c>
      <c r="E195" s="335" t="s">
        <v>350</v>
      </c>
      <c r="F195" s="335" t="s">
        <v>473</v>
      </c>
    </row>
    <row r="196" spans="1:6" x14ac:dyDescent="0.25">
      <c r="A196" s="333" t="s">
        <v>403</v>
      </c>
      <c r="B196" s="334" t="s">
        <v>404</v>
      </c>
      <c r="C196" s="334" t="s">
        <v>405</v>
      </c>
      <c r="D196" s="335" t="s">
        <v>475</v>
      </c>
      <c r="E196" s="335" t="s">
        <v>350</v>
      </c>
      <c r="F196" s="335" t="s">
        <v>473</v>
      </c>
    </row>
  </sheetData>
  <autoFilter ref="A114:XFD196"/>
  <sortState ref="A181:F190">
    <sortCondition ref="B181:B190"/>
  </sortState>
  <mergeCells count="1">
    <mergeCell ref="A1:F1"/>
  </mergeCells>
  <pageMargins left="0.75" right="0.75" top="1" bottom="1" header="0.4921259845" footer="0.4921259845"/>
  <pageSetup paperSize="9" fitToHeight="0" orientation="landscape" r:id="rId1"/>
  <headerFooter alignWithMargins="0">
    <oddFooter>&amp;C&amp;P</oddFooter>
  </headerFooter>
  <rowBreaks count="1" manualBreakCount="1">
    <brk id="10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00"/>
  <sheetViews>
    <sheetView zoomScale="110" zoomScaleNormal="110" zoomScaleSheetLayoutView="100" workbookViewId="0">
      <selection activeCell="K12" sqref="K12"/>
    </sheetView>
  </sheetViews>
  <sheetFormatPr defaultColWidth="8.75" defaultRowHeight="15.75" x14ac:dyDescent="0.25"/>
  <cols>
    <col min="1" max="1" width="19.375" style="349" customWidth="1"/>
    <col min="2" max="2" width="9.625" style="349" customWidth="1"/>
    <col min="3" max="3" width="25" style="349" customWidth="1"/>
    <col min="4" max="4" width="19.125" style="349" customWidth="1"/>
    <col min="5" max="5" width="7.25" style="349" customWidth="1"/>
    <col min="6" max="6" width="7.875" style="349" customWidth="1"/>
    <col min="7" max="7" width="12" style="349" customWidth="1"/>
    <col min="8" max="8" width="20.5" style="349" customWidth="1"/>
    <col min="9" max="9" width="13.25" style="349" customWidth="1"/>
    <col min="10" max="16384" width="8.75" style="349"/>
  </cols>
  <sheetData>
    <row r="1" spans="1:9" ht="45" customHeight="1" x14ac:dyDescent="0.3">
      <c r="A1" s="722" t="s">
        <v>274</v>
      </c>
      <c r="B1" s="722"/>
      <c r="C1" s="722"/>
      <c r="D1" s="722"/>
      <c r="E1" s="722"/>
      <c r="F1" s="722"/>
      <c r="G1" s="722"/>
      <c r="H1" s="722"/>
    </row>
    <row r="2" spans="1:9" ht="29.25" customHeight="1" thickBot="1" x14ac:dyDescent="0.35">
      <c r="A2" s="350" t="s">
        <v>110</v>
      </c>
      <c r="B2" s="376"/>
      <c r="C2" s="376"/>
      <c r="D2" s="376"/>
      <c r="E2" s="376"/>
      <c r="F2" s="376"/>
      <c r="G2" s="376"/>
      <c r="H2" s="376"/>
    </row>
    <row r="3" spans="1:9" ht="16.5" thickBot="1" x14ac:dyDescent="0.3">
      <c r="A3" s="303" t="s">
        <v>52</v>
      </c>
      <c r="B3" s="304" t="s">
        <v>48</v>
      </c>
      <c r="C3" s="304" t="s">
        <v>80</v>
      </c>
      <c r="D3" s="304" t="s">
        <v>131</v>
      </c>
      <c r="E3" s="304" t="s">
        <v>127</v>
      </c>
      <c r="F3" s="304" t="s">
        <v>107</v>
      </c>
      <c r="G3" s="304" t="s">
        <v>108</v>
      </c>
      <c r="H3" s="306" t="s">
        <v>111</v>
      </c>
    </row>
    <row r="4" spans="1:9" s="352" customFormat="1" ht="24" x14ac:dyDescent="0.2">
      <c r="A4" s="432" t="s">
        <v>287</v>
      </c>
      <c r="B4" s="355" t="s">
        <v>537</v>
      </c>
      <c r="C4" s="355" t="s">
        <v>328</v>
      </c>
      <c r="D4" s="355" t="s">
        <v>329</v>
      </c>
      <c r="E4" s="431" t="s">
        <v>475</v>
      </c>
      <c r="F4" s="431" t="s">
        <v>324</v>
      </c>
      <c r="G4" s="431" t="s">
        <v>325</v>
      </c>
      <c r="H4" s="356">
        <v>41517</v>
      </c>
      <c r="I4" s="351" t="s">
        <v>538</v>
      </c>
    </row>
    <row r="5" spans="1:9" s="352" customFormat="1" ht="36" x14ac:dyDescent="0.2">
      <c r="A5" s="432" t="s">
        <v>287</v>
      </c>
      <c r="B5" s="355" t="s">
        <v>537</v>
      </c>
      <c r="C5" s="355" t="s">
        <v>330</v>
      </c>
      <c r="D5" s="355" t="s">
        <v>331</v>
      </c>
      <c r="E5" s="435" t="s">
        <v>475</v>
      </c>
      <c r="F5" s="431" t="s">
        <v>324</v>
      </c>
      <c r="G5" s="431" t="s">
        <v>325</v>
      </c>
      <c r="H5" s="356">
        <v>41517</v>
      </c>
      <c r="I5" s="351" t="s">
        <v>538</v>
      </c>
    </row>
    <row r="6" spans="1:9" s="352" customFormat="1" ht="24" x14ac:dyDescent="0.2">
      <c r="A6" s="432" t="s">
        <v>287</v>
      </c>
      <c r="B6" s="355" t="s">
        <v>537</v>
      </c>
      <c r="C6" s="355" t="s">
        <v>332</v>
      </c>
      <c r="D6" s="355" t="s">
        <v>333</v>
      </c>
      <c r="E6" s="431" t="s">
        <v>475</v>
      </c>
      <c r="F6" s="431" t="s">
        <v>324</v>
      </c>
      <c r="G6" s="431" t="s">
        <v>325</v>
      </c>
      <c r="H6" s="356">
        <v>41517</v>
      </c>
      <c r="I6" s="351" t="s">
        <v>538</v>
      </c>
    </row>
    <row r="7" spans="1:9" s="352" customFormat="1" ht="24" x14ac:dyDescent="0.2">
      <c r="A7" s="432" t="s">
        <v>287</v>
      </c>
      <c r="B7" s="355" t="s">
        <v>537</v>
      </c>
      <c r="C7" s="355" t="s">
        <v>332</v>
      </c>
      <c r="D7" s="355" t="s">
        <v>334</v>
      </c>
      <c r="E7" s="431" t="s">
        <v>475</v>
      </c>
      <c r="F7" s="431" t="s">
        <v>335</v>
      </c>
      <c r="G7" s="431" t="s">
        <v>325</v>
      </c>
      <c r="H7" s="356">
        <v>41517</v>
      </c>
      <c r="I7" s="351" t="s">
        <v>538</v>
      </c>
    </row>
    <row r="8" spans="1:9" s="352" customFormat="1" ht="36" x14ac:dyDescent="0.2">
      <c r="A8" s="432" t="s">
        <v>287</v>
      </c>
      <c r="B8" s="357" t="s">
        <v>537</v>
      </c>
      <c r="C8" s="355" t="s">
        <v>336</v>
      </c>
      <c r="D8" s="355" t="s">
        <v>539</v>
      </c>
      <c r="E8" s="355" t="s">
        <v>475</v>
      </c>
      <c r="F8" s="357" t="s">
        <v>324</v>
      </c>
      <c r="G8" s="431" t="s">
        <v>325</v>
      </c>
      <c r="H8" s="356">
        <v>41517</v>
      </c>
      <c r="I8" s="351" t="s">
        <v>538</v>
      </c>
    </row>
    <row r="9" spans="1:9" s="352" customFormat="1" ht="24" x14ac:dyDescent="0.2">
      <c r="A9" s="361" t="s">
        <v>288</v>
      </c>
      <c r="B9" s="362">
        <v>3</v>
      </c>
      <c r="C9" s="362" t="s">
        <v>386</v>
      </c>
      <c r="D9" s="362" t="s">
        <v>587</v>
      </c>
      <c r="E9" s="362" t="s">
        <v>323</v>
      </c>
      <c r="F9" s="362" t="s">
        <v>324</v>
      </c>
      <c r="G9" s="362" t="s">
        <v>473</v>
      </c>
      <c r="H9" s="434">
        <v>41364</v>
      </c>
      <c r="I9" s="351" t="s">
        <v>538</v>
      </c>
    </row>
    <row r="10" spans="1:9" s="352" customFormat="1" ht="12" x14ac:dyDescent="0.2">
      <c r="A10" s="423" t="s">
        <v>291</v>
      </c>
      <c r="B10" s="422">
        <v>3</v>
      </c>
      <c r="C10" s="422" t="s">
        <v>377</v>
      </c>
      <c r="D10" s="422" t="s">
        <v>457</v>
      </c>
      <c r="E10" s="422" t="s">
        <v>323</v>
      </c>
      <c r="F10" s="422" t="s">
        <v>335</v>
      </c>
      <c r="G10" s="422" t="s">
        <v>473</v>
      </c>
      <c r="H10" s="421">
        <v>42317</v>
      </c>
      <c r="I10" s="351"/>
    </row>
    <row r="11" spans="1:9" s="352" customFormat="1" ht="24" x14ac:dyDescent="0.2">
      <c r="A11" s="423" t="s">
        <v>291</v>
      </c>
      <c r="B11" s="422">
        <v>3</v>
      </c>
      <c r="C11" s="422" t="s">
        <v>375</v>
      </c>
      <c r="D11" s="422" t="s">
        <v>523</v>
      </c>
      <c r="E11" s="422" t="s">
        <v>323</v>
      </c>
      <c r="F11" s="422" t="s">
        <v>324</v>
      </c>
      <c r="G11" s="422" t="s">
        <v>473</v>
      </c>
      <c r="H11" s="421">
        <v>42317</v>
      </c>
      <c r="I11" s="351"/>
    </row>
    <row r="12" spans="1:9" s="352" customFormat="1" ht="24" x14ac:dyDescent="0.2">
      <c r="A12" s="423" t="s">
        <v>291</v>
      </c>
      <c r="B12" s="422">
        <v>3</v>
      </c>
      <c r="C12" s="422" t="s">
        <v>375</v>
      </c>
      <c r="D12" s="422" t="s">
        <v>523</v>
      </c>
      <c r="E12" s="422" t="s">
        <v>323</v>
      </c>
      <c r="F12" s="422" t="s">
        <v>335</v>
      </c>
      <c r="G12" s="422" t="s">
        <v>473</v>
      </c>
      <c r="H12" s="421">
        <v>42317</v>
      </c>
      <c r="I12" s="351"/>
    </row>
    <row r="13" spans="1:9" s="352" customFormat="1" ht="24" x14ac:dyDescent="0.2">
      <c r="A13" s="322" t="s">
        <v>381</v>
      </c>
      <c r="B13" s="365">
        <v>1</v>
      </c>
      <c r="C13" s="365" t="s">
        <v>393</v>
      </c>
      <c r="D13" s="365" t="s">
        <v>394</v>
      </c>
      <c r="E13" s="365" t="s">
        <v>323</v>
      </c>
      <c r="F13" s="365" t="s">
        <v>353</v>
      </c>
      <c r="G13" s="365" t="s">
        <v>325</v>
      </c>
      <c r="H13" s="366">
        <v>42317</v>
      </c>
      <c r="I13" s="351"/>
    </row>
    <row r="14" spans="1:9" s="352" customFormat="1" ht="24" x14ac:dyDescent="0.2">
      <c r="A14" s="322" t="s">
        <v>381</v>
      </c>
      <c r="B14" s="365">
        <v>2</v>
      </c>
      <c r="C14" s="365" t="s">
        <v>393</v>
      </c>
      <c r="D14" s="365" t="s">
        <v>466</v>
      </c>
      <c r="E14" s="365" t="s">
        <v>323</v>
      </c>
      <c r="F14" s="365" t="s">
        <v>353</v>
      </c>
      <c r="G14" s="365" t="s">
        <v>406</v>
      </c>
      <c r="H14" s="366">
        <v>42317</v>
      </c>
      <c r="I14" s="351"/>
    </row>
    <row r="15" spans="1:9" s="353" customFormat="1" x14ac:dyDescent="0.25">
      <c r="D15" s="349"/>
      <c r="E15" s="349"/>
      <c r="F15" s="349"/>
      <c r="G15" s="349"/>
      <c r="H15" s="349"/>
    </row>
    <row r="16" spans="1:9" s="353" customFormat="1" ht="16.5" thickBot="1" x14ac:dyDescent="0.3">
      <c r="A16" s="354" t="s">
        <v>148</v>
      </c>
      <c r="B16" s="349"/>
      <c r="C16" s="349"/>
      <c r="D16" s="349"/>
      <c r="E16" s="349"/>
      <c r="F16" s="349"/>
      <c r="G16" s="349"/>
      <c r="H16" s="349"/>
    </row>
    <row r="17" spans="1:8" s="353" customFormat="1" ht="42.75" customHeight="1" thickBot="1" x14ac:dyDescent="0.25">
      <c r="A17" s="303" t="s">
        <v>52</v>
      </c>
      <c r="B17" s="304" t="s">
        <v>48</v>
      </c>
      <c r="C17" s="304" t="s">
        <v>80</v>
      </c>
      <c r="D17" s="304" t="s">
        <v>131</v>
      </c>
      <c r="E17" s="304" t="s">
        <v>127</v>
      </c>
      <c r="F17" s="304" t="s">
        <v>107</v>
      </c>
      <c r="G17" s="304" t="s">
        <v>108</v>
      </c>
      <c r="H17" s="306" t="s">
        <v>147</v>
      </c>
    </row>
    <row r="18" spans="1:8" s="352" customFormat="1" ht="12" x14ac:dyDescent="0.2">
      <c r="A18" s="432" t="s">
        <v>287</v>
      </c>
      <c r="B18" s="367">
        <v>1</v>
      </c>
      <c r="C18" s="371" t="s">
        <v>332</v>
      </c>
      <c r="D18" s="371" t="s">
        <v>334</v>
      </c>
      <c r="E18" s="431" t="s">
        <v>323</v>
      </c>
      <c r="F18" s="431" t="s">
        <v>335</v>
      </c>
      <c r="G18" s="433" t="s">
        <v>325</v>
      </c>
      <c r="H18" s="358">
        <v>42317</v>
      </c>
    </row>
    <row r="19" spans="1:8" s="352" customFormat="1" ht="24" x14ac:dyDescent="0.2">
      <c r="A19" s="432" t="s">
        <v>287</v>
      </c>
      <c r="B19" s="367">
        <v>2</v>
      </c>
      <c r="C19" s="371" t="s">
        <v>328</v>
      </c>
      <c r="D19" s="371" t="s">
        <v>329</v>
      </c>
      <c r="E19" s="431" t="s">
        <v>323</v>
      </c>
      <c r="F19" s="431" t="s">
        <v>324</v>
      </c>
      <c r="G19" s="357" t="s">
        <v>406</v>
      </c>
      <c r="H19" s="358">
        <v>42317</v>
      </c>
    </row>
    <row r="20" spans="1:8" s="352" customFormat="1" ht="12" x14ac:dyDescent="0.2">
      <c r="A20" s="432" t="s">
        <v>287</v>
      </c>
      <c r="B20" s="367">
        <v>2</v>
      </c>
      <c r="C20" s="371" t="s">
        <v>332</v>
      </c>
      <c r="D20" s="371" t="s">
        <v>334</v>
      </c>
      <c r="E20" s="431" t="s">
        <v>323</v>
      </c>
      <c r="F20" s="431" t="s">
        <v>324</v>
      </c>
      <c r="G20" s="357" t="s">
        <v>406</v>
      </c>
      <c r="H20" s="358">
        <v>42317</v>
      </c>
    </row>
    <row r="21" spans="1:8" s="352" customFormat="1" ht="12" x14ac:dyDescent="0.2">
      <c r="A21" s="432" t="s">
        <v>287</v>
      </c>
      <c r="B21" s="367">
        <v>2</v>
      </c>
      <c r="C21" s="371" t="s">
        <v>407</v>
      </c>
      <c r="D21" s="371" t="s">
        <v>410</v>
      </c>
      <c r="E21" s="431" t="s">
        <v>323</v>
      </c>
      <c r="F21" s="431" t="s">
        <v>324</v>
      </c>
      <c r="G21" s="357" t="s">
        <v>406</v>
      </c>
      <c r="H21" s="358">
        <v>42317</v>
      </c>
    </row>
    <row r="22" spans="1:8" s="352" customFormat="1" ht="24" x14ac:dyDescent="0.2">
      <c r="A22" s="430" t="s">
        <v>287</v>
      </c>
      <c r="B22" s="368">
        <v>3</v>
      </c>
      <c r="C22" s="372" t="s">
        <v>540</v>
      </c>
      <c r="D22" s="372" t="s">
        <v>479</v>
      </c>
      <c r="E22" s="429" t="s">
        <v>323</v>
      </c>
      <c r="F22" s="429" t="s">
        <v>324</v>
      </c>
      <c r="G22" s="359" t="s">
        <v>473</v>
      </c>
      <c r="H22" s="360">
        <v>42317</v>
      </c>
    </row>
    <row r="23" spans="1:8" s="352" customFormat="1" ht="24" x14ac:dyDescent="0.2">
      <c r="A23" s="361" t="s">
        <v>288</v>
      </c>
      <c r="B23" s="369">
        <v>1</v>
      </c>
      <c r="C23" s="373" t="s">
        <v>420</v>
      </c>
      <c r="D23" s="373" t="s">
        <v>545</v>
      </c>
      <c r="E23" s="362" t="s">
        <v>323</v>
      </c>
      <c r="F23" s="363" t="s">
        <v>324</v>
      </c>
      <c r="G23" s="370" t="s">
        <v>325</v>
      </c>
      <c r="H23" s="364">
        <v>42317</v>
      </c>
    </row>
    <row r="24" spans="1:8" s="352" customFormat="1" ht="12" x14ac:dyDescent="0.2">
      <c r="A24" s="361" t="s">
        <v>288</v>
      </c>
      <c r="B24" s="369">
        <v>1</v>
      </c>
      <c r="C24" s="373" t="s">
        <v>342</v>
      </c>
      <c r="D24" s="373" t="s">
        <v>343</v>
      </c>
      <c r="E24" s="362" t="s">
        <v>323</v>
      </c>
      <c r="F24" s="363" t="s">
        <v>324</v>
      </c>
      <c r="G24" s="370" t="s">
        <v>325</v>
      </c>
      <c r="H24" s="364">
        <v>42317</v>
      </c>
    </row>
    <row r="25" spans="1:8" s="352" customFormat="1" ht="36" x14ac:dyDescent="0.2">
      <c r="A25" s="361" t="s">
        <v>288</v>
      </c>
      <c r="B25" s="369">
        <v>1</v>
      </c>
      <c r="C25" s="373" t="s">
        <v>543</v>
      </c>
      <c r="D25" s="373" t="s">
        <v>546</v>
      </c>
      <c r="E25" s="362" t="s">
        <v>323</v>
      </c>
      <c r="F25" s="363" t="s">
        <v>324</v>
      </c>
      <c r="G25" s="370" t="s">
        <v>325</v>
      </c>
      <c r="H25" s="364">
        <v>42317</v>
      </c>
    </row>
    <row r="26" spans="1:8" s="352" customFormat="1" ht="24" x14ac:dyDescent="0.2">
      <c r="A26" s="361" t="s">
        <v>288</v>
      </c>
      <c r="B26" s="369">
        <v>1</v>
      </c>
      <c r="C26" s="373" t="s">
        <v>344</v>
      </c>
      <c r="D26" s="373" t="s">
        <v>547</v>
      </c>
      <c r="E26" s="362" t="s">
        <v>323</v>
      </c>
      <c r="F26" s="363" t="s">
        <v>324</v>
      </c>
      <c r="G26" s="370" t="s">
        <v>325</v>
      </c>
      <c r="H26" s="364">
        <v>42317</v>
      </c>
    </row>
    <row r="27" spans="1:8" s="352" customFormat="1" ht="24" x14ac:dyDescent="0.2">
      <c r="A27" s="361" t="s">
        <v>288</v>
      </c>
      <c r="B27" s="369">
        <v>1</v>
      </c>
      <c r="C27" s="373" t="s">
        <v>544</v>
      </c>
      <c r="D27" s="373" t="s">
        <v>548</v>
      </c>
      <c r="E27" s="362" t="s">
        <v>323</v>
      </c>
      <c r="F27" s="363" t="s">
        <v>324</v>
      </c>
      <c r="G27" s="370" t="s">
        <v>325</v>
      </c>
      <c r="H27" s="364">
        <v>42317</v>
      </c>
    </row>
    <row r="28" spans="1:8" s="352" customFormat="1" ht="12" x14ac:dyDescent="0.2">
      <c r="A28" s="361" t="s">
        <v>288</v>
      </c>
      <c r="B28" s="369">
        <v>2</v>
      </c>
      <c r="C28" s="373" t="s">
        <v>423</v>
      </c>
      <c r="D28" s="373" t="s">
        <v>424</v>
      </c>
      <c r="E28" s="362" t="s">
        <v>323</v>
      </c>
      <c r="F28" s="363" t="s">
        <v>324</v>
      </c>
      <c r="G28" s="370" t="s">
        <v>406</v>
      </c>
      <c r="H28" s="364">
        <v>42317</v>
      </c>
    </row>
    <row r="29" spans="1:8" s="352" customFormat="1" ht="42.6" customHeight="1" x14ac:dyDescent="0.2">
      <c r="A29" s="361" t="s">
        <v>288</v>
      </c>
      <c r="B29" s="369">
        <v>2</v>
      </c>
      <c r="C29" s="373" t="s">
        <v>420</v>
      </c>
      <c r="D29" s="373" t="s">
        <v>545</v>
      </c>
      <c r="E29" s="362" t="s">
        <v>323</v>
      </c>
      <c r="F29" s="363" t="s">
        <v>324</v>
      </c>
      <c r="G29" s="370" t="s">
        <v>406</v>
      </c>
      <c r="H29" s="364">
        <v>42317</v>
      </c>
    </row>
    <row r="30" spans="1:8" s="352" customFormat="1" ht="24" x14ac:dyDescent="0.2">
      <c r="A30" s="361" t="s">
        <v>288</v>
      </c>
      <c r="B30" s="369">
        <v>2</v>
      </c>
      <c r="C30" s="373" t="s">
        <v>342</v>
      </c>
      <c r="D30" s="373" t="s">
        <v>430</v>
      </c>
      <c r="E30" s="362" t="s">
        <v>323</v>
      </c>
      <c r="F30" s="363" t="s">
        <v>324</v>
      </c>
      <c r="G30" s="370" t="s">
        <v>406</v>
      </c>
      <c r="H30" s="364">
        <v>42317</v>
      </c>
    </row>
    <row r="31" spans="1:8" s="352" customFormat="1" ht="24" x14ac:dyDescent="0.2">
      <c r="A31" s="361" t="s">
        <v>288</v>
      </c>
      <c r="B31" s="369">
        <v>2</v>
      </c>
      <c r="C31" s="373" t="s">
        <v>393</v>
      </c>
      <c r="D31" s="373" t="s">
        <v>549</v>
      </c>
      <c r="E31" s="362" t="s">
        <v>323</v>
      </c>
      <c r="F31" s="363" t="s">
        <v>324</v>
      </c>
      <c r="G31" s="370" t="s">
        <v>406</v>
      </c>
      <c r="H31" s="364">
        <v>42317</v>
      </c>
    </row>
    <row r="32" spans="1:8" s="352" customFormat="1" ht="12" x14ac:dyDescent="0.2">
      <c r="A32" s="361" t="s">
        <v>288</v>
      </c>
      <c r="B32" s="369">
        <v>2</v>
      </c>
      <c r="C32" s="373" t="s">
        <v>425</v>
      </c>
      <c r="D32" s="373" t="s">
        <v>426</v>
      </c>
      <c r="E32" s="362" t="s">
        <v>323</v>
      </c>
      <c r="F32" s="363" t="s">
        <v>324</v>
      </c>
      <c r="G32" s="370" t="s">
        <v>406</v>
      </c>
      <c r="H32" s="364">
        <v>42317</v>
      </c>
    </row>
    <row r="33" spans="1:8" s="352" customFormat="1" ht="36" x14ac:dyDescent="0.2">
      <c r="A33" s="361" t="s">
        <v>288</v>
      </c>
      <c r="B33" s="369">
        <v>2</v>
      </c>
      <c r="C33" s="373" t="s">
        <v>541</v>
      </c>
      <c r="D33" s="373" t="s">
        <v>550</v>
      </c>
      <c r="E33" s="362" t="s">
        <v>323</v>
      </c>
      <c r="F33" s="363" t="s">
        <v>324</v>
      </c>
      <c r="G33" s="370" t="s">
        <v>406</v>
      </c>
      <c r="H33" s="364">
        <v>42317</v>
      </c>
    </row>
    <row r="34" spans="1:8" s="352" customFormat="1" ht="24" x14ac:dyDescent="0.2">
      <c r="A34" s="361" t="s">
        <v>288</v>
      </c>
      <c r="B34" s="369">
        <v>2</v>
      </c>
      <c r="C34" s="373" t="s">
        <v>342</v>
      </c>
      <c r="D34" s="373" t="s">
        <v>421</v>
      </c>
      <c r="E34" s="362" t="s">
        <v>323</v>
      </c>
      <c r="F34" s="363" t="s">
        <v>324</v>
      </c>
      <c r="G34" s="370" t="s">
        <v>406</v>
      </c>
      <c r="H34" s="364">
        <v>42317</v>
      </c>
    </row>
    <row r="35" spans="1:8" s="352" customFormat="1" ht="24" x14ac:dyDescent="0.2">
      <c r="A35" s="361" t="s">
        <v>288</v>
      </c>
      <c r="B35" s="369">
        <v>2</v>
      </c>
      <c r="C35" s="373" t="s">
        <v>386</v>
      </c>
      <c r="D35" s="373" t="s">
        <v>429</v>
      </c>
      <c r="E35" s="362" t="s">
        <v>323</v>
      </c>
      <c r="F35" s="363" t="s">
        <v>324</v>
      </c>
      <c r="G35" s="370" t="s">
        <v>406</v>
      </c>
      <c r="H35" s="364">
        <v>42317</v>
      </c>
    </row>
    <row r="36" spans="1:8" s="352" customFormat="1" ht="24" x14ac:dyDescent="0.2">
      <c r="A36" s="361" t="s">
        <v>288</v>
      </c>
      <c r="B36" s="369">
        <v>3</v>
      </c>
      <c r="C36" s="373" t="s">
        <v>439</v>
      </c>
      <c r="D36" s="373" t="s">
        <v>482</v>
      </c>
      <c r="E36" s="362" t="s">
        <v>323</v>
      </c>
      <c r="F36" s="363" t="s">
        <v>324</v>
      </c>
      <c r="G36" s="370" t="s">
        <v>473</v>
      </c>
      <c r="H36" s="364">
        <v>42317</v>
      </c>
    </row>
    <row r="37" spans="1:8" s="352" customFormat="1" ht="12" x14ac:dyDescent="0.2">
      <c r="A37" s="361" t="s">
        <v>288</v>
      </c>
      <c r="B37" s="369">
        <v>3</v>
      </c>
      <c r="C37" s="373" t="s">
        <v>542</v>
      </c>
      <c r="D37" s="373" t="s">
        <v>551</v>
      </c>
      <c r="E37" s="362" t="s">
        <v>323</v>
      </c>
      <c r="F37" s="363" t="s">
        <v>324</v>
      </c>
      <c r="G37" s="370" t="s">
        <v>473</v>
      </c>
      <c r="H37" s="364">
        <v>42317</v>
      </c>
    </row>
    <row r="38" spans="1:8" s="352" customFormat="1" ht="12" x14ac:dyDescent="0.2">
      <c r="A38" s="361" t="s">
        <v>288</v>
      </c>
      <c r="B38" s="369">
        <v>3</v>
      </c>
      <c r="C38" s="373" t="s">
        <v>541</v>
      </c>
      <c r="D38" s="373" t="s">
        <v>484</v>
      </c>
      <c r="E38" s="362" t="s">
        <v>323</v>
      </c>
      <c r="F38" s="363" t="s">
        <v>324</v>
      </c>
      <c r="G38" s="370" t="s">
        <v>473</v>
      </c>
      <c r="H38" s="364">
        <v>42317</v>
      </c>
    </row>
    <row r="39" spans="1:8" s="352" customFormat="1" ht="12" x14ac:dyDescent="0.2">
      <c r="A39" s="361" t="s">
        <v>288</v>
      </c>
      <c r="B39" s="369">
        <v>3</v>
      </c>
      <c r="C39" s="373" t="s">
        <v>393</v>
      </c>
      <c r="D39" s="373" t="s">
        <v>394</v>
      </c>
      <c r="E39" s="362" t="s">
        <v>323</v>
      </c>
      <c r="F39" s="363" t="s">
        <v>324</v>
      </c>
      <c r="G39" s="370" t="s">
        <v>473</v>
      </c>
      <c r="H39" s="364">
        <v>42317</v>
      </c>
    </row>
    <row r="40" spans="1:8" s="352" customFormat="1" ht="24" x14ac:dyDescent="0.2">
      <c r="A40" s="361" t="s">
        <v>288</v>
      </c>
      <c r="B40" s="369">
        <v>3</v>
      </c>
      <c r="C40" s="373" t="s">
        <v>342</v>
      </c>
      <c r="D40" s="373" t="s">
        <v>489</v>
      </c>
      <c r="E40" s="362" t="s">
        <v>323</v>
      </c>
      <c r="F40" s="363" t="s">
        <v>324</v>
      </c>
      <c r="G40" s="370" t="s">
        <v>473</v>
      </c>
      <c r="H40" s="364">
        <v>42317</v>
      </c>
    </row>
    <row r="41" spans="1:8" s="352" customFormat="1" ht="24" x14ac:dyDescent="0.2">
      <c r="A41" s="428" t="s">
        <v>289</v>
      </c>
      <c r="B41" s="427">
        <v>1</v>
      </c>
      <c r="C41" s="427" t="s">
        <v>358</v>
      </c>
      <c r="D41" s="427" t="s">
        <v>359</v>
      </c>
      <c r="E41" s="427" t="s">
        <v>323</v>
      </c>
      <c r="F41" s="427" t="s">
        <v>324</v>
      </c>
      <c r="G41" s="427" t="s">
        <v>325</v>
      </c>
      <c r="H41" s="426">
        <v>42317</v>
      </c>
    </row>
    <row r="42" spans="1:8" s="352" customFormat="1" ht="24" x14ac:dyDescent="0.2">
      <c r="A42" s="428" t="s">
        <v>289</v>
      </c>
      <c r="B42" s="427">
        <v>1</v>
      </c>
      <c r="C42" s="427" t="s">
        <v>361</v>
      </c>
      <c r="D42" s="427" t="s">
        <v>362</v>
      </c>
      <c r="E42" s="427" t="s">
        <v>323</v>
      </c>
      <c r="F42" s="427" t="s">
        <v>324</v>
      </c>
      <c r="G42" s="427" t="s">
        <v>325</v>
      </c>
      <c r="H42" s="426">
        <v>42317</v>
      </c>
    </row>
    <row r="43" spans="1:8" s="352" customFormat="1" ht="24" x14ac:dyDescent="0.2">
      <c r="A43" s="428" t="s">
        <v>289</v>
      </c>
      <c r="B43" s="427">
        <v>1</v>
      </c>
      <c r="C43" s="427" t="s">
        <v>557</v>
      </c>
      <c r="D43" s="427" t="s">
        <v>363</v>
      </c>
      <c r="E43" s="427" t="s">
        <v>323</v>
      </c>
      <c r="F43" s="427" t="s">
        <v>324</v>
      </c>
      <c r="G43" s="427" t="s">
        <v>325</v>
      </c>
      <c r="H43" s="426">
        <v>42317</v>
      </c>
    </row>
    <row r="44" spans="1:8" s="352" customFormat="1" ht="24" x14ac:dyDescent="0.2">
      <c r="A44" s="428" t="s">
        <v>289</v>
      </c>
      <c r="B44" s="427">
        <v>2</v>
      </c>
      <c r="C44" s="427" t="s">
        <v>425</v>
      </c>
      <c r="D44" s="427" t="s">
        <v>431</v>
      </c>
      <c r="E44" s="427" t="s">
        <v>323</v>
      </c>
      <c r="F44" s="427" t="s">
        <v>324</v>
      </c>
      <c r="G44" s="427" t="s">
        <v>406</v>
      </c>
      <c r="H44" s="426">
        <v>42317</v>
      </c>
    </row>
    <row r="45" spans="1:8" s="352" customFormat="1" ht="24" x14ac:dyDescent="0.2">
      <c r="A45" s="428" t="s">
        <v>289</v>
      </c>
      <c r="B45" s="427">
        <v>2</v>
      </c>
      <c r="C45" s="427" t="s">
        <v>361</v>
      </c>
      <c r="D45" s="427" t="s">
        <v>432</v>
      </c>
      <c r="E45" s="427" t="s">
        <v>323</v>
      </c>
      <c r="F45" s="427" t="s">
        <v>324</v>
      </c>
      <c r="G45" s="427" t="s">
        <v>406</v>
      </c>
      <c r="H45" s="426">
        <v>42317</v>
      </c>
    </row>
    <row r="46" spans="1:8" s="352" customFormat="1" ht="24" x14ac:dyDescent="0.2">
      <c r="A46" s="428" t="s">
        <v>289</v>
      </c>
      <c r="B46" s="427">
        <v>2</v>
      </c>
      <c r="C46" s="427" t="s">
        <v>433</v>
      </c>
      <c r="D46" s="427" t="s">
        <v>434</v>
      </c>
      <c r="E46" s="427" t="s">
        <v>323</v>
      </c>
      <c r="F46" s="427" t="s">
        <v>324</v>
      </c>
      <c r="G46" s="427" t="s">
        <v>406</v>
      </c>
      <c r="H46" s="426">
        <v>42317</v>
      </c>
    </row>
    <row r="47" spans="1:8" s="352" customFormat="1" ht="24" x14ac:dyDescent="0.2">
      <c r="A47" s="428" t="s">
        <v>289</v>
      </c>
      <c r="B47" s="427">
        <v>2</v>
      </c>
      <c r="C47" s="427" t="s">
        <v>435</v>
      </c>
      <c r="D47" s="427" t="s">
        <v>436</v>
      </c>
      <c r="E47" s="427" t="s">
        <v>323</v>
      </c>
      <c r="F47" s="427" t="s">
        <v>324</v>
      </c>
      <c r="G47" s="427" t="s">
        <v>406</v>
      </c>
      <c r="H47" s="426">
        <v>42317</v>
      </c>
    </row>
    <row r="48" spans="1:8" s="352" customFormat="1" ht="24" x14ac:dyDescent="0.2">
      <c r="A48" s="428" t="s">
        <v>289</v>
      </c>
      <c r="B48" s="427">
        <v>2</v>
      </c>
      <c r="C48" s="427" t="s">
        <v>552</v>
      </c>
      <c r="D48" s="427" t="s">
        <v>558</v>
      </c>
      <c r="E48" s="427" t="s">
        <v>323</v>
      </c>
      <c r="F48" s="427" t="s">
        <v>324</v>
      </c>
      <c r="G48" s="427" t="s">
        <v>406</v>
      </c>
      <c r="H48" s="426">
        <v>42317</v>
      </c>
    </row>
    <row r="49" spans="1:8" s="352" customFormat="1" ht="24" x14ac:dyDescent="0.2">
      <c r="A49" s="428" t="s">
        <v>289</v>
      </c>
      <c r="B49" s="427">
        <v>2</v>
      </c>
      <c r="C49" s="427" t="s">
        <v>358</v>
      </c>
      <c r="D49" s="427" t="s">
        <v>437</v>
      </c>
      <c r="E49" s="427" t="s">
        <v>323</v>
      </c>
      <c r="F49" s="427" t="s">
        <v>324</v>
      </c>
      <c r="G49" s="427" t="s">
        <v>406</v>
      </c>
      <c r="H49" s="426">
        <v>42317</v>
      </c>
    </row>
    <row r="50" spans="1:8" s="352" customFormat="1" ht="24" x14ac:dyDescent="0.2">
      <c r="A50" s="428" t="s">
        <v>289</v>
      </c>
      <c r="B50" s="427">
        <v>2</v>
      </c>
      <c r="C50" s="427" t="s">
        <v>358</v>
      </c>
      <c r="D50" s="427" t="s">
        <v>438</v>
      </c>
      <c r="E50" s="427" t="s">
        <v>323</v>
      </c>
      <c r="F50" s="427" t="s">
        <v>324</v>
      </c>
      <c r="G50" s="427" t="s">
        <v>406</v>
      </c>
      <c r="H50" s="426">
        <v>42317</v>
      </c>
    </row>
    <row r="51" spans="1:8" s="352" customFormat="1" ht="24" x14ac:dyDescent="0.2">
      <c r="A51" s="428" t="s">
        <v>289</v>
      </c>
      <c r="B51" s="427">
        <v>2</v>
      </c>
      <c r="C51" s="427" t="s">
        <v>439</v>
      </c>
      <c r="D51" s="427" t="s">
        <v>440</v>
      </c>
      <c r="E51" s="427" t="s">
        <v>323</v>
      </c>
      <c r="F51" s="427" t="s">
        <v>324</v>
      </c>
      <c r="G51" s="427" t="s">
        <v>406</v>
      </c>
      <c r="H51" s="426">
        <v>42317</v>
      </c>
    </row>
    <row r="52" spans="1:8" s="352" customFormat="1" ht="24" x14ac:dyDescent="0.2">
      <c r="A52" s="428" t="s">
        <v>289</v>
      </c>
      <c r="B52" s="427">
        <v>3</v>
      </c>
      <c r="C52" s="427" t="s">
        <v>356</v>
      </c>
      <c r="D52" s="427" t="s">
        <v>357</v>
      </c>
      <c r="E52" s="427" t="s">
        <v>323</v>
      </c>
      <c r="F52" s="427" t="s">
        <v>324</v>
      </c>
      <c r="G52" s="427" t="s">
        <v>473</v>
      </c>
      <c r="H52" s="426">
        <v>42317</v>
      </c>
    </row>
    <row r="53" spans="1:8" s="352" customFormat="1" ht="24" x14ac:dyDescent="0.2">
      <c r="A53" s="428" t="s">
        <v>289</v>
      </c>
      <c r="B53" s="427">
        <v>3</v>
      </c>
      <c r="C53" s="427" t="s">
        <v>338</v>
      </c>
      <c r="D53" s="427" t="s">
        <v>481</v>
      </c>
      <c r="E53" s="427" t="s">
        <v>323</v>
      </c>
      <c r="F53" s="427" t="s">
        <v>324</v>
      </c>
      <c r="G53" s="427" t="s">
        <v>473</v>
      </c>
      <c r="H53" s="426">
        <v>42317</v>
      </c>
    </row>
    <row r="54" spans="1:8" s="352" customFormat="1" ht="24" x14ac:dyDescent="0.2">
      <c r="A54" s="428" t="s">
        <v>289</v>
      </c>
      <c r="B54" s="427">
        <v>3</v>
      </c>
      <c r="C54" s="427" t="s">
        <v>439</v>
      </c>
      <c r="D54" s="427" t="s">
        <v>492</v>
      </c>
      <c r="E54" s="427" t="s">
        <v>323</v>
      </c>
      <c r="F54" s="427" t="s">
        <v>324</v>
      </c>
      <c r="G54" s="427" t="s">
        <v>473</v>
      </c>
      <c r="H54" s="426">
        <v>42317</v>
      </c>
    </row>
    <row r="55" spans="1:8" s="352" customFormat="1" ht="24" x14ac:dyDescent="0.2">
      <c r="A55" s="428" t="s">
        <v>289</v>
      </c>
      <c r="B55" s="427">
        <v>3</v>
      </c>
      <c r="C55" s="427" t="s">
        <v>494</v>
      </c>
      <c r="D55" s="427" t="s">
        <v>432</v>
      </c>
      <c r="E55" s="427" t="s">
        <v>323</v>
      </c>
      <c r="F55" s="427" t="s">
        <v>324</v>
      </c>
      <c r="G55" s="427" t="s">
        <v>473</v>
      </c>
      <c r="H55" s="426">
        <v>42317</v>
      </c>
    </row>
    <row r="56" spans="1:8" s="352" customFormat="1" ht="24" x14ac:dyDescent="0.2">
      <c r="A56" s="428" t="s">
        <v>289</v>
      </c>
      <c r="B56" s="427">
        <v>3</v>
      </c>
      <c r="C56" s="427" t="s">
        <v>553</v>
      </c>
      <c r="D56" s="427" t="s">
        <v>559</v>
      </c>
      <c r="E56" s="427" t="s">
        <v>323</v>
      </c>
      <c r="F56" s="427" t="s">
        <v>324</v>
      </c>
      <c r="G56" s="427" t="s">
        <v>473</v>
      </c>
      <c r="H56" s="426">
        <v>42317</v>
      </c>
    </row>
    <row r="57" spans="1:8" s="352" customFormat="1" ht="24" x14ac:dyDescent="0.2">
      <c r="A57" s="428" t="s">
        <v>289</v>
      </c>
      <c r="B57" s="427">
        <v>3</v>
      </c>
      <c r="C57" s="427" t="s">
        <v>554</v>
      </c>
      <c r="D57" s="427" t="s">
        <v>560</v>
      </c>
      <c r="E57" s="427" t="s">
        <v>323</v>
      </c>
      <c r="F57" s="427" t="s">
        <v>324</v>
      </c>
      <c r="G57" s="427" t="s">
        <v>473</v>
      </c>
      <c r="H57" s="426">
        <v>42317</v>
      </c>
    </row>
    <row r="58" spans="1:8" s="352" customFormat="1" ht="24" x14ac:dyDescent="0.2">
      <c r="A58" s="428" t="s">
        <v>289</v>
      </c>
      <c r="B58" s="427">
        <v>3</v>
      </c>
      <c r="C58" s="427" t="s">
        <v>433</v>
      </c>
      <c r="D58" s="427" t="s">
        <v>434</v>
      </c>
      <c r="E58" s="427" t="s">
        <v>323</v>
      </c>
      <c r="F58" s="427" t="s">
        <v>324</v>
      </c>
      <c r="G58" s="427" t="s">
        <v>473</v>
      </c>
      <c r="H58" s="426">
        <v>42317</v>
      </c>
    </row>
    <row r="59" spans="1:8" s="352" customFormat="1" ht="24" x14ac:dyDescent="0.2">
      <c r="A59" s="428" t="s">
        <v>289</v>
      </c>
      <c r="B59" s="427">
        <v>3</v>
      </c>
      <c r="C59" s="427" t="s">
        <v>495</v>
      </c>
      <c r="D59" s="427" t="s">
        <v>496</v>
      </c>
      <c r="E59" s="427" t="s">
        <v>323</v>
      </c>
      <c r="F59" s="427" t="s">
        <v>324</v>
      </c>
      <c r="G59" s="427" t="s">
        <v>473</v>
      </c>
      <c r="H59" s="426">
        <v>42317</v>
      </c>
    </row>
    <row r="60" spans="1:8" s="352" customFormat="1" ht="24" x14ac:dyDescent="0.2">
      <c r="A60" s="428" t="s">
        <v>289</v>
      </c>
      <c r="B60" s="427">
        <v>3</v>
      </c>
      <c r="C60" s="427" t="s">
        <v>435</v>
      </c>
      <c r="D60" s="427" t="s">
        <v>436</v>
      </c>
      <c r="E60" s="427" t="s">
        <v>323</v>
      </c>
      <c r="F60" s="427" t="s">
        <v>324</v>
      </c>
      <c r="G60" s="427" t="s">
        <v>473</v>
      </c>
      <c r="H60" s="426">
        <v>42317</v>
      </c>
    </row>
    <row r="61" spans="1:8" s="352" customFormat="1" ht="24" x14ac:dyDescent="0.2">
      <c r="A61" s="428" t="s">
        <v>289</v>
      </c>
      <c r="B61" s="427">
        <v>3</v>
      </c>
      <c r="C61" s="427" t="s">
        <v>555</v>
      </c>
      <c r="D61" s="427" t="s">
        <v>498</v>
      </c>
      <c r="E61" s="427" t="s">
        <v>323</v>
      </c>
      <c r="F61" s="427" t="s">
        <v>324</v>
      </c>
      <c r="G61" s="427" t="s">
        <v>473</v>
      </c>
      <c r="H61" s="426">
        <v>42317</v>
      </c>
    </row>
    <row r="62" spans="1:8" s="352" customFormat="1" ht="24" x14ac:dyDescent="0.2">
      <c r="A62" s="428" t="s">
        <v>289</v>
      </c>
      <c r="B62" s="427">
        <v>3</v>
      </c>
      <c r="C62" s="427" t="s">
        <v>486</v>
      </c>
      <c r="D62" s="427" t="s">
        <v>487</v>
      </c>
      <c r="E62" s="427" t="s">
        <v>323</v>
      </c>
      <c r="F62" s="427" t="s">
        <v>324</v>
      </c>
      <c r="G62" s="427" t="s">
        <v>473</v>
      </c>
      <c r="H62" s="426">
        <v>42317</v>
      </c>
    </row>
    <row r="63" spans="1:8" s="352" customFormat="1" ht="24" x14ac:dyDescent="0.2">
      <c r="A63" s="428" t="s">
        <v>289</v>
      </c>
      <c r="B63" s="427">
        <v>3</v>
      </c>
      <c r="C63" s="427" t="s">
        <v>358</v>
      </c>
      <c r="D63" s="427" t="s">
        <v>437</v>
      </c>
      <c r="E63" s="427" t="s">
        <v>323</v>
      </c>
      <c r="F63" s="427" t="s">
        <v>324</v>
      </c>
      <c r="G63" s="427" t="s">
        <v>473</v>
      </c>
      <c r="H63" s="426">
        <v>42317</v>
      </c>
    </row>
    <row r="64" spans="1:8" s="352" customFormat="1" ht="24" x14ac:dyDescent="0.2">
      <c r="A64" s="428" t="s">
        <v>289</v>
      </c>
      <c r="B64" s="427">
        <v>3</v>
      </c>
      <c r="C64" s="427" t="s">
        <v>358</v>
      </c>
      <c r="D64" s="427" t="s">
        <v>438</v>
      </c>
      <c r="E64" s="427" t="s">
        <v>323</v>
      </c>
      <c r="F64" s="427" t="s">
        <v>324</v>
      </c>
      <c r="G64" s="427" t="s">
        <v>473</v>
      </c>
      <c r="H64" s="426">
        <v>42317</v>
      </c>
    </row>
    <row r="65" spans="1:8" s="352" customFormat="1" ht="24" x14ac:dyDescent="0.2">
      <c r="A65" s="428" t="s">
        <v>289</v>
      </c>
      <c r="B65" s="427">
        <v>3</v>
      </c>
      <c r="C65" s="427" t="s">
        <v>556</v>
      </c>
      <c r="D65" s="427" t="s">
        <v>561</v>
      </c>
      <c r="E65" s="427" t="s">
        <v>323</v>
      </c>
      <c r="F65" s="427" t="s">
        <v>324</v>
      </c>
      <c r="G65" s="427" t="s">
        <v>473</v>
      </c>
      <c r="H65" s="426">
        <v>42317</v>
      </c>
    </row>
    <row r="66" spans="1:8" s="352" customFormat="1" ht="24" x14ac:dyDescent="0.2">
      <c r="A66" s="428" t="s">
        <v>289</v>
      </c>
      <c r="B66" s="427">
        <v>3</v>
      </c>
      <c r="C66" s="427" t="s">
        <v>364</v>
      </c>
      <c r="D66" s="427" t="s">
        <v>365</v>
      </c>
      <c r="E66" s="427" t="s">
        <v>323</v>
      </c>
      <c r="F66" s="427" t="s">
        <v>324</v>
      </c>
      <c r="G66" s="427" t="s">
        <v>473</v>
      </c>
      <c r="H66" s="426">
        <v>42317</v>
      </c>
    </row>
    <row r="67" spans="1:8" s="352" customFormat="1" ht="24" x14ac:dyDescent="0.2">
      <c r="A67" s="428" t="s">
        <v>289</v>
      </c>
      <c r="B67" s="427">
        <v>3</v>
      </c>
      <c r="C67" s="427" t="s">
        <v>499</v>
      </c>
      <c r="D67" s="427" t="s">
        <v>500</v>
      </c>
      <c r="E67" s="427" t="s">
        <v>323</v>
      </c>
      <c r="F67" s="427" t="s">
        <v>324</v>
      </c>
      <c r="G67" s="427" t="s">
        <v>473</v>
      </c>
      <c r="H67" s="426">
        <v>42317</v>
      </c>
    </row>
    <row r="68" spans="1:8" ht="24" x14ac:dyDescent="0.25">
      <c r="A68" s="316" t="s">
        <v>290</v>
      </c>
      <c r="B68" s="425">
        <v>1</v>
      </c>
      <c r="C68" s="425" t="s">
        <v>562</v>
      </c>
      <c r="D68" s="425" t="s">
        <v>563</v>
      </c>
      <c r="E68" s="425" t="s">
        <v>323</v>
      </c>
      <c r="F68" s="425" t="s">
        <v>324</v>
      </c>
      <c r="G68" s="425" t="s">
        <v>325</v>
      </c>
      <c r="H68" s="424">
        <v>42317</v>
      </c>
    </row>
    <row r="69" spans="1:8" ht="24" x14ac:dyDescent="0.25">
      <c r="A69" s="316" t="s">
        <v>290</v>
      </c>
      <c r="B69" s="425">
        <v>1</v>
      </c>
      <c r="C69" s="425" t="s">
        <v>445</v>
      </c>
      <c r="D69" s="425" t="s">
        <v>446</v>
      </c>
      <c r="E69" s="425" t="s">
        <v>323</v>
      </c>
      <c r="F69" s="425" t="s">
        <v>324</v>
      </c>
      <c r="G69" s="425" t="s">
        <v>325</v>
      </c>
      <c r="H69" s="424">
        <v>42317</v>
      </c>
    </row>
    <row r="70" spans="1:8" ht="36" x14ac:dyDescent="0.25">
      <c r="A70" s="316" t="s">
        <v>290</v>
      </c>
      <c r="B70" s="425">
        <v>1</v>
      </c>
      <c r="C70" s="425" t="s">
        <v>445</v>
      </c>
      <c r="D70" s="425" t="s">
        <v>564</v>
      </c>
      <c r="E70" s="425" t="s">
        <v>323</v>
      </c>
      <c r="F70" s="425" t="s">
        <v>324</v>
      </c>
      <c r="G70" s="425" t="s">
        <v>325</v>
      </c>
      <c r="H70" s="424">
        <v>42317</v>
      </c>
    </row>
    <row r="71" spans="1:8" ht="24" x14ac:dyDescent="0.25">
      <c r="A71" s="316" t="s">
        <v>290</v>
      </c>
      <c r="B71" s="425">
        <v>1</v>
      </c>
      <c r="C71" s="425" t="s">
        <v>373</v>
      </c>
      <c r="D71" s="425" t="s">
        <v>565</v>
      </c>
      <c r="E71" s="425" t="s">
        <v>323</v>
      </c>
      <c r="F71" s="425" t="s">
        <v>324</v>
      </c>
      <c r="G71" s="425" t="s">
        <v>325</v>
      </c>
      <c r="H71" s="424">
        <v>42317</v>
      </c>
    </row>
    <row r="72" spans="1:8" ht="24" x14ac:dyDescent="0.25">
      <c r="A72" s="316" t="s">
        <v>290</v>
      </c>
      <c r="B72" s="425">
        <v>1</v>
      </c>
      <c r="C72" s="425" t="s">
        <v>445</v>
      </c>
      <c r="D72" s="425" t="s">
        <v>516</v>
      </c>
      <c r="E72" s="425" t="s">
        <v>323</v>
      </c>
      <c r="F72" s="425" t="s">
        <v>324</v>
      </c>
      <c r="G72" s="425" t="s">
        <v>325</v>
      </c>
      <c r="H72" s="424">
        <v>42317</v>
      </c>
    </row>
    <row r="73" spans="1:8" ht="24" x14ac:dyDescent="0.25">
      <c r="A73" s="316" t="s">
        <v>290</v>
      </c>
      <c r="B73" s="425">
        <v>1</v>
      </c>
      <c r="C73" s="425" t="s">
        <v>373</v>
      </c>
      <c r="D73" s="425" t="s">
        <v>374</v>
      </c>
      <c r="E73" s="425" t="s">
        <v>323</v>
      </c>
      <c r="F73" s="425" t="s">
        <v>324</v>
      </c>
      <c r="G73" s="425" t="s">
        <v>325</v>
      </c>
      <c r="H73" s="424">
        <v>42317</v>
      </c>
    </row>
    <row r="74" spans="1:8" ht="24" x14ac:dyDescent="0.25">
      <c r="A74" s="316" t="s">
        <v>290</v>
      </c>
      <c r="B74" s="425">
        <v>2</v>
      </c>
      <c r="C74" s="425" t="s">
        <v>445</v>
      </c>
      <c r="D74" s="425" t="s">
        <v>566</v>
      </c>
      <c r="E74" s="425" t="s">
        <v>323</v>
      </c>
      <c r="F74" s="425" t="s">
        <v>324</v>
      </c>
      <c r="G74" s="425" t="s">
        <v>406</v>
      </c>
      <c r="H74" s="424">
        <v>42317</v>
      </c>
    </row>
    <row r="75" spans="1:8" ht="24" x14ac:dyDescent="0.25">
      <c r="A75" s="316" t="s">
        <v>290</v>
      </c>
      <c r="B75" s="425">
        <v>2</v>
      </c>
      <c r="C75" s="425" t="s">
        <v>567</v>
      </c>
      <c r="D75" s="425" t="s">
        <v>442</v>
      </c>
      <c r="E75" s="425" t="s">
        <v>323</v>
      </c>
      <c r="F75" s="425" t="s">
        <v>324</v>
      </c>
      <c r="G75" s="425" t="s">
        <v>406</v>
      </c>
      <c r="H75" s="424">
        <v>42317</v>
      </c>
    </row>
    <row r="76" spans="1:8" ht="24" x14ac:dyDescent="0.25">
      <c r="A76" s="316" t="s">
        <v>290</v>
      </c>
      <c r="B76" s="425">
        <v>2</v>
      </c>
      <c r="C76" s="425" t="s">
        <v>373</v>
      </c>
      <c r="D76" s="425" t="s">
        <v>451</v>
      </c>
      <c r="E76" s="425" t="s">
        <v>323</v>
      </c>
      <c r="F76" s="425" t="s">
        <v>324</v>
      </c>
      <c r="G76" s="425" t="s">
        <v>406</v>
      </c>
      <c r="H76" s="424">
        <v>42317</v>
      </c>
    </row>
    <row r="77" spans="1:8" x14ac:dyDescent="0.25">
      <c r="A77" s="423" t="s">
        <v>291</v>
      </c>
      <c r="B77" s="422">
        <v>1</v>
      </c>
      <c r="C77" s="422" t="s">
        <v>377</v>
      </c>
      <c r="D77" s="422" t="s">
        <v>378</v>
      </c>
      <c r="E77" s="422" t="s">
        <v>323</v>
      </c>
      <c r="F77" s="422" t="s">
        <v>324</v>
      </c>
      <c r="G77" s="422" t="s">
        <v>325</v>
      </c>
      <c r="H77" s="421">
        <v>42317</v>
      </c>
    </row>
    <row r="78" spans="1:8" ht="24" x14ac:dyDescent="0.25">
      <c r="A78" s="423" t="s">
        <v>291</v>
      </c>
      <c r="B78" s="422">
        <v>1</v>
      </c>
      <c r="C78" s="422" t="s">
        <v>379</v>
      </c>
      <c r="D78" s="422" t="s">
        <v>380</v>
      </c>
      <c r="E78" s="422" t="s">
        <v>323</v>
      </c>
      <c r="F78" s="422" t="s">
        <v>324</v>
      </c>
      <c r="G78" s="422" t="s">
        <v>325</v>
      </c>
      <c r="H78" s="421">
        <v>42317</v>
      </c>
    </row>
    <row r="79" spans="1:8" x14ac:dyDescent="0.25">
      <c r="A79" s="423" t="s">
        <v>291</v>
      </c>
      <c r="B79" s="422">
        <v>3</v>
      </c>
      <c r="C79" s="422" t="s">
        <v>375</v>
      </c>
      <c r="D79" s="422" t="s">
        <v>569</v>
      </c>
      <c r="E79" s="422" t="s">
        <v>323</v>
      </c>
      <c r="F79" s="422" t="s">
        <v>324</v>
      </c>
      <c r="G79" s="422" t="s">
        <v>473</v>
      </c>
      <c r="H79" s="421">
        <v>42317</v>
      </c>
    </row>
    <row r="80" spans="1:8" ht="24" x14ac:dyDescent="0.25">
      <c r="A80" s="423" t="s">
        <v>291</v>
      </c>
      <c r="B80" s="422">
        <v>3</v>
      </c>
      <c r="C80" s="422" t="s">
        <v>568</v>
      </c>
      <c r="D80" s="422" t="s">
        <v>570</v>
      </c>
      <c r="E80" s="422" t="s">
        <v>323</v>
      </c>
      <c r="F80" s="422" t="s">
        <v>324</v>
      </c>
      <c r="G80" s="422" t="s">
        <v>473</v>
      </c>
      <c r="H80" s="421">
        <v>42317</v>
      </c>
    </row>
    <row r="81" spans="1:8" ht="24" x14ac:dyDescent="0.25">
      <c r="A81" s="322" t="s">
        <v>381</v>
      </c>
      <c r="B81" s="365">
        <v>1</v>
      </c>
      <c r="C81" s="365" t="s">
        <v>395</v>
      </c>
      <c r="D81" s="365" t="s">
        <v>396</v>
      </c>
      <c r="E81" s="365" t="s">
        <v>323</v>
      </c>
      <c r="F81" s="365" t="s">
        <v>324</v>
      </c>
      <c r="G81" s="365" t="s">
        <v>325</v>
      </c>
      <c r="H81" s="366">
        <v>42317</v>
      </c>
    </row>
    <row r="82" spans="1:8" ht="24" x14ac:dyDescent="0.25">
      <c r="A82" s="322" t="s">
        <v>381</v>
      </c>
      <c r="B82" s="365">
        <v>2</v>
      </c>
      <c r="C82" s="365" t="s">
        <v>348</v>
      </c>
      <c r="D82" s="365" t="s">
        <v>462</v>
      </c>
      <c r="E82" s="365" t="s">
        <v>323</v>
      </c>
      <c r="F82" s="365" t="s">
        <v>324</v>
      </c>
      <c r="G82" s="365" t="s">
        <v>406</v>
      </c>
      <c r="H82" s="366">
        <v>42317</v>
      </c>
    </row>
    <row r="83" spans="1:8" ht="24" x14ac:dyDescent="0.25">
      <c r="A83" s="322" t="s">
        <v>381</v>
      </c>
      <c r="B83" s="365">
        <v>2</v>
      </c>
      <c r="C83" s="365" t="s">
        <v>348</v>
      </c>
      <c r="D83" s="365" t="s">
        <v>571</v>
      </c>
      <c r="E83" s="365" t="s">
        <v>323</v>
      </c>
      <c r="F83" s="365" t="s">
        <v>324</v>
      </c>
      <c r="G83" s="365" t="s">
        <v>406</v>
      </c>
      <c r="H83" s="366">
        <v>42317</v>
      </c>
    </row>
    <row r="84" spans="1:8" ht="24" x14ac:dyDescent="0.25">
      <c r="A84" s="322" t="s">
        <v>381</v>
      </c>
      <c r="B84" s="365">
        <v>2</v>
      </c>
      <c r="C84" s="365" t="s">
        <v>384</v>
      </c>
      <c r="D84" s="365" t="s">
        <v>572</v>
      </c>
      <c r="E84" s="365" t="s">
        <v>323</v>
      </c>
      <c r="F84" s="365" t="s">
        <v>324</v>
      </c>
      <c r="G84" s="365" t="s">
        <v>406</v>
      </c>
      <c r="H84" s="366">
        <v>42317</v>
      </c>
    </row>
    <row r="85" spans="1:8" ht="24" x14ac:dyDescent="0.25">
      <c r="A85" s="322" t="s">
        <v>381</v>
      </c>
      <c r="B85" s="365">
        <v>2</v>
      </c>
      <c r="C85" s="365" t="s">
        <v>348</v>
      </c>
      <c r="D85" s="365" t="s">
        <v>464</v>
      </c>
      <c r="E85" s="365" t="s">
        <v>323</v>
      </c>
      <c r="F85" s="365" t="s">
        <v>324</v>
      </c>
      <c r="G85" s="365" t="s">
        <v>406</v>
      </c>
      <c r="H85" s="366">
        <v>42317</v>
      </c>
    </row>
    <row r="86" spans="1:8" ht="24" x14ac:dyDescent="0.25">
      <c r="A86" s="322" t="s">
        <v>381</v>
      </c>
      <c r="B86" s="365">
        <v>3</v>
      </c>
      <c r="C86" s="365" t="s">
        <v>439</v>
      </c>
      <c r="D86" s="365" t="s">
        <v>525</v>
      </c>
      <c r="E86" s="365" t="s">
        <v>323</v>
      </c>
      <c r="F86" s="365" t="s">
        <v>324</v>
      </c>
      <c r="G86" s="365" t="s">
        <v>473</v>
      </c>
      <c r="H86" s="366">
        <v>42317</v>
      </c>
    </row>
    <row r="87" spans="1:8" ht="24" x14ac:dyDescent="0.25">
      <c r="A87" s="322" t="s">
        <v>381</v>
      </c>
      <c r="B87" s="365">
        <v>3</v>
      </c>
      <c r="C87" s="365" t="s">
        <v>395</v>
      </c>
      <c r="D87" s="365" t="s">
        <v>467</v>
      </c>
      <c r="E87" s="365" t="s">
        <v>323</v>
      </c>
      <c r="F87" s="365" t="s">
        <v>324</v>
      </c>
      <c r="G87" s="365" t="s">
        <v>473</v>
      </c>
      <c r="H87" s="366">
        <v>42317</v>
      </c>
    </row>
    <row r="88" spans="1:8" ht="24" x14ac:dyDescent="0.25">
      <c r="A88" s="322" t="s">
        <v>381</v>
      </c>
      <c r="B88" s="365">
        <v>3</v>
      </c>
      <c r="C88" s="365" t="s">
        <v>393</v>
      </c>
      <c r="D88" s="365" t="s">
        <v>466</v>
      </c>
      <c r="E88" s="365" t="s">
        <v>323</v>
      </c>
      <c r="F88" s="365" t="s">
        <v>324</v>
      </c>
      <c r="G88" s="365" t="s">
        <v>473</v>
      </c>
      <c r="H88" s="366">
        <v>42317</v>
      </c>
    </row>
    <row r="89" spans="1:8" ht="24" x14ac:dyDescent="0.25">
      <c r="A89" s="322" t="s">
        <v>381</v>
      </c>
      <c r="B89" s="365">
        <v>3</v>
      </c>
      <c r="C89" s="365" t="s">
        <v>384</v>
      </c>
      <c r="D89" s="365" t="s">
        <v>385</v>
      </c>
      <c r="E89" s="365" t="s">
        <v>323</v>
      </c>
      <c r="F89" s="365" t="s">
        <v>324</v>
      </c>
      <c r="G89" s="365" t="s">
        <v>473</v>
      </c>
      <c r="H89" s="366">
        <v>42317</v>
      </c>
    </row>
    <row r="90" spans="1:8" ht="24" x14ac:dyDescent="0.25">
      <c r="A90" s="322" t="s">
        <v>381</v>
      </c>
      <c r="B90" s="365">
        <v>3</v>
      </c>
      <c r="C90" s="365" t="s">
        <v>390</v>
      </c>
      <c r="D90" s="365" t="s">
        <v>391</v>
      </c>
      <c r="E90" s="365" t="s">
        <v>323</v>
      </c>
      <c r="F90" s="365" t="s">
        <v>324</v>
      </c>
      <c r="G90" s="365" t="s">
        <v>473</v>
      </c>
      <c r="H90" s="366">
        <v>42317</v>
      </c>
    </row>
    <row r="91" spans="1:8" ht="24" x14ac:dyDescent="0.25">
      <c r="A91" s="322" t="s">
        <v>381</v>
      </c>
      <c r="B91" s="365">
        <v>3</v>
      </c>
      <c r="C91" s="365" t="s">
        <v>384</v>
      </c>
      <c r="D91" s="365" t="s">
        <v>572</v>
      </c>
      <c r="E91" s="365" t="s">
        <v>323</v>
      </c>
      <c r="F91" s="365" t="s">
        <v>324</v>
      </c>
      <c r="G91" s="365" t="s">
        <v>473</v>
      </c>
      <c r="H91" s="366">
        <v>42317</v>
      </c>
    </row>
    <row r="92" spans="1:8" ht="24" x14ac:dyDescent="0.25">
      <c r="A92" s="322" t="s">
        <v>381</v>
      </c>
      <c r="B92" s="365">
        <v>3</v>
      </c>
      <c r="C92" s="365" t="s">
        <v>485</v>
      </c>
      <c r="D92" s="365" t="s">
        <v>526</v>
      </c>
      <c r="E92" s="365" t="s">
        <v>323</v>
      </c>
      <c r="F92" s="365" t="s">
        <v>324</v>
      </c>
      <c r="G92" s="365" t="s">
        <v>473</v>
      </c>
      <c r="H92" s="366">
        <v>42317</v>
      </c>
    </row>
    <row r="93" spans="1:8" ht="24" x14ac:dyDescent="0.25">
      <c r="A93" s="322" t="s">
        <v>381</v>
      </c>
      <c r="B93" s="365">
        <v>3</v>
      </c>
      <c r="C93" s="365" t="s">
        <v>386</v>
      </c>
      <c r="D93" s="365" t="s">
        <v>387</v>
      </c>
      <c r="E93" s="365" t="s">
        <v>323</v>
      </c>
      <c r="F93" s="365" t="s">
        <v>324</v>
      </c>
      <c r="G93" s="365" t="s">
        <v>473</v>
      </c>
      <c r="H93" s="366">
        <v>42317</v>
      </c>
    </row>
    <row r="94" spans="1:8" ht="24" x14ac:dyDescent="0.25">
      <c r="A94" s="420" t="s">
        <v>293</v>
      </c>
      <c r="B94" s="419">
        <v>1</v>
      </c>
      <c r="C94" s="419" t="s">
        <v>400</v>
      </c>
      <c r="D94" s="419" t="s">
        <v>401</v>
      </c>
      <c r="E94" s="419" t="s">
        <v>323</v>
      </c>
      <c r="F94" s="419" t="s">
        <v>324</v>
      </c>
      <c r="G94" s="419" t="s">
        <v>325</v>
      </c>
      <c r="H94" s="418">
        <v>42317</v>
      </c>
    </row>
    <row r="95" spans="1:8" ht="24" x14ac:dyDescent="0.25">
      <c r="A95" s="420" t="s">
        <v>293</v>
      </c>
      <c r="B95" s="419">
        <v>1</v>
      </c>
      <c r="C95" s="419" t="s">
        <v>400</v>
      </c>
      <c r="D95" s="419" t="s">
        <v>402</v>
      </c>
      <c r="E95" s="419" t="s">
        <v>323</v>
      </c>
      <c r="F95" s="419" t="s">
        <v>324</v>
      </c>
      <c r="G95" s="419" t="s">
        <v>325</v>
      </c>
      <c r="H95" s="418">
        <v>42317</v>
      </c>
    </row>
    <row r="96" spans="1:8" ht="24" x14ac:dyDescent="0.25">
      <c r="A96" s="420" t="s">
        <v>293</v>
      </c>
      <c r="B96" s="419">
        <v>1</v>
      </c>
      <c r="C96" s="419" t="s">
        <v>400</v>
      </c>
      <c r="D96" s="419" t="s">
        <v>573</v>
      </c>
      <c r="E96" s="419" t="s">
        <v>323</v>
      </c>
      <c r="F96" s="419" t="s">
        <v>324</v>
      </c>
      <c r="G96" s="419" t="s">
        <v>325</v>
      </c>
      <c r="H96" s="418">
        <v>42317</v>
      </c>
    </row>
    <row r="97" spans="1:8" ht="24" x14ac:dyDescent="0.25">
      <c r="A97" s="420" t="s">
        <v>293</v>
      </c>
      <c r="B97" s="419">
        <v>2</v>
      </c>
      <c r="C97" s="419" t="s">
        <v>400</v>
      </c>
      <c r="D97" s="419" t="s">
        <v>401</v>
      </c>
      <c r="E97" s="419" t="s">
        <v>323</v>
      </c>
      <c r="F97" s="419" t="s">
        <v>324</v>
      </c>
      <c r="G97" s="419" t="s">
        <v>406</v>
      </c>
      <c r="H97" s="418">
        <v>42317</v>
      </c>
    </row>
    <row r="98" spans="1:8" ht="24" x14ac:dyDescent="0.25">
      <c r="A98" s="420" t="s">
        <v>293</v>
      </c>
      <c r="B98" s="419">
        <v>2</v>
      </c>
      <c r="C98" s="419" t="s">
        <v>400</v>
      </c>
      <c r="D98" s="419" t="s">
        <v>402</v>
      </c>
      <c r="E98" s="419" t="s">
        <v>323</v>
      </c>
      <c r="F98" s="419" t="s">
        <v>324</v>
      </c>
      <c r="G98" s="419" t="s">
        <v>406</v>
      </c>
      <c r="H98" s="418">
        <v>42317</v>
      </c>
    </row>
    <row r="99" spans="1:8" ht="24" x14ac:dyDescent="0.25">
      <c r="A99" s="420" t="s">
        <v>293</v>
      </c>
      <c r="B99" s="419">
        <v>3</v>
      </c>
      <c r="C99" s="419" t="s">
        <v>468</v>
      </c>
      <c r="D99" s="419" t="s">
        <v>527</v>
      </c>
      <c r="E99" s="419" t="s">
        <v>323</v>
      </c>
      <c r="F99" s="419" t="s">
        <v>324</v>
      </c>
      <c r="G99" s="419" t="s">
        <v>473</v>
      </c>
      <c r="H99" s="418">
        <v>42317</v>
      </c>
    </row>
    <row r="100" spans="1:8" ht="24" x14ac:dyDescent="0.25">
      <c r="A100" s="417" t="s">
        <v>403</v>
      </c>
      <c r="B100" s="416">
        <v>3</v>
      </c>
      <c r="C100" s="416" t="s">
        <v>575</v>
      </c>
      <c r="D100" s="416" t="s">
        <v>574</v>
      </c>
      <c r="E100" s="336" t="s">
        <v>323</v>
      </c>
      <c r="F100" s="416" t="s">
        <v>324</v>
      </c>
      <c r="G100" s="416" t="s">
        <v>473</v>
      </c>
      <c r="H100" s="415">
        <v>42317</v>
      </c>
    </row>
  </sheetData>
  <mergeCells count="1">
    <mergeCell ref="A1:H1"/>
  </mergeCells>
  <pageMargins left="0.70866141732283472" right="0.70866141732283472" top="0.59055118110236227" bottom="0.78740157480314965" header="0.31496062992125984" footer="0.31496062992125984"/>
  <pageSetup paperSize="9" scale="91" fitToHeight="0" orientation="landscape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53"/>
  <sheetViews>
    <sheetView view="pageBreakPreview" zoomScaleNormal="100" zoomScaleSheetLayoutView="100" workbookViewId="0">
      <selection activeCell="E30" sqref="E30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684" t="s">
        <v>275</v>
      </c>
      <c r="B1" s="684"/>
    </row>
    <row r="2" spans="1:2" s="1" customFormat="1" ht="16.5" thickBot="1" x14ac:dyDescent="0.3">
      <c r="A2" s="115" t="s">
        <v>52</v>
      </c>
      <c r="B2" s="116" t="s">
        <v>112</v>
      </c>
    </row>
    <row r="3" spans="1:2" x14ac:dyDescent="0.25">
      <c r="A3" s="450" t="s">
        <v>287</v>
      </c>
      <c r="B3" s="452" t="s">
        <v>321</v>
      </c>
    </row>
    <row r="4" spans="1:2" x14ac:dyDescent="0.25">
      <c r="A4" s="452"/>
      <c r="B4" s="447" t="s">
        <v>667</v>
      </c>
    </row>
    <row r="5" spans="1:2" x14ac:dyDescent="0.25">
      <c r="A5" s="452"/>
      <c r="B5" s="447" t="s">
        <v>328</v>
      </c>
    </row>
    <row r="6" spans="1:2" x14ac:dyDescent="0.25">
      <c r="A6" s="452"/>
      <c r="B6" s="447" t="s">
        <v>596</v>
      </c>
    </row>
    <row r="7" spans="1:2" x14ac:dyDescent="0.25">
      <c r="A7" s="452"/>
      <c r="B7" s="447" t="s">
        <v>423</v>
      </c>
    </row>
    <row r="8" spans="1:2" x14ac:dyDescent="0.25">
      <c r="A8" s="452"/>
      <c r="B8" s="447" t="s">
        <v>332</v>
      </c>
    </row>
    <row r="9" spans="1:2" x14ac:dyDescent="0.25">
      <c r="A9" s="452"/>
      <c r="B9" s="447" t="s">
        <v>414</v>
      </c>
    </row>
    <row r="10" spans="1:2" x14ac:dyDescent="0.25">
      <c r="A10" s="452"/>
      <c r="B10" s="447" t="s">
        <v>338</v>
      </c>
    </row>
    <row r="11" spans="1:2" x14ac:dyDescent="0.25">
      <c r="A11" s="450" t="s">
        <v>288</v>
      </c>
      <c r="B11" s="447" t="s">
        <v>423</v>
      </c>
    </row>
    <row r="12" spans="1:2" x14ac:dyDescent="0.25">
      <c r="A12" s="450"/>
      <c r="B12" s="452" t="s">
        <v>541</v>
      </c>
    </row>
    <row r="13" spans="1:2" x14ac:dyDescent="0.25">
      <c r="A13" s="452"/>
      <c r="B13" s="452" t="s">
        <v>666</v>
      </c>
    </row>
    <row r="14" spans="1:2" x14ac:dyDescent="0.25">
      <c r="A14" s="452"/>
      <c r="B14" s="452" t="s">
        <v>485</v>
      </c>
    </row>
    <row r="15" spans="1:2" x14ac:dyDescent="0.25">
      <c r="A15" s="452"/>
      <c r="B15" s="452" t="s">
        <v>439</v>
      </c>
    </row>
    <row r="16" spans="1:2" x14ac:dyDescent="0.25">
      <c r="A16" s="452"/>
      <c r="B16" s="452" t="s">
        <v>425</v>
      </c>
    </row>
    <row r="17" spans="1:2" x14ac:dyDescent="0.25">
      <c r="A17" s="452"/>
      <c r="B17" s="452" t="s">
        <v>665</v>
      </c>
    </row>
    <row r="18" spans="1:2" x14ac:dyDescent="0.25">
      <c r="A18" s="452"/>
      <c r="B18" s="452" t="s">
        <v>344</v>
      </c>
    </row>
    <row r="19" spans="1:2" x14ac:dyDescent="0.25">
      <c r="A19" s="452"/>
      <c r="B19" s="452" t="s">
        <v>486</v>
      </c>
    </row>
    <row r="20" spans="1:2" x14ac:dyDescent="0.25">
      <c r="A20" s="450" t="s">
        <v>289</v>
      </c>
      <c r="B20" s="461" t="s">
        <v>494</v>
      </c>
    </row>
    <row r="21" spans="1:2" x14ac:dyDescent="0.25">
      <c r="A21" s="462"/>
      <c r="B21" s="459" t="s">
        <v>358</v>
      </c>
    </row>
    <row r="22" spans="1:2" x14ac:dyDescent="0.25">
      <c r="A22" s="461"/>
      <c r="B22" s="459" t="s">
        <v>425</v>
      </c>
    </row>
    <row r="23" spans="1:2" x14ac:dyDescent="0.25">
      <c r="A23" s="452"/>
      <c r="B23" s="459" t="s">
        <v>495</v>
      </c>
    </row>
    <row r="24" spans="1:2" x14ac:dyDescent="0.25">
      <c r="A24" s="452"/>
      <c r="B24" s="459" t="s">
        <v>435</v>
      </c>
    </row>
    <row r="25" spans="1:2" x14ac:dyDescent="0.25">
      <c r="A25" s="460"/>
      <c r="B25" s="459" t="s">
        <v>664</v>
      </c>
    </row>
    <row r="26" spans="1:2" x14ac:dyDescent="0.25">
      <c r="A26" s="447"/>
      <c r="B26" s="459" t="s">
        <v>364</v>
      </c>
    </row>
    <row r="27" spans="1:2" x14ac:dyDescent="0.25">
      <c r="A27" s="458"/>
      <c r="B27" s="459" t="s">
        <v>499</v>
      </c>
    </row>
    <row r="28" spans="1:2" x14ac:dyDescent="0.25">
      <c r="A28" s="458"/>
      <c r="B28" s="457" t="s">
        <v>356</v>
      </c>
    </row>
    <row r="29" spans="1:2" x14ac:dyDescent="0.25">
      <c r="A29" s="458"/>
      <c r="B29" s="457" t="s">
        <v>433</v>
      </c>
    </row>
    <row r="30" spans="1:2" ht="31.5" x14ac:dyDescent="0.25">
      <c r="A30" s="446" t="s">
        <v>290</v>
      </c>
      <c r="B30" s="456" t="s">
        <v>663</v>
      </c>
    </row>
    <row r="31" spans="1:2" x14ac:dyDescent="0.25">
      <c r="A31" s="455"/>
      <c r="B31" s="456" t="s">
        <v>662</v>
      </c>
    </row>
    <row r="32" spans="1:2" x14ac:dyDescent="0.25">
      <c r="A32" s="455"/>
      <c r="B32" s="449" t="s">
        <v>661</v>
      </c>
    </row>
    <row r="33" spans="1:2" x14ac:dyDescent="0.25">
      <c r="A33" s="455"/>
      <c r="B33" s="449" t="s">
        <v>660</v>
      </c>
    </row>
    <row r="34" spans="1:2" x14ac:dyDescent="0.25">
      <c r="A34" s="455"/>
      <c r="B34" s="449" t="s">
        <v>659</v>
      </c>
    </row>
    <row r="35" spans="1:2" x14ac:dyDescent="0.25">
      <c r="A35" s="455"/>
      <c r="B35" s="449" t="s">
        <v>658</v>
      </c>
    </row>
    <row r="36" spans="1:2" x14ac:dyDescent="0.25">
      <c r="A36" s="455"/>
      <c r="B36" s="449" t="s">
        <v>657</v>
      </c>
    </row>
    <row r="37" spans="1:2" x14ac:dyDescent="0.25">
      <c r="A37" s="455"/>
      <c r="B37" s="449" t="s">
        <v>649</v>
      </c>
    </row>
    <row r="38" spans="1:2" x14ac:dyDescent="0.25">
      <c r="A38" s="455"/>
      <c r="B38" s="449" t="s">
        <v>656</v>
      </c>
    </row>
    <row r="39" spans="1:2" x14ac:dyDescent="0.25">
      <c r="A39" s="455"/>
      <c r="B39" s="449" t="s">
        <v>655</v>
      </c>
    </row>
    <row r="40" spans="1:2" x14ac:dyDescent="0.25">
      <c r="A40" s="455"/>
      <c r="B40" s="449" t="s">
        <v>654</v>
      </c>
    </row>
    <row r="41" spans="1:2" x14ac:dyDescent="0.25">
      <c r="A41" s="455"/>
      <c r="B41" s="449" t="s">
        <v>653</v>
      </c>
    </row>
    <row r="42" spans="1:2" x14ac:dyDescent="0.25">
      <c r="A42" s="455"/>
      <c r="B42" s="454" t="s">
        <v>652</v>
      </c>
    </row>
    <row r="43" spans="1:2" x14ac:dyDescent="0.25">
      <c r="A43" s="452"/>
      <c r="B43" s="454" t="s">
        <v>651</v>
      </c>
    </row>
    <row r="44" spans="1:2" x14ac:dyDescent="0.25">
      <c r="A44" s="450" t="s">
        <v>291</v>
      </c>
      <c r="B44" s="453" t="s">
        <v>650</v>
      </c>
    </row>
    <row r="45" spans="1:2" x14ac:dyDescent="0.25">
      <c r="A45" s="452"/>
      <c r="B45" s="451" t="s">
        <v>377</v>
      </c>
    </row>
    <row r="46" spans="1:2" x14ac:dyDescent="0.25">
      <c r="A46" s="450" t="s">
        <v>381</v>
      </c>
      <c r="B46" s="449" t="s">
        <v>649</v>
      </c>
    </row>
    <row r="47" spans="1:2" x14ac:dyDescent="0.25">
      <c r="A47" s="446"/>
      <c r="B47" s="447" t="s">
        <v>648</v>
      </c>
    </row>
    <row r="48" spans="1:2" x14ac:dyDescent="0.25">
      <c r="A48" s="447"/>
      <c r="B48" s="447" t="s">
        <v>460</v>
      </c>
    </row>
    <row r="49" spans="1:2" x14ac:dyDescent="0.25">
      <c r="A49" s="447"/>
      <c r="B49" s="448" t="s">
        <v>465</v>
      </c>
    </row>
    <row r="50" spans="1:2" x14ac:dyDescent="0.25">
      <c r="A50" s="447"/>
      <c r="B50" s="447" t="s">
        <v>647</v>
      </c>
    </row>
    <row r="51" spans="1:2" x14ac:dyDescent="0.25">
      <c r="A51" s="447"/>
      <c r="B51" s="447" t="s">
        <v>485</v>
      </c>
    </row>
    <row r="52" spans="1:2" ht="31.5" x14ac:dyDescent="0.25">
      <c r="A52" s="446" t="s">
        <v>293</v>
      </c>
      <c r="B52" s="445" t="s">
        <v>471</v>
      </c>
    </row>
    <row r="53" spans="1:2" x14ac:dyDescent="0.25">
      <c r="A53" s="2"/>
      <c r="B53" s="444" t="s">
        <v>356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20"/>
  <sheetViews>
    <sheetView view="pageBreakPreview" zoomScaleNormal="100" zoomScaleSheetLayoutView="100" workbookViewId="0">
      <selection activeCell="D12" sqref="D12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684" t="s">
        <v>276</v>
      </c>
      <c r="B1" s="684"/>
      <c r="C1" s="684"/>
    </row>
    <row r="2" spans="1:3" ht="24" customHeight="1" thickBot="1" x14ac:dyDescent="0.3">
      <c r="A2" s="117" t="s">
        <v>110</v>
      </c>
      <c r="B2" s="375"/>
      <c r="C2" s="375"/>
    </row>
    <row r="3" spans="1:3" ht="16.5" thickBot="1" x14ac:dyDescent="0.3">
      <c r="A3" s="118" t="s">
        <v>52</v>
      </c>
      <c r="B3" s="82" t="s">
        <v>112</v>
      </c>
      <c r="C3" s="83" t="s">
        <v>111</v>
      </c>
    </row>
    <row r="4" spans="1:3" x14ac:dyDescent="0.25">
      <c r="A4" s="23" t="s">
        <v>673</v>
      </c>
      <c r="B4" s="23" t="s">
        <v>404</v>
      </c>
      <c r="C4" s="464">
        <v>42307</v>
      </c>
    </row>
    <row r="5" spans="1:3" x14ac:dyDescent="0.25">
      <c r="A5" s="67"/>
      <c r="B5" s="67"/>
      <c r="C5" s="67"/>
    </row>
    <row r="6" spans="1:3" x14ac:dyDescent="0.25">
      <c r="A6" s="67"/>
      <c r="B6" s="67"/>
      <c r="C6" s="67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C10" s="16"/>
    </row>
    <row r="11" spans="1:3" ht="16.5" thickBot="1" x14ac:dyDescent="0.3">
      <c r="A11" s="108" t="s">
        <v>148</v>
      </c>
    </row>
    <row r="12" spans="1:3" ht="16.5" thickBot="1" x14ac:dyDescent="0.3">
      <c r="A12" s="118" t="s">
        <v>52</v>
      </c>
      <c r="B12" s="82" t="s">
        <v>112</v>
      </c>
      <c r="C12" s="83" t="s">
        <v>132</v>
      </c>
    </row>
    <row r="13" spans="1:3" ht="31.5" x14ac:dyDescent="0.25">
      <c r="A13" s="447" t="s">
        <v>673</v>
      </c>
      <c r="B13" s="87" t="s">
        <v>672</v>
      </c>
      <c r="C13" s="67" t="s">
        <v>671</v>
      </c>
    </row>
    <row r="14" spans="1:3" x14ac:dyDescent="0.25">
      <c r="A14" s="2" t="s">
        <v>288</v>
      </c>
      <c r="B14" s="2" t="s">
        <v>542</v>
      </c>
      <c r="C14" s="14" t="s">
        <v>668</v>
      </c>
    </row>
    <row r="15" spans="1:3" x14ac:dyDescent="0.25">
      <c r="A15" s="2" t="s">
        <v>289</v>
      </c>
      <c r="B15" s="2" t="s">
        <v>554</v>
      </c>
      <c r="C15" s="14" t="s">
        <v>668</v>
      </c>
    </row>
    <row r="16" spans="1:3" x14ac:dyDescent="0.25">
      <c r="A16" s="2" t="s">
        <v>289</v>
      </c>
      <c r="B16" s="14" t="s">
        <v>553</v>
      </c>
      <c r="C16" s="14" t="s">
        <v>668</v>
      </c>
    </row>
    <row r="17" spans="1:3" x14ac:dyDescent="0.25">
      <c r="A17" s="2" t="s">
        <v>287</v>
      </c>
      <c r="B17" s="2" t="s">
        <v>670</v>
      </c>
      <c r="C17" s="14" t="s">
        <v>668</v>
      </c>
    </row>
    <row r="18" spans="1:3" x14ac:dyDescent="0.25">
      <c r="A18" s="2" t="s">
        <v>381</v>
      </c>
      <c r="B18" s="463" t="s">
        <v>393</v>
      </c>
      <c r="C18" s="14" t="s">
        <v>668</v>
      </c>
    </row>
    <row r="19" spans="1:3" x14ac:dyDescent="0.25">
      <c r="A19" s="2" t="s">
        <v>293</v>
      </c>
      <c r="B19" s="463" t="s">
        <v>669</v>
      </c>
      <c r="C19" s="14" t="s">
        <v>668</v>
      </c>
    </row>
    <row r="20" spans="1:3" x14ac:dyDescent="0.25">
      <c r="C20" s="16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L759"/>
  <sheetViews>
    <sheetView view="pageBreakPreview" zoomScaleNormal="100" zoomScaleSheetLayoutView="100" workbookViewId="0">
      <selection activeCell="J2" sqref="J2:J760"/>
    </sheetView>
  </sheetViews>
  <sheetFormatPr defaultRowHeight="15.75" x14ac:dyDescent="0.25"/>
  <cols>
    <col min="1" max="1" width="3.75" style="133" customWidth="1"/>
    <col min="2" max="2" width="6.625" style="133" customWidth="1"/>
    <col min="3" max="3" width="12.75" style="133" customWidth="1"/>
    <col min="4" max="4" width="6" style="133" customWidth="1"/>
    <col min="5" max="5" width="5.25" style="133" customWidth="1"/>
    <col min="6" max="6" width="11.5" style="133" customWidth="1"/>
    <col min="7" max="7" width="18.625" style="133" customWidth="1"/>
    <col min="8" max="8" width="48.75" style="133" customWidth="1"/>
    <col min="9" max="9" width="10.125" style="465" customWidth="1"/>
    <col min="10" max="10" width="9.625" style="133" customWidth="1"/>
    <col min="11" max="11" width="11.75" style="133" customWidth="1"/>
    <col min="12" max="12" width="10.5" style="133" customWidth="1"/>
    <col min="13" max="16384" width="9" style="133"/>
  </cols>
  <sheetData>
    <row r="1" spans="1:12" ht="21" thickBot="1" x14ac:dyDescent="0.35">
      <c r="A1" s="723" t="s">
        <v>277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</row>
    <row r="2" spans="1:12" ht="116.25" thickBot="1" x14ac:dyDescent="0.3">
      <c r="A2" s="135" t="s">
        <v>133</v>
      </c>
      <c r="B2" s="136" t="s">
        <v>52</v>
      </c>
      <c r="C2" s="136" t="s">
        <v>182</v>
      </c>
      <c r="D2" s="136" t="s">
        <v>185</v>
      </c>
      <c r="E2" s="136" t="s">
        <v>184</v>
      </c>
      <c r="F2" s="562" t="s">
        <v>134</v>
      </c>
      <c r="G2" s="562" t="s">
        <v>135</v>
      </c>
      <c r="H2" s="562" t="s">
        <v>122</v>
      </c>
      <c r="I2" s="563" t="s">
        <v>136</v>
      </c>
      <c r="J2" s="562" t="s">
        <v>137</v>
      </c>
      <c r="K2" s="562" t="s">
        <v>138</v>
      </c>
      <c r="L2" s="561" t="s">
        <v>139</v>
      </c>
    </row>
    <row r="3" spans="1:12" ht="25.5" hidden="1" x14ac:dyDescent="0.25">
      <c r="A3" s="490">
        <v>1</v>
      </c>
      <c r="B3" s="485" t="s">
        <v>583</v>
      </c>
      <c r="C3" s="485" t="s">
        <v>760</v>
      </c>
      <c r="D3" s="489" t="s">
        <v>677</v>
      </c>
      <c r="E3" s="489" t="s">
        <v>323</v>
      </c>
      <c r="F3" s="476" t="s">
        <v>2976</v>
      </c>
      <c r="G3" s="485" t="s">
        <v>2975</v>
      </c>
      <c r="H3" s="485" t="s">
        <v>2974</v>
      </c>
      <c r="I3" s="533" t="s">
        <v>1304</v>
      </c>
      <c r="J3" s="486">
        <v>4226</v>
      </c>
      <c r="K3" s="486"/>
      <c r="L3" s="485"/>
    </row>
    <row r="4" spans="1:12" ht="25.5" hidden="1" x14ac:dyDescent="0.25">
      <c r="A4" s="490">
        <f t="shared" ref="A4:A67" si="0">A3+1</f>
        <v>2</v>
      </c>
      <c r="B4" s="485" t="s">
        <v>583</v>
      </c>
      <c r="C4" s="485" t="s">
        <v>760</v>
      </c>
      <c r="D4" s="489" t="s">
        <v>677</v>
      </c>
      <c r="E4" s="489" t="s">
        <v>323</v>
      </c>
      <c r="F4" s="476" t="s">
        <v>2973</v>
      </c>
      <c r="G4" s="485" t="s">
        <v>2829</v>
      </c>
      <c r="H4" s="485" t="s">
        <v>2972</v>
      </c>
      <c r="I4" s="533" t="s">
        <v>1304</v>
      </c>
      <c r="J4" s="486">
        <v>12660</v>
      </c>
      <c r="K4" s="486"/>
      <c r="L4" s="485"/>
    </row>
    <row r="5" spans="1:12" ht="51" hidden="1" x14ac:dyDescent="0.25">
      <c r="A5" s="490">
        <f t="shared" si="0"/>
        <v>3</v>
      </c>
      <c r="B5" s="485" t="s">
        <v>583</v>
      </c>
      <c r="C5" s="485" t="s">
        <v>760</v>
      </c>
      <c r="D5" s="489" t="s">
        <v>677</v>
      </c>
      <c r="E5" s="489" t="s">
        <v>323</v>
      </c>
      <c r="F5" s="476" t="s">
        <v>2971</v>
      </c>
      <c r="G5" s="485" t="s">
        <v>2655</v>
      </c>
      <c r="H5" s="485" t="s">
        <v>2970</v>
      </c>
      <c r="I5" s="533" t="s">
        <v>1304</v>
      </c>
      <c r="J5" s="486">
        <v>6092</v>
      </c>
      <c r="K5" s="486"/>
      <c r="L5" s="485"/>
    </row>
    <row r="6" spans="1:12" ht="25.5" hidden="1" x14ac:dyDescent="0.25">
      <c r="A6" s="490">
        <f t="shared" si="0"/>
        <v>4</v>
      </c>
      <c r="B6" s="485" t="s">
        <v>583</v>
      </c>
      <c r="C6" s="485" t="s">
        <v>760</v>
      </c>
      <c r="D6" s="489" t="s">
        <v>677</v>
      </c>
      <c r="E6" s="489" t="s">
        <v>323</v>
      </c>
      <c r="F6" s="476" t="s">
        <v>2969</v>
      </c>
      <c r="G6" s="485" t="s">
        <v>2968</v>
      </c>
      <c r="H6" s="485" t="s">
        <v>2967</v>
      </c>
      <c r="I6" s="533" t="s">
        <v>1312</v>
      </c>
      <c r="J6" s="486">
        <v>11188</v>
      </c>
      <c r="K6" s="486"/>
      <c r="L6" s="485"/>
    </row>
    <row r="7" spans="1:12" ht="38.25" hidden="1" x14ac:dyDescent="0.25">
      <c r="A7" s="490">
        <f t="shared" si="0"/>
        <v>5</v>
      </c>
      <c r="B7" s="485" t="s">
        <v>583</v>
      </c>
      <c r="C7" s="485" t="s">
        <v>760</v>
      </c>
      <c r="D7" s="489" t="s">
        <v>677</v>
      </c>
      <c r="E7" s="489" t="s">
        <v>323</v>
      </c>
      <c r="F7" s="476" t="s">
        <v>2966</v>
      </c>
      <c r="G7" s="485" t="s">
        <v>2965</v>
      </c>
      <c r="H7" s="485" t="s">
        <v>2964</v>
      </c>
      <c r="I7" s="533" t="s">
        <v>1312</v>
      </c>
      <c r="J7" s="486">
        <v>8091</v>
      </c>
      <c r="K7" s="486"/>
      <c r="L7" s="485"/>
    </row>
    <row r="8" spans="1:12" ht="25.5" hidden="1" x14ac:dyDescent="0.25">
      <c r="A8" s="490">
        <f t="shared" si="0"/>
        <v>6</v>
      </c>
      <c r="B8" s="485" t="s">
        <v>583</v>
      </c>
      <c r="C8" s="485" t="s">
        <v>760</v>
      </c>
      <c r="D8" s="489" t="s">
        <v>677</v>
      </c>
      <c r="E8" s="489" t="s">
        <v>323</v>
      </c>
      <c r="F8" s="476" t="s">
        <v>2963</v>
      </c>
      <c r="G8" s="485" t="s">
        <v>2766</v>
      </c>
      <c r="H8" s="485" t="s">
        <v>2962</v>
      </c>
      <c r="I8" s="533" t="s">
        <v>1300</v>
      </c>
      <c r="J8" s="486">
        <v>9687</v>
      </c>
      <c r="K8" s="486"/>
      <c r="L8" s="485"/>
    </row>
    <row r="9" spans="1:12" ht="25.5" hidden="1" x14ac:dyDescent="0.25">
      <c r="A9" s="490">
        <f t="shared" si="0"/>
        <v>7</v>
      </c>
      <c r="B9" s="485" t="s">
        <v>583</v>
      </c>
      <c r="C9" s="485" t="s">
        <v>760</v>
      </c>
      <c r="D9" s="489" t="s">
        <v>677</v>
      </c>
      <c r="E9" s="489" t="s">
        <v>323</v>
      </c>
      <c r="F9" s="476" t="s">
        <v>2961</v>
      </c>
      <c r="G9" s="485" t="s">
        <v>2960</v>
      </c>
      <c r="H9" s="485" t="s">
        <v>2959</v>
      </c>
      <c r="I9" s="533" t="s">
        <v>1312</v>
      </c>
      <c r="J9" s="486">
        <v>7087</v>
      </c>
      <c r="K9" s="486"/>
      <c r="L9" s="485"/>
    </row>
    <row r="10" spans="1:12" ht="25.5" hidden="1" x14ac:dyDescent="0.25">
      <c r="A10" s="490">
        <f t="shared" si="0"/>
        <v>8</v>
      </c>
      <c r="B10" s="485" t="s">
        <v>583</v>
      </c>
      <c r="C10" s="485" t="s">
        <v>760</v>
      </c>
      <c r="D10" s="489" t="s">
        <v>677</v>
      </c>
      <c r="E10" s="489" t="s">
        <v>323</v>
      </c>
      <c r="F10" s="476" t="s">
        <v>2958</v>
      </c>
      <c r="G10" s="485" t="s">
        <v>2957</v>
      </c>
      <c r="H10" s="485" t="s">
        <v>2956</v>
      </c>
      <c r="I10" s="533" t="s">
        <v>1312</v>
      </c>
      <c r="J10" s="486">
        <v>8731</v>
      </c>
      <c r="K10" s="486"/>
      <c r="L10" s="485"/>
    </row>
    <row r="11" spans="1:12" ht="25.5" hidden="1" x14ac:dyDescent="0.25">
      <c r="A11" s="490">
        <f t="shared" si="0"/>
        <v>9</v>
      </c>
      <c r="B11" s="485" t="s">
        <v>583</v>
      </c>
      <c r="C11" s="485" t="s">
        <v>760</v>
      </c>
      <c r="D11" s="489" t="s">
        <v>677</v>
      </c>
      <c r="E11" s="489" t="s">
        <v>323</v>
      </c>
      <c r="F11" s="476" t="s">
        <v>2955</v>
      </c>
      <c r="G11" s="485" t="s">
        <v>2954</v>
      </c>
      <c r="H11" s="485" t="s">
        <v>2953</v>
      </c>
      <c r="I11" s="533" t="s">
        <v>1312</v>
      </c>
      <c r="J11" s="486">
        <v>5691</v>
      </c>
      <c r="K11" s="486"/>
      <c r="L11" s="485"/>
    </row>
    <row r="12" spans="1:12" ht="38.25" hidden="1" x14ac:dyDescent="0.25">
      <c r="A12" s="490">
        <f t="shared" si="0"/>
        <v>10</v>
      </c>
      <c r="B12" s="485" t="s">
        <v>583</v>
      </c>
      <c r="C12" s="485" t="s">
        <v>760</v>
      </c>
      <c r="D12" s="489" t="s">
        <v>677</v>
      </c>
      <c r="E12" s="489" t="s">
        <v>323</v>
      </c>
      <c r="F12" s="476" t="s">
        <v>2952</v>
      </c>
      <c r="G12" s="485" t="s">
        <v>2951</v>
      </c>
      <c r="H12" s="485" t="s">
        <v>2950</v>
      </c>
      <c r="I12" s="533" t="s">
        <v>1312</v>
      </c>
      <c r="J12" s="486">
        <v>6586</v>
      </c>
      <c r="K12" s="486"/>
      <c r="L12" s="485"/>
    </row>
    <row r="13" spans="1:12" ht="25.5" hidden="1" x14ac:dyDescent="0.25">
      <c r="A13" s="490">
        <f t="shared" si="0"/>
        <v>11</v>
      </c>
      <c r="B13" s="485" t="s">
        <v>583</v>
      </c>
      <c r="C13" s="485" t="s">
        <v>760</v>
      </c>
      <c r="D13" s="489" t="s">
        <v>677</v>
      </c>
      <c r="E13" s="489" t="s">
        <v>323</v>
      </c>
      <c r="F13" s="476" t="s">
        <v>2949</v>
      </c>
      <c r="G13" s="485" t="s">
        <v>2948</v>
      </c>
      <c r="H13" s="485" t="s">
        <v>2947</v>
      </c>
      <c r="I13" s="533" t="s">
        <v>1312</v>
      </c>
      <c r="J13" s="486">
        <v>7300</v>
      </c>
      <c r="K13" s="486"/>
      <c r="L13" s="485"/>
    </row>
    <row r="14" spans="1:12" ht="25.5" hidden="1" x14ac:dyDescent="0.25">
      <c r="A14" s="490">
        <f t="shared" si="0"/>
        <v>12</v>
      </c>
      <c r="B14" s="485" t="s">
        <v>583</v>
      </c>
      <c r="C14" s="485" t="s">
        <v>760</v>
      </c>
      <c r="D14" s="489" t="s">
        <v>677</v>
      </c>
      <c r="E14" s="489" t="s">
        <v>323</v>
      </c>
      <c r="F14" s="476" t="s">
        <v>2946</v>
      </c>
      <c r="G14" s="485" t="s">
        <v>2945</v>
      </c>
      <c r="H14" s="485" t="s">
        <v>2944</v>
      </c>
      <c r="I14" s="533" t="s">
        <v>1312</v>
      </c>
      <c r="J14" s="486">
        <v>10730</v>
      </c>
      <c r="K14" s="486"/>
      <c r="L14" s="485"/>
    </row>
    <row r="15" spans="1:12" ht="25.5" hidden="1" x14ac:dyDescent="0.25">
      <c r="A15" s="490">
        <f t="shared" si="0"/>
        <v>13</v>
      </c>
      <c r="B15" s="485" t="s">
        <v>583</v>
      </c>
      <c r="C15" s="485" t="s">
        <v>760</v>
      </c>
      <c r="D15" s="489" t="s">
        <v>677</v>
      </c>
      <c r="E15" s="489" t="s">
        <v>323</v>
      </c>
      <c r="F15" s="476" t="s">
        <v>2943</v>
      </c>
      <c r="G15" s="485" t="s">
        <v>2646</v>
      </c>
      <c r="H15" s="485" t="s">
        <v>2942</v>
      </c>
      <c r="I15" s="533" t="s">
        <v>1312</v>
      </c>
      <c r="J15" s="486">
        <v>4841</v>
      </c>
      <c r="K15" s="486"/>
      <c r="L15" s="485"/>
    </row>
    <row r="16" spans="1:12" ht="25.5" hidden="1" x14ac:dyDescent="0.25">
      <c r="A16" s="490">
        <f t="shared" si="0"/>
        <v>14</v>
      </c>
      <c r="B16" s="485" t="s">
        <v>583</v>
      </c>
      <c r="C16" s="485" t="s">
        <v>760</v>
      </c>
      <c r="D16" s="489" t="s">
        <v>677</v>
      </c>
      <c r="E16" s="489" t="s">
        <v>323</v>
      </c>
      <c r="F16" s="476" t="s">
        <v>2941</v>
      </c>
      <c r="G16" s="485" t="s">
        <v>2940</v>
      </c>
      <c r="H16" s="485" t="s">
        <v>2939</v>
      </c>
      <c r="I16" s="533" t="s">
        <v>1312</v>
      </c>
      <c r="J16" s="486">
        <v>8918</v>
      </c>
      <c r="K16" s="486"/>
      <c r="L16" s="485"/>
    </row>
    <row r="17" spans="1:12" ht="25.5" hidden="1" x14ac:dyDescent="0.25">
      <c r="A17" s="490">
        <f t="shared" si="0"/>
        <v>15</v>
      </c>
      <c r="B17" s="485" t="s">
        <v>583</v>
      </c>
      <c r="C17" s="485" t="s">
        <v>760</v>
      </c>
      <c r="D17" s="489" t="s">
        <v>677</v>
      </c>
      <c r="E17" s="489" t="s">
        <v>323</v>
      </c>
      <c r="F17" s="476" t="s">
        <v>2938</v>
      </c>
      <c r="G17" s="485" t="s">
        <v>2937</v>
      </c>
      <c r="H17" s="485" t="s">
        <v>2936</v>
      </c>
      <c r="I17" s="533" t="s">
        <v>1300</v>
      </c>
      <c r="J17" s="486">
        <v>14359</v>
      </c>
      <c r="K17" s="486"/>
      <c r="L17" s="485"/>
    </row>
    <row r="18" spans="1:12" ht="25.5" hidden="1" x14ac:dyDescent="0.25">
      <c r="A18" s="490">
        <f t="shared" si="0"/>
        <v>16</v>
      </c>
      <c r="B18" s="485" t="s">
        <v>583</v>
      </c>
      <c r="C18" s="485" t="s">
        <v>760</v>
      </c>
      <c r="D18" s="489" t="s">
        <v>677</v>
      </c>
      <c r="E18" s="489" t="s">
        <v>323</v>
      </c>
      <c r="F18" s="476" t="s">
        <v>2935</v>
      </c>
      <c r="G18" s="485" t="s">
        <v>2862</v>
      </c>
      <c r="H18" s="485" t="s">
        <v>2934</v>
      </c>
      <c r="I18" s="533" t="s">
        <v>1312</v>
      </c>
      <c r="J18" s="486">
        <v>13615</v>
      </c>
      <c r="K18" s="486"/>
      <c r="L18" s="485"/>
    </row>
    <row r="19" spans="1:12" ht="25.5" hidden="1" x14ac:dyDescent="0.25">
      <c r="A19" s="490">
        <f t="shared" si="0"/>
        <v>17</v>
      </c>
      <c r="B19" s="485" t="s">
        <v>583</v>
      </c>
      <c r="C19" s="485" t="s">
        <v>760</v>
      </c>
      <c r="D19" s="489" t="s">
        <v>677</v>
      </c>
      <c r="E19" s="489" t="s">
        <v>323</v>
      </c>
      <c r="F19" s="476" t="s">
        <v>2933</v>
      </c>
      <c r="G19" s="485" t="s">
        <v>2932</v>
      </c>
      <c r="H19" s="485" t="s">
        <v>2931</v>
      </c>
      <c r="I19" s="533" t="s">
        <v>1312</v>
      </c>
      <c r="J19" s="486">
        <v>11774</v>
      </c>
      <c r="K19" s="486"/>
      <c r="L19" s="485"/>
    </row>
    <row r="20" spans="1:12" ht="25.5" hidden="1" x14ac:dyDescent="0.25">
      <c r="A20" s="490">
        <f t="shared" si="0"/>
        <v>18</v>
      </c>
      <c r="B20" s="485" t="s">
        <v>583</v>
      </c>
      <c r="C20" s="485" t="s">
        <v>760</v>
      </c>
      <c r="D20" s="489" t="s">
        <v>677</v>
      </c>
      <c r="E20" s="489" t="s">
        <v>323</v>
      </c>
      <c r="F20" s="476" t="s">
        <v>2930</v>
      </c>
      <c r="G20" s="485" t="s">
        <v>2929</v>
      </c>
      <c r="H20" s="485" t="s">
        <v>2928</v>
      </c>
      <c r="I20" s="533" t="s">
        <v>1312</v>
      </c>
      <c r="J20" s="486">
        <v>2238</v>
      </c>
      <c r="K20" s="486"/>
      <c r="L20" s="485"/>
    </row>
    <row r="21" spans="1:12" ht="25.5" hidden="1" x14ac:dyDescent="0.25">
      <c r="A21" s="490">
        <f t="shared" si="0"/>
        <v>19</v>
      </c>
      <c r="B21" s="485" t="s">
        <v>583</v>
      </c>
      <c r="C21" s="485" t="s">
        <v>760</v>
      </c>
      <c r="D21" s="489" t="s">
        <v>677</v>
      </c>
      <c r="E21" s="489" t="s">
        <v>323</v>
      </c>
      <c r="F21" s="476" t="s">
        <v>2927</v>
      </c>
      <c r="G21" s="485" t="s">
        <v>2858</v>
      </c>
      <c r="H21" s="485" t="s">
        <v>2926</v>
      </c>
      <c r="I21" s="533" t="s">
        <v>1322</v>
      </c>
      <c r="J21" s="486">
        <v>14508</v>
      </c>
      <c r="K21" s="486"/>
      <c r="L21" s="485"/>
    </row>
    <row r="22" spans="1:12" ht="25.5" hidden="1" x14ac:dyDescent="0.25">
      <c r="A22" s="490">
        <f t="shared" si="0"/>
        <v>20</v>
      </c>
      <c r="B22" s="485" t="s">
        <v>583</v>
      </c>
      <c r="C22" s="485" t="s">
        <v>760</v>
      </c>
      <c r="D22" s="489" t="s">
        <v>677</v>
      </c>
      <c r="E22" s="489" t="s">
        <v>323</v>
      </c>
      <c r="F22" s="476" t="s">
        <v>2925</v>
      </c>
      <c r="G22" s="485" t="s">
        <v>2924</v>
      </c>
      <c r="H22" s="485" t="s">
        <v>2923</v>
      </c>
      <c r="I22" s="533" t="s">
        <v>1322</v>
      </c>
      <c r="J22" s="486">
        <v>12780</v>
      </c>
      <c r="K22" s="486"/>
      <c r="L22" s="485"/>
    </row>
    <row r="23" spans="1:12" ht="25.5" hidden="1" x14ac:dyDescent="0.25">
      <c r="A23" s="490">
        <f t="shared" si="0"/>
        <v>21</v>
      </c>
      <c r="B23" s="485" t="s">
        <v>583</v>
      </c>
      <c r="C23" s="485" t="s">
        <v>760</v>
      </c>
      <c r="D23" s="489" t="s">
        <v>677</v>
      </c>
      <c r="E23" s="489" t="s">
        <v>323</v>
      </c>
      <c r="F23" s="476" t="s">
        <v>2922</v>
      </c>
      <c r="G23" s="485" t="s">
        <v>2921</v>
      </c>
      <c r="H23" s="485" t="s">
        <v>2920</v>
      </c>
      <c r="I23" s="533" t="s">
        <v>1322</v>
      </c>
      <c r="J23" s="486">
        <v>11637</v>
      </c>
      <c r="K23" s="486"/>
      <c r="L23" s="485"/>
    </row>
    <row r="24" spans="1:12" ht="25.5" hidden="1" x14ac:dyDescent="0.25">
      <c r="A24" s="490">
        <f t="shared" si="0"/>
        <v>22</v>
      </c>
      <c r="B24" s="485" t="s">
        <v>583</v>
      </c>
      <c r="C24" s="485" t="s">
        <v>760</v>
      </c>
      <c r="D24" s="489" t="s">
        <v>677</v>
      </c>
      <c r="E24" s="489" t="s">
        <v>323</v>
      </c>
      <c r="F24" s="476" t="s">
        <v>2919</v>
      </c>
      <c r="G24" s="485" t="s">
        <v>2918</v>
      </c>
      <c r="H24" s="485" t="s">
        <v>2917</v>
      </c>
      <c r="I24" s="533" t="s">
        <v>1322</v>
      </c>
      <c r="J24" s="486">
        <v>12159</v>
      </c>
      <c r="K24" s="486"/>
      <c r="L24" s="485"/>
    </row>
    <row r="25" spans="1:12" ht="25.5" hidden="1" x14ac:dyDescent="0.25">
      <c r="A25" s="490">
        <f t="shared" si="0"/>
        <v>23</v>
      </c>
      <c r="B25" s="485" t="s">
        <v>583</v>
      </c>
      <c r="C25" s="485" t="s">
        <v>760</v>
      </c>
      <c r="D25" s="489" t="s">
        <v>677</v>
      </c>
      <c r="E25" s="489" t="s">
        <v>323</v>
      </c>
      <c r="F25" s="476" t="s">
        <v>2916</v>
      </c>
      <c r="G25" s="485" t="s">
        <v>2848</v>
      </c>
      <c r="H25" s="485" t="s">
        <v>2915</v>
      </c>
      <c r="I25" s="533" t="s">
        <v>1270</v>
      </c>
      <c r="J25" s="486">
        <v>11670</v>
      </c>
      <c r="K25" s="486"/>
      <c r="L25" s="485"/>
    </row>
    <row r="26" spans="1:12" ht="25.5" hidden="1" x14ac:dyDescent="0.25">
      <c r="A26" s="490">
        <f t="shared" si="0"/>
        <v>24</v>
      </c>
      <c r="B26" s="485" t="s">
        <v>583</v>
      </c>
      <c r="C26" s="485" t="s">
        <v>760</v>
      </c>
      <c r="D26" s="489" t="s">
        <v>677</v>
      </c>
      <c r="E26" s="489" t="s">
        <v>323</v>
      </c>
      <c r="F26" s="476" t="s">
        <v>2914</v>
      </c>
      <c r="G26" s="485" t="s">
        <v>2913</v>
      </c>
      <c r="H26" s="485" t="s">
        <v>2912</v>
      </c>
      <c r="I26" s="533" t="s">
        <v>1270</v>
      </c>
      <c r="J26" s="486">
        <v>6530</v>
      </c>
      <c r="K26" s="486"/>
      <c r="L26" s="485"/>
    </row>
    <row r="27" spans="1:12" ht="25.5" hidden="1" x14ac:dyDescent="0.25">
      <c r="A27" s="490">
        <f t="shared" si="0"/>
        <v>25</v>
      </c>
      <c r="B27" s="485" t="s">
        <v>583</v>
      </c>
      <c r="C27" s="485" t="s">
        <v>760</v>
      </c>
      <c r="D27" s="489" t="s">
        <v>677</v>
      </c>
      <c r="E27" s="489" t="s">
        <v>323</v>
      </c>
      <c r="F27" s="476" t="s">
        <v>2911</v>
      </c>
      <c r="G27" s="485" t="s">
        <v>2910</v>
      </c>
      <c r="H27" s="485" t="s">
        <v>2909</v>
      </c>
      <c r="I27" s="533" t="s">
        <v>1270</v>
      </c>
      <c r="J27" s="486">
        <v>12444</v>
      </c>
      <c r="K27" s="486"/>
      <c r="L27" s="485"/>
    </row>
    <row r="28" spans="1:12" ht="25.5" hidden="1" x14ac:dyDescent="0.25">
      <c r="A28" s="490">
        <f t="shared" si="0"/>
        <v>26</v>
      </c>
      <c r="B28" s="485" t="s">
        <v>583</v>
      </c>
      <c r="C28" s="485" t="s">
        <v>760</v>
      </c>
      <c r="D28" s="489" t="s">
        <v>677</v>
      </c>
      <c r="E28" s="489" t="s">
        <v>323</v>
      </c>
      <c r="F28" s="476" t="s">
        <v>2908</v>
      </c>
      <c r="G28" s="485" t="s">
        <v>2907</v>
      </c>
      <c r="H28" s="485" t="s">
        <v>2906</v>
      </c>
      <c r="I28" s="533" t="s">
        <v>1270</v>
      </c>
      <c r="J28" s="486">
        <v>11950</v>
      </c>
      <c r="K28" s="486"/>
      <c r="L28" s="485"/>
    </row>
    <row r="29" spans="1:12" ht="25.5" hidden="1" x14ac:dyDescent="0.25">
      <c r="A29" s="490">
        <f t="shared" si="0"/>
        <v>27</v>
      </c>
      <c r="B29" s="485" t="s">
        <v>583</v>
      </c>
      <c r="C29" s="485" t="s">
        <v>760</v>
      </c>
      <c r="D29" s="489" t="s">
        <v>677</v>
      </c>
      <c r="E29" s="489" t="s">
        <v>323</v>
      </c>
      <c r="F29" s="476" t="s">
        <v>2905</v>
      </c>
      <c r="G29" s="485" t="s">
        <v>2904</v>
      </c>
      <c r="H29" s="485" t="s">
        <v>2903</v>
      </c>
      <c r="I29" s="533" t="s">
        <v>1308</v>
      </c>
      <c r="J29" s="486">
        <v>9374</v>
      </c>
      <c r="K29" s="486"/>
      <c r="L29" s="485"/>
    </row>
    <row r="30" spans="1:12" ht="25.5" hidden="1" x14ac:dyDescent="0.25">
      <c r="A30" s="490">
        <f t="shared" si="0"/>
        <v>28</v>
      </c>
      <c r="B30" s="485" t="s">
        <v>583</v>
      </c>
      <c r="C30" s="485" t="s">
        <v>760</v>
      </c>
      <c r="D30" s="489" t="s">
        <v>677</v>
      </c>
      <c r="E30" s="489" t="s">
        <v>323</v>
      </c>
      <c r="F30" s="476" t="s">
        <v>2902</v>
      </c>
      <c r="G30" s="485" t="s">
        <v>2901</v>
      </c>
      <c r="H30" s="485" t="s">
        <v>2900</v>
      </c>
      <c r="I30" s="533" t="s">
        <v>1270</v>
      </c>
      <c r="J30" s="486">
        <v>12539</v>
      </c>
      <c r="K30" s="486"/>
      <c r="L30" s="485"/>
    </row>
    <row r="31" spans="1:12" ht="25.5" hidden="1" x14ac:dyDescent="0.25">
      <c r="A31" s="490">
        <f t="shared" si="0"/>
        <v>29</v>
      </c>
      <c r="B31" s="485" t="s">
        <v>583</v>
      </c>
      <c r="C31" s="485" t="s">
        <v>760</v>
      </c>
      <c r="D31" s="489" t="s">
        <v>677</v>
      </c>
      <c r="E31" s="489" t="s">
        <v>323</v>
      </c>
      <c r="F31" s="476" t="s">
        <v>2899</v>
      </c>
      <c r="G31" s="485" t="s">
        <v>2898</v>
      </c>
      <c r="H31" s="485" t="s">
        <v>2897</v>
      </c>
      <c r="I31" s="533" t="s">
        <v>1308</v>
      </c>
      <c r="J31" s="486">
        <v>9207</v>
      </c>
      <c r="K31" s="486"/>
      <c r="L31" s="485"/>
    </row>
    <row r="32" spans="1:12" ht="25.5" hidden="1" x14ac:dyDescent="0.25">
      <c r="A32" s="490">
        <f t="shared" si="0"/>
        <v>30</v>
      </c>
      <c r="B32" s="485" t="s">
        <v>583</v>
      </c>
      <c r="C32" s="485" t="s">
        <v>760</v>
      </c>
      <c r="D32" s="489" t="s">
        <v>677</v>
      </c>
      <c r="E32" s="489" t="s">
        <v>323</v>
      </c>
      <c r="F32" s="476" t="s">
        <v>2896</v>
      </c>
      <c r="G32" s="485" t="s">
        <v>2895</v>
      </c>
      <c r="H32" s="485" t="s">
        <v>2894</v>
      </c>
      <c r="I32" s="533" t="s">
        <v>1308</v>
      </c>
      <c r="J32" s="486">
        <v>12239</v>
      </c>
      <c r="K32" s="486"/>
      <c r="L32" s="485"/>
    </row>
    <row r="33" spans="1:12" ht="25.5" hidden="1" x14ac:dyDescent="0.25">
      <c r="A33" s="490">
        <f t="shared" si="0"/>
        <v>31</v>
      </c>
      <c r="B33" s="485" t="s">
        <v>583</v>
      </c>
      <c r="C33" s="485" t="s">
        <v>760</v>
      </c>
      <c r="D33" s="489" t="s">
        <v>677</v>
      </c>
      <c r="E33" s="489" t="s">
        <v>323</v>
      </c>
      <c r="F33" s="476" t="s">
        <v>2893</v>
      </c>
      <c r="G33" s="485" t="s">
        <v>2892</v>
      </c>
      <c r="H33" s="485" t="s">
        <v>2891</v>
      </c>
      <c r="I33" s="533" t="s">
        <v>1308</v>
      </c>
      <c r="J33" s="486">
        <v>14056</v>
      </c>
      <c r="K33" s="486"/>
      <c r="L33" s="485"/>
    </row>
    <row r="34" spans="1:12" ht="25.5" hidden="1" x14ac:dyDescent="0.25">
      <c r="A34" s="490">
        <f t="shared" si="0"/>
        <v>32</v>
      </c>
      <c r="B34" s="485" t="s">
        <v>583</v>
      </c>
      <c r="C34" s="485" t="s">
        <v>760</v>
      </c>
      <c r="D34" s="489" t="s">
        <v>677</v>
      </c>
      <c r="E34" s="489" t="s">
        <v>323</v>
      </c>
      <c r="F34" s="476" t="s">
        <v>2890</v>
      </c>
      <c r="G34" s="485" t="s">
        <v>2659</v>
      </c>
      <c r="H34" s="485" t="s">
        <v>2889</v>
      </c>
      <c r="I34" s="533" t="s">
        <v>1308</v>
      </c>
      <c r="J34" s="486">
        <v>8030</v>
      </c>
      <c r="K34" s="486"/>
      <c r="L34" s="485"/>
    </row>
    <row r="35" spans="1:12" ht="25.5" hidden="1" x14ac:dyDescent="0.25">
      <c r="A35" s="490">
        <f t="shared" si="0"/>
        <v>33</v>
      </c>
      <c r="B35" s="485" t="s">
        <v>583</v>
      </c>
      <c r="C35" s="485" t="s">
        <v>760</v>
      </c>
      <c r="D35" s="489" t="s">
        <v>677</v>
      </c>
      <c r="E35" s="489" t="s">
        <v>323</v>
      </c>
      <c r="F35" s="476" t="s">
        <v>2888</v>
      </c>
      <c r="G35" s="485" t="s">
        <v>2887</v>
      </c>
      <c r="H35" s="485" t="s">
        <v>2886</v>
      </c>
      <c r="I35" s="533" t="s">
        <v>1308</v>
      </c>
      <c r="J35" s="486">
        <v>8910</v>
      </c>
      <c r="K35" s="486"/>
      <c r="L35" s="485"/>
    </row>
    <row r="36" spans="1:12" ht="25.5" hidden="1" x14ac:dyDescent="0.25">
      <c r="A36" s="490">
        <f t="shared" si="0"/>
        <v>34</v>
      </c>
      <c r="B36" s="485" t="s">
        <v>583</v>
      </c>
      <c r="C36" s="485" t="s">
        <v>760</v>
      </c>
      <c r="D36" s="489" t="s">
        <v>677</v>
      </c>
      <c r="E36" s="489" t="s">
        <v>323</v>
      </c>
      <c r="F36" s="476" t="s">
        <v>2885</v>
      </c>
      <c r="G36" s="485" t="s">
        <v>2884</v>
      </c>
      <c r="H36" s="485" t="s">
        <v>2883</v>
      </c>
      <c r="I36" s="533" t="s">
        <v>1270</v>
      </c>
      <c r="J36" s="486">
        <v>11168</v>
      </c>
      <c r="K36" s="486"/>
      <c r="L36" s="485"/>
    </row>
    <row r="37" spans="1:12" ht="38.25" hidden="1" x14ac:dyDescent="0.25">
      <c r="A37" s="490">
        <f t="shared" si="0"/>
        <v>35</v>
      </c>
      <c r="B37" s="485" t="s">
        <v>583</v>
      </c>
      <c r="C37" s="485" t="s">
        <v>760</v>
      </c>
      <c r="D37" s="489" t="s">
        <v>677</v>
      </c>
      <c r="E37" s="489" t="s">
        <v>323</v>
      </c>
      <c r="F37" s="476" t="s">
        <v>2882</v>
      </c>
      <c r="G37" s="485" t="s">
        <v>2881</v>
      </c>
      <c r="H37" s="485" t="s">
        <v>2880</v>
      </c>
      <c r="I37" s="533" t="s">
        <v>1270</v>
      </c>
      <c r="J37" s="486">
        <v>10631</v>
      </c>
      <c r="K37" s="486"/>
      <c r="L37" s="485"/>
    </row>
    <row r="38" spans="1:12" ht="25.5" hidden="1" x14ac:dyDescent="0.25">
      <c r="A38" s="490">
        <f t="shared" si="0"/>
        <v>36</v>
      </c>
      <c r="B38" s="485" t="s">
        <v>583</v>
      </c>
      <c r="C38" s="485" t="s">
        <v>760</v>
      </c>
      <c r="D38" s="489" t="s">
        <v>677</v>
      </c>
      <c r="E38" s="489" t="s">
        <v>323</v>
      </c>
      <c r="F38" s="476" t="s">
        <v>2879</v>
      </c>
      <c r="G38" s="485" t="s">
        <v>2878</v>
      </c>
      <c r="H38" s="485" t="s">
        <v>2877</v>
      </c>
      <c r="I38" s="533" t="s">
        <v>1308</v>
      </c>
      <c r="J38" s="486">
        <v>8239</v>
      </c>
      <c r="K38" s="486"/>
      <c r="L38" s="485"/>
    </row>
    <row r="39" spans="1:12" ht="38.25" hidden="1" x14ac:dyDescent="0.25">
      <c r="A39" s="490">
        <f t="shared" si="0"/>
        <v>37</v>
      </c>
      <c r="B39" s="485" t="s">
        <v>583</v>
      </c>
      <c r="C39" s="485" t="s">
        <v>760</v>
      </c>
      <c r="D39" s="489" t="s">
        <v>677</v>
      </c>
      <c r="E39" s="489" t="s">
        <v>323</v>
      </c>
      <c r="F39" s="476" t="s">
        <v>2876</v>
      </c>
      <c r="G39" s="485" t="s">
        <v>2875</v>
      </c>
      <c r="H39" s="485" t="s">
        <v>2874</v>
      </c>
      <c r="I39" s="533" t="s">
        <v>1308</v>
      </c>
      <c r="J39" s="486">
        <v>11315</v>
      </c>
      <c r="K39" s="486"/>
      <c r="L39" s="485"/>
    </row>
    <row r="40" spans="1:12" ht="38.25" hidden="1" x14ac:dyDescent="0.25">
      <c r="A40" s="490">
        <f t="shared" si="0"/>
        <v>38</v>
      </c>
      <c r="B40" s="485" t="s">
        <v>583</v>
      </c>
      <c r="C40" s="485" t="s">
        <v>760</v>
      </c>
      <c r="D40" s="489" t="s">
        <v>677</v>
      </c>
      <c r="E40" s="489" t="s">
        <v>323</v>
      </c>
      <c r="F40" s="476" t="s">
        <v>2873</v>
      </c>
      <c r="G40" s="485" t="s">
        <v>2872</v>
      </c>
      <c r="H40" s="485" t="s">
        <v>2871</v>
      </c>
      <c r="I40" s="533" t="s">
        <v>1308</v>
      </c>
      <c r="J40" s="486">
        <v>6531</v>
      </c>
      <c r="K40" s="486"/>
      <c r="L40" s="485"/>
    </row>
    <row r="41" spans="1:12" hidden="1" x14ac:dyDescent="0.25">
      <c r="A41" s="490">
        <f t="shared" si="0"/>
        <v>39</v>
      </c>
      <c r="B41" s="485" t="s">
        <v>583</v>
      </c>
      <c r="C41" s="485" t="s">
        <v>760</v>
      </c>
      <c r="D41" s="489" t="s">
        <v>677</v>
      </c>
      <c r="E41" s="489" t="s">
        <v>323</v>
      </c>
      <c r="F41" s="476" t="s">
        <v>2870</v>
      </c>
      <c r="G41" s="485" t="s">
        <v>2869</v>
      </c>
      <c r="H41" s="485" t="s">
        <v>2868</v>
      </c>
      <c r="I41" s="533" t="s">
        <v>1304</v>
      </c>
      <c r="J41" s="486">
        <v>2890</v>
      </c>
      <c r="K41" s="486"/>
      <c r="L41" s="485"/>
    </row>
    <row r="42" spans="1:12" ht="25.5" hidden="1" x14ac:dyDescent="0.25">
      <c r="A42" s="490">
        <f t="shared" si="0"/>
        <v>40</v>
      </c>
      <c r="B42" s="485" t="s">
        <v>583</v>
      </c>
      <c r="C42" s="485" t="s">
        <v>1284</v>
      </c>
      <c r="D42" s="489" t="s">
        <v>677</v>
      </c>
      <c r="E42" s="489" t="s">
        <v>323</v>
      </c>
      <c r="F42" s="476" t="s">
        <v>2867</v>
      </c>
      <c r="G42" s="485" t="s">
        <v>2833</v>
      </c>
      <c r="H42" s="485" t="s">
        <v>2866</v>
      </c>
      <c r="I42" s="533" t="s">
        <v>2839</v>
      </c>
      <c r="J42" s="486">
        <v>76590</v>
      </c>
      <c r="K42" s="486"/>
      <c r="L42" s="485"/>
    </row>
    <row r="43" spans="1:12" ht="38.25" hidden="1" x14ac:dyDescent="0.25">
      <c r="A43" s="490">
        <f t="shared" si="0"/>
        <v>41</v>
      </c>
      <c r="B43" s="485" t="s">
        <v>583</v>
      </c>
      <c r="C43" s="485" t="s">
        <v>1284</v>
      </c>
      <c r="D43" s="489" t="s">
        <v>677</v>
      </c>
      <c r="E43" s="489" t="s">
        <v>323</v>
      </c>
      <c r="F43" s="476" t="s">
        <v>2865</v>
      </c>
      <c r="G43" s="485" t="s">
        <v>2774</v>
      </c>
      <c r="H43" s="485" t="s">
        <v>2864</v>
      </c>
      <c r="I43" s="533" t="s">
        <v>2839</v>
      </c>
      <c r="J43" s="486">
        <v>54847</v>
      </c>
      <c r="K43" s="486"/>
      <c r="L43" s="485"/>
    </row>
    <row r="44" spans="1:12" ht="38.25" hidden="1" x14ac:dyDescent="0.25">
      <c r="A44" s="490">
        <f t="shared" si="0"/>
        <v>42</v>
      </c>
      <c r="B44" s="485" t="s">
        <v>583</v>
      </c>
      <c r="C44" s="485" t="s">
        <v>1284</v>
      </c>
      <c r="D44" s="489" t="s">
        <v>677</v>
      </c>
      <c r="E44" s="489" t="s">
        <v>323</v>
      </c>
      <c r="F44" s="476" t="s">
        <v>2863</v>
      </c>
      <c r="G44" s="485" t="s">
        <v>2862</v>
      </c>
      <c r="H44" s="485" t="s">
        <v>2861</v>
      </c>
      <c r="I44" s="533" t="s">
        <v>2860</v>
      </c>
      <c r="J44" s="486">
        <v>85692</v>
      </c>
      <c r="K44" s="486"/>
      <c r="L44" s="485"/>
    </row>
    <row r="45" spans="1:12" ht="25.5" hidden="1" x14ac:dyDescent="0.25">
      <c r="A45" s="490">
        <f t="shared" si="0"/>
        <v>43</v>
      </c>
      <c r="B45" s="485" t="s">
        <v>583</v>
      </c>
      <c r="C45" s="485" t="s">
        <v>1284</v>
      </c>
      <c r="D45" s="489" t="s">
        <v>677</v>
      </c>
      <c r="E45" s="489" t="s">
        <v>323</v>
      </c>
      <c r="F45" s="476" t="s">
        <v>2859</v>
      </c>
      <c r="G45" s="485" t="s">
        <v>2858</v>
      </c>
      <c r="H45" s="485" t="s">
        <v>2857</v>
      </c>
      <c r="I45" s="533" t="s">
        <v>2850</v>
      </c>
      <c r="J45" s="486">
        <v>21257</v>
      </c>
      <c r="K45" s="486"/>
      <c r="L45" s="485"/>
    </row>
    <row r="46" spans="1:12" ht="25.5" hidden="1" x14ac:dyDescent="0.25">
      <c r="A46" s="490">
        <f t="shared" si="0"/>
        <v>44</v>
      </c>
      <c r="B46" s="485" t="s">
        <v>583</v>
      </c>
      <c r="C46" s="485" t="s">
        <v>1284</v>
      </c>
      <c r="D46" s="489" t="s">
        <v>677</v>
      </c>
      <c r="E46" s="489" t="s">
        <v>323</v>
      </c>
      <c r="F46" s="476" t="s">
        <v>2856</v>
      </c>
      <c r="G46" s="485" t="s">
        <v>2855</v>
      </c>
      <c r="H46" s="485" t="s">
        <v>2854</v>
      </c>
      <c r="I46" s="533" t="s">
        <v>2850</v>
      </c>
      <c r="J46" s="486">
        <v>59831.5</v>
      </c>
      <c r="K46" s="486"/>
      <c r="L46" s="485"/>
    </row>
    <row r="47" spans="1:12" ht="25.5" hidden="1" x14ac:dyDescent="0.25">
      <c r="A47" s="490">
        <f t="shared" si="0"/>
        <v>45</v>
      </c>
      <c r="B47" s="485" t="s">
        <v>583</v>
      </c>
      <c r="C47" s="485" t="s">
        <v>1284</v>
      </c>
      <c r="D47" s="489" t="s">
        <v>677</v>
      </c>
      <c r="E47" s="489" t="s">
        <v>323</v>
      </c>
      <c r="F47" s="476" t="s">
        <v>2853</v>
      </c>
      <c r="G47" s="485" t="s">
        <v>2852</v>
      </c>
      <c r="H47" s="485" t="s">
        <v>2851</v>
      </c>
      <c r="I47" s="533" t="s">
        <v>2850</v>
      </c>
      <c r="J47" s="486">
        <v>74659</v>
      </c>
      <c r="K47" s="486"/>
      <c r="L47" s="485"/>
    </row>
    <row r="48" spans="1:12" ht="25.5" hidden="1" x14ac:dyDescent="0.25">
      <c r="A48" s="490">
        <f t="shared" si="0"/>
        <v>46</v>
      </c>
      <c r="B48" s="485" t="s">
        <v>583</v>
      </c>
      <c r="C48" s="485" t="s">
        <v>1284</v>
      </c>
      <c r="D48" s="489" t="s">
        <v>677</v>
      </c>
      <c r="E48" s="489" t="s">
        <v>323</v>
      </c>
      <c r="F48" s="476" t="s">
        <v>2849</v>
      </c>
      <c r="G48" s="485" t="s">
        <v>2848</v>
      </c>
      <c r="H48" s="485" t="s">
        <v>2847</v>
      </c>
      <c r="I48" s="533" t="s">
        <v>2846</v>
      </c>
      <c r="J48" s="486">
        <v>23616</v>
      </c>
      <c r="K48" s="486"/>
      <c r="L48" s="485"/>
    </row>
    <row r="49" spans="1:12" ht="25.5" hidden="1" x14ac:dyDescent="0.25">
      <c r="A49" s="490">
        <f t="shared" si="0"/>
        <v>47</v>
      </c>
      <c r="B49" s="485" t="s">
        <v>583</v>
      </c>
      <c r="C49" s="485" t="s">
        <v>1284</v>
      </c>
      <c r="D49" s="489" t="s">
        <v>677</v>
      </c>
      <c r="E49" s="489" t="s">
        <v>323</v>
      </c>
      <c r="F49" s="476" t="s">
        <v>2845</v>
      </c>
      <c r="G49" s="485" t="s">
        <v>2766</v>
      </c>
      <c r="H49" s="485" t="s">
        <v>2844</v>
      </c>
      <c r="I49" s="533" t="s">
        <v>2843</v>
      </c>
      <c r="J49" s="486">
        <v>30972</v>
      </c>
      <c r="K49" s="486"/>
      <c r="L49" s="485"/>
    </row>
    <row r="50" spans="1:12" ht="25.5" hidden="1" x14ac:dyDescent="0.25">
      <c r="A50" s="490">
        <f t="shared" si="0"/>
        <v>48</v>
      </c>
      <c r="B50" s="485" t="s">
        <v>583</v>
      </c>
      <c r="C50" s="485" t="s">
        <v>1284</v>
      </c>
      <c r="D50" s="489" t="s">
        <v>677</v>
      </c>
      <c r="E50" s="489" t="s">
        <v>323</v>
      </c>
      <c r="F50" s="476" t="s">
        <v>2842</v>
      </c>
      <c r="G50" s="485" t="s">
        <v>2841</v>
      </c>
      <c r="H50" s="485" t="s">
        <v>2840</v>
      </c>
      <c r="I50" s="533" t="s">
        <v>2839</v>
      </c>
      <c r="J50" s="486">
        <v>6453.4</v>
      </c>
      <c r="K50" s="486"/>
      <c r="L50" s="485"/>
    </row>
    <row r="51" spans="1:12" ht="25.5" hidden="1" x14ac:dyDescent="0.25">
      <c r="A51" s="490">
        <f t="shared" si="0"/>
        <v>49</v>
      </c>
      <c r="B51" s="485" t="s">
        <v>583</v>
      </c>
      <c r="C51" s="485" t="s">
        <v>1284</v>
      </c>
      <c r="D51" s="489" t="s">
        <v>677</v>
      </c>
      <c r="E51" s="489" t="s">
        <v>323</v>
      </c>
      <c r="F51" s="476" t="s">
        <v>2838</v>
      </c>
      <c r="G51" s="485" t="s">
        <v>2837</v>
      </c>
      <c r="H51" s="485" t="s">
        <v>2836</v>
      </c>
      <c r="I51" s="533" t="s">
        <v>2835</v>
      </c>
      <c r="J51" s="486">
        <v>36746</v>
      </c>
      <c r="K51" s="486"/>
      <c r="L51" s="485"/>
    </row>
    <row r="52" spans="1:12" ht="25.5" hidden="1" x14ac:dyDescent="0.25">
      <c r="A52" s="490">
        <f t="shared" si="0"/>
        <v>50</v>
      </c>
      <c r="B52" s="485" t="s">
        <v>583</v>
      </c>
      <c r="C52" s="485" t="s">
        <v>1284</v>
      </c>
      <c r="D52" s="489" t="s">
        <v>677</v>
      </c>
      <c r="E52" s="489" t="s">
        <v>323</v>
      </c>
      <c r="F52" s="476" t="s">
        <v>2834</v>
      </c>
      <c r="G52" s="485" t="s">
        <v>2833</v>
      </c>
      <c r="H52" s="485" t="s">
        <v>2832</v>
      </c>
      <c r="I52" s="533" t="s">
        <v>2831</v>
      </c>
      <c r="J52" s="486">
        <v>7703.5</v>
      </c>
      <c r="K52" s="486"/>
      <c r="L52" s="485"/>
    </row>
    <row r="53" spans="1:12" ht="25.5" hidden="1" x14ac:dyDescent="0.25">
      <c r="A53" s="490">
        <f t="shared" si="0"/>
        <v>51</v>
      </c>
      <c r="B53" s="485" t="s">
        <v>583</v>
      </c>
      <c r="C53" s="485" t="s">
        <v>1284</v>
      </c>
      <c r="D53" s="489" t="s">
        <v>677</v>
      </c>
      <c r="E53" s="489" t="s">
        <v>323</v>
      </c>
      <c r="F53" s="476" t="s">
        <v>2830</v>
      </c>
      <c r="G53" s="485" t="s">
        <v>2829</v>
      </c>
      <c r="H53" s="485" t="s">
        <v>2828</v>
      </c>
      <c r="I53" s="533" t="s">
        <v>2827</v>
      </c>
      <c r="J53" s="486">
        <v>7070</v>
      </c>
      <c r="K53" s="486"/>
      <c r="L53" s="485"/>
    </row>
    <row r="54" spans="1:12" ht="25.5" hidden="1" x14ac:dyDescent="0.25">
      <c r="A54" s="490">
        <f t="shared" si="0"/>
        <v>52</v>
      </c>
      <c r="B54" s="485" t="s">
        <v>583</v>
      </c>
      <c r="C54" s="485" t="s">
        <v>2826</v>
      </c>
      <c r="D54" s="489" t="s">
        <v>677</v>
      </c>
      <c r="E54" s="489" t="s">
        <v>323</v>
      </c>
      <c r="F54" s="476" t="s">
        <v>2825</v>
      </c>
      <c r="G54" s="485" t="s">
        <v>2824</v>
      </c>
      <c r="H54" s="485" t="s">
        <v>2823</v>
      </c>
      <c r="I54" s="533">
        <v>2015</v>
      </c>
      <c r="J54" s="486">
        <v>8250</v>
      </c>
      <c r="K54" s="486"/>
      <c r="L54" s="485"/>
    </row>
    <row r="55" spans="1:12" ht="25.5" hidden="1" x14ac:dyDescent="0.25">
      <c r="A55" s="490">
        <f t="shared" si="0"/>
        <v>53</v>
      </c>
      <c r="B55" s="485" t="s">
        <v>583</v>
      </c>
      <c r="C55" s="485" t="s">
        <v>789</v>
      </c>
      <c r="D55" s="489" t="s">
        <v>677</v>
      </c>
      <c r="E55" s="489" t="s">
        <v>782</v>
      </c>
      <c r="F55" s="476" t="s">
        <v>2822</v>
      </c>
      <c r="G55" s="485" t="s">
        <v>2821</v>
      </c>
      <c r="H55" s="485" t="s">
        <v>2820</v>
      </c>
      <c r="I55" s="533" t="s">
        <v>2819</v>
      </c>
      <c r="J55" s="486"/>
      <c r="K55" s="486"/>
      <c r="L55" s="485"/>
    </row>
    <row r="56" spans="1:12" ht="25.5" hidden="1" x14ac:dyDescent="0.25">
      <c r="A56" s="490">
        <f t="shared" si="0"/>
        <v>54</v>
      </c>
      <c r="B56" s="485" t="s">
        <v>583</v>
      </c>
      <c r="C56" s="485" t="s">
        <v>789</v>
      </c>
      <c r="D56" s="489" t="s">
        <v>677</v>
      </c>
      <c r="E56" s="489" t="s">
        <v>782</v>
      </c>
      <c r="F56" s="476" t="s">
        <v>2818</v>
      </c>
      <c r="G56" s="485" t="s">
        <v>2817</v>
      </c>
      <c r="H56" s="485" t="s">
        <v>2816</v>
      </c>
      <c r="I56" s="533" t="s">
        <v>2815</v>
      </c>
      <c r="J56" s="486"/>
      <c r="K56" s="486"/>
      <c r="L56" s="485"/>
    </row>
    <row r="57" spans="1:12" ht="38.25" hidden="1" x14ac:dyDescent="0.25">
      <c r="A57" s="490">
        <f t="shared" si="0"/>
        <v>55</v>
      </c>
      <c r="B57" s="485" t="s">
        <v>583</v>
      </c>
      <c r="C57" s="485" t="s">
        <v>789</v>
      </c>
      <c r="D57" s="489" t="s">
        <v>677</v>
      </c>
      <c r="E57" s="489" t="s">
        <v>782</v>
      </c>
      <c r="F57" s="476" t="s">
        <v>2814</v>
      </c>
      <c r="G57" s="485" t="s">
        <v>2813</v>
      </c>
      <c r="H57" s="485" t="s">
        <v>2812</v>
      </c>
      <c r="I57" s="533" t="s">
        <v>2811</v>
      </c>
      <c r="J57" s="486"/>
      <c r="K57" s="486"/>
      <c r="L57" s="485"/>
    </row>
    <row r="58" spans="1:12" ht="38.25" hidden="1" x14ac:dyDescent="0.25">
      <c r="A58" s="490">
        <f t="shared" si="0"/>
        <v>56</v>
      </c>
      <c r="B58" s="485" t="s">
        <v>583</v>
      </c>
      <c r="C58" s="485" t="s">
        <v>789</v>
      </c>
      <c r="D58" s="489" t="s">
        <v>677</v>
      </c>
      <c r="E58" s="489" t="s">
        <v>782</v>
      </c>
      <c r="F58" s="476" t="s">
        <v>2810</v>
      </c>
      <c r="G58" s="485" t="s">
        <v>2809</v>
      </c>
      <c r="H58" s="485" t="s">
        <v>2808</v>
      </c>
      <c r="I58" s="533" t="s">
        <v>2807</v>
      </c>
      <c r="J58" s="486"/>
      <c r="K58" s="486"/>
      <c r="L58" s="485"/>
    </row>
    <row r="59" spans="1:12" ht="38.25" hidden="1" x14ac:dyDescent="0.25">
      <c r="A59" s="490">
        <f t="shared" si="0"/>
        <v>57</v>
      </c>
      <c r="B59" s="485" t="s">
        <v>583</v>
      </c>
      <c r="C59" s="485" t="s">
        <v>789</v>
      </c>
      <c r="D59" s="489" t="s">
        <v>677</v>
      </c>
      <c r="E59" s="489" t="s">
        <v>782</v>
      </c>
      <c r="F59" s="476" t="s">
        <v>2806</v>
      </c>
      <c r="G59" s="485" t="s">
        <v>2805</v>
      </c>
      <c r="H59" s="485" t="s">
        <v>2804</v>
      </c>
      <c r="I59" s="533" t="s">
        <v>2803</v>
      </c>
      <c r="J59" s="486"/>
      <c r="K59" s="486"/>
      <c r="L59" s="485"/>
    </row>
    <row r="60" spans="1:12" ht="38.25" hidden="1" x14ac:dyDescent="0.25">
      <c r="A60" s="490">
        <f t="shared" si="0"/>
        <v>58</v>
      </c>
      <c r="B60" s="485" t="s">
        <v>583</v>
      </c>
      <c r="C60" s="485" t="s">
        <v>789</v>
      </c>
      <c r="D60" s="489" t="s">
        <v>677</v>
      </c>
      <c r="E60" s="489" t="s">
        <v>782</v>
      </c>
      <c r="F60" s="476" t="s">
        <v>2802</v>
      </c>
      <c r="G60" s="485" t="s">
        <v>2801</v>
      </c>
      <c r="H60" s="485" t="s">
        <v>2800</v>
      </c>
      <c r="I60" s="533" t="s">
        <v>2799</v>
      </c>
      <c r="J60" s="486"/>
      <c r="K60" s="486"/>
      <c r="L60" s="485"/>
    </row>
    <row r="61" spans="1:12" ht="38.25" hidden="1" x14ac:dyDescent="0.25">
      <c r="A61" s="490">
        <f t="shared" si="0"/>
        <v>59</v>
      </c>
      <c r="B61" s="485" t="s">
        <v>583</v>
      </c>
      <c r="C61" s="485" t="s">
        <v>789</v>
      </c>
      <c r="D61" s="489" t="s">
        <v>677</v>
      </c>
      <c r="E61" s="489" t="s">
        <v>782</v>
      </c>
      <c r="F61" s="476" t="s">
        <v>2798</v>
      </c>
      <c r="G61" s="485" t="s">
        <v>2797</v>
      </c>
      <c r="H61" s="485" t="s">
        <v>2796</v>
      </c>
      <c r="I61" s="533" t="s">
        <v>2795</v>
      </c>
      <c r="J61" s="486"/>
      <c r="K61" s="486"/>
      <c r="L61" s="485"/>
    </row>
    <row r="62" spans="1:12" ht="38.25" hidden="1" x14ac:dyDescent="0.25">
      <c r="A62" s="490">
        <f t="shared" si="0"/>
        <v>60</v>
      </c>
      <c r="B62" s="485" t="s">
        <v>583</v>
      </c>
      <c r="C62" s="485" t="s">
        <v>789</v>
      </c>
      <c r="D62" s="489" t="s">
        <v>677</v>
      </c>
      <c r="E62" s="489" t="s">
        <v>782</v>
      </c>
      <c r="F62" s="476" t="s">
        <v>2794</v>
      </c>
      <c r="G62" s="485" t="s">
        <v>2793</v>
      </c>
      <c r="H62" s="485" t="s">
        <v>2792</v>
      </c>
      <c r="I62" s="533" t="s">
        <v>2791</v>
      </c>
      <c r="J62" s="486"/>
      <c r="K62" s="486"/>
      <c r="L62" s="485"/>
    </row>
    <row r="63" spans="1:12" ht="38.25" hidden="1" x14ac:dyDescent="0.25">
      <c r="A63" s="490">
        <f t="shared" si="0"/>
        <v>61</v>
      </c>
      <c r="B63" s="485" t="s">
        <v>583</v>
      </c>
      <c r="C63" s="485" t="s">
        <v>789</v>
      </c>
      <c r="D63" s="489" t="s">
        <v>677</v>
      </c>
      <c r="E63" s="489" t="s">
        <v>782</v>
      </c>
      <c r="F63" s="476" t="s">
        <v>2790</v>
      </c>
      <c r="G63" s="485" t="s">
        <v>2789</v>
      </c>
      <c r="H63" s="485" t="s">
        <v>2788</v>
      </c>
      <c r="I63" s="533" t="s">
        <v>2787</v>
      </c>
      <c r="J63" s="486"/>
      <c r="K63" s="486"/>
      <c r="L63" s="485"/>
    </row>
    <row r="64" spans="1:12" ht="25.5" hidden="1" x14ac:dyDescent="0.25">
      <c r="A64" s="490">
        <f t="shared" si="0"/>
        <v>62</v>
      </c>
      <c r="B64" s="485" t="s">
        <v>583</v>
      </c>
      <c r="C64" s="485" t="s">
        <v>789</v>
      </c>
      <c r="D64" s="489" t="s">
        <v>677</v>
      </c>
      <c r="E64" s="489" t="s">
        <v>782</v>
      </c>
      <c r="F64" s="476" t="s">
        <v>2786</v>
      </c>
      <c r="G64" s="485" t="s">
        <v>2782</v>
      </c>
      <c r="H64" s="485" t="s">
        <v>2785</v>
      </c>
      <c r="I64" s="533" t="s">
        <v>2784</v>
      </c>
      <c r="J64" s="486"/>
      <c r="K64" s="486"/>
      <c r="L64" s="485"/>
    </row>
    <row r="65" spans="1:12" ht="25.5" hidden="1" x14ac:dyDescent="0.25">
      <c r="A65" s="490">
        <f t="shared" si="0"/>
        <v>63</v>
      </c>
      <c r="B65" s="485" t="s">
        <v>583</v>
      </c>
      <c r="C65" s="485" t="s">
        <v>789</v>
      </c>
      <c r="D65" s="489" t="s">
        <v>677</v>
      </c>
      <c r="E65" s="489" t="s">
        <v>782</v>
      </c>
      <c r="F65" s="476" t="s">
        <v>2783</v>
      </c>
      <c r="G65" s="485" t="s">
        <v>2782</v>
      </c>
      <c r="H65" s="485" t="s">
        <v>2781</v>
      </c>
      <c r="I65" s="533" t="s">
        <v>2780</v>
      </c>
      <c r="J65" s="486"/>
      <c r="K65" s="486"/>
      <c r="L65" s="485"/>
    </row>
    <row r="66" spans="1:12" ht="25.5" hidden="1" x14ac:dyDescent="0.25">
      <c r="A66" s="490">
        <f t="shared" si="0"/>
        <v>64</v>
      </c>
      <c r="B66" s="485" t="s">
        <v>583</v>
      </c>
      <c r="C66" s="485" t="s">
        <v>789</v>
      </c>
      <c r="D66" s="489" t="s">
        <v>677</v>
      </c>
      <c r="E66" s="489" t="s">
        <v>782</v>
      </c>
      <c r="F66" s="476" t="s">
        <v>2779</v>
      </c>
      <c r="G66" s="485" t="s">
        <v>2778</v>
      </c>
      <c r="H66" s="485" t="s">
        <v>2777</v>
      </c>
      <c r="I66" s="533" t="s">
        <v>2776</v>
      </c>
      <c r="J66" s="486"/>
      <c r="K66" s="486"/>
      <c r="L66" s="485"/>
    </row>
    <row r="67" spans="1:12" ht="25.5" hidden="1" x14ac:dyDescent="0.25">
      <c r="A67" s="490">
        <f t="shared" si="0"/>
        <v>65</v>
      </c>
      <c r="B67" s="485" t="s">
        <v>583</v>
      </c>
      <c r="C67" s="485" t="s">
        <v>789</v>
      </c>
      <c r="D67" s="489" t="s">
        <v>677</v>
      </c>
      <c r="E67" s="489" t="s">
        <v>782</v>
      </c>
      <c r="F67" s="476" t="s">
        <v>2775</v>
      </c>
      <c r="G67" s="485" t="s">
        <v>2774</v>
      </c>
      <c r="H67" s="485" t="s">
        <v>2773</v>
      </c>
      <c r="I67" s="533" t="s">
        <v>2772</v>
      </c>
      <c r="J67" s="486"/>
      <c r="K67" s="486"/>
      <c r="L67" s="485"/>
    </row>
    <row r="68" spans="1:12" ht="25.5" hidden="1" x14ac:dyDescent="0.25">
      <c r="A68" s="490">
        <f t="shared" ref="A68:A131" si="1">A67+1</f>
        <v>66</v>
      </c>
      <c r="B68" s="485" t="s">
        <v>583</v>
      </c>
      <c r="C68" s="485" t="s">
        <v>2771</v>
      </c>
      <c r="D68" s="489" t="s">
        <v>677</v>
      </c>
      <c r="E68" s="489" t="s">
        <v>782</v>
      </c>
      <c r="F68" s="476" t="s">
        <v>2770</v>
      </c>
      <c r="G68" s="485" t="s">
        <v>2766</v>
      </c>
      <c r="H68" s="485" t="s">
        <v>2769</v>
      </c>
      <c r="I68" s="533" t="s">
        <v>2768</v>
      </c>
      <c r="J68" s="486">
        <v>8500</v>
      </c>
      <c r="K68" s="486"/>
      <c r="L68" s="485"/>
    </row>
    <row r="69" spans="1:12" ht="38.25" hidden="1" x14ac:dyDescent="0.25">
      <c r="A69" s="490">
        <f t="shared" si="1"/>
        <v>67</v>
      </c>
      <c r="B69" s="485" t="s">
        <v>583</v>
      </c>
      <c r="C69" s="485" t="s">
        <v>1279</v>
      </c>
      <c r="D69" s="489" t="s">
        <v>677</v>
      </c>
      <c r="E69" s="489" t="s">
        <v>782</v>
      </c>
      <c r="F69" s="476" t="s">
        <v>2767</v>
      </c>
      <c r="G69" s="485" t="s">
        <v>2766</v>
      </c>
      <c r="H69" s="485" t="s">
        <v>2765</v>
      </c>
      <c r="I69" s="533" t="s">
        <v>2764</v>
      </c>
      <c r="J69" s="486">
        <v>70056.69</v>
      </c>
      <c r="K69" s="486"/>
      <c r="L69" s="485" t="s">
        <v>2763</v>
      </c>
    </row>
    <row r="70" spans="1:12" ht="38.25" hidden="1" x14ac:dyDescent="0.25">
      <c r="A70" s="490">
        <f t="shared" si="1"/>
        <v>68</v>
      </c>
      <c r="B70" s="485" t="s">
        <v>583</v>
      </c>
      <c r="C70" s="485" t="s">
        <v>786</v>
      </c>
      <c r="D70" s="489" t="s">
        <v>677</v>
      </c>
      <c r="E70" s="489" t="s">
        <v>782</v>
      </c>
      <c r="F70" s="476" t="s">
        <v>2762</v>
      </c>
      <c r="G70" s="485" t="s">
        <v>2761</v>
      </c>
      <c r="H70" s="485" t="s">
        <v>2760</v>
      </c>
      <c r="I70" s="533" t="s">
        <v>2759</v>
      </c>
      <c r="J70" s="486">
        <v>30625.88</v>
      </c>
      <c r="K70" s="486"/>
      <c r="L70" s="485" t="s">
        <v>2758</v>
      </c>
    </row>
    <row r="71" spans="1:12" ht="25.5" hidden="1" x14ac:dyDescent="0.25">
      <c r="A71" s="490">
        <f t="shared" si="1"/>
        <v>69</v>
      </c>
      <c r="B71" s="485" t="s">
        <v>583</v>
      </c>
      <c r="C71" s="485" t="s">
        <v>786</v>
      </c>
      <c r="D71" s="489" t="s">
        <v>677</v>
      </c>
      <c r="E71" s="489" t="s">
        <v>782</v>
      </c>
      <c r="F71" s="476" t="s">
        <v>2757</v>
      </c>
      <c r="G71" s="485" t="s">
        <v>2756</v>
      </c>
      <c r="H71" s="485" t="s">
        <v>2755</v>
      </c>
      <c r="I71" s="533" t="s">
        <v>2754</v>
      </c>
      <c r="J71" s="486"/>
      <c r="K71" s="486"/>
      <c r="L71" s="485" t="s">
        <v>2753</v>
      </c>
    </row>
    <row r="72" spans="1:12" ht="38.25" hidden="1" x14ac:dyDescent="0.25">
      <c r="A72" s="490">
        <f t="shared" si="1"/>
        <v>70</v>
      </c>
      <c r="B72" s="485" t="s">
        <v>583</v>
      </c>
      <c r="C72" s="485" t="s">
        <v>2752</v>
      </c>
      <c r="D72" s="489" t="s">
        <v>677</v>
      </c>
      <c r="E72" s="489" t="s">
        <v>782</v>
      </c>
      <c r="F72" s="476" t="s">
        <v>2751</v>
      </c>
      <c r="G72" s="485" t="s">
        <v>2750</v>
      </c>
      <c r="H72" s="485" t="s">
        <v>2749</v>
      </c>
      <c r="I72" s="533" t="s">
        <v>1498</v>
      </c>
      <c r="J72" s="486">
        <v>10000</v>
      </c>
      <c r="K72" s="486"/>
      <c r="L72" s="485"/>
    </row>
    <row r="73" spans="1:12" ht="38.25" hidden="1" x14ac:dyDescent="0.25">
      <c r="A73" s="490">
        <f t="shared" si="1"/>
        <v>71</v>
      </c>
      <c r="B73" s="481" t="s">
        <v>583</v>
      </c>
      <c r="C73" s="469" t="s">
        <v>723</v>
      </c>
      <c r="D73" s="482" t="s">
        <v>677</v>
      </c>
      <c r="E73" s="468" t="s">
        <v>323</v>
      </c>
      <c r="F73" s="469" t="s">
        <v>754</v>
      </c>
      <c r="G73" s="469" t="s">
        <v>753</v>
      </c>
      <c r="H73" s="481" t="s">
        <v>752</v>
      </c>
      <c r="I73" s="468" t="s">
        <v>751</v>
      </c>
      <c r="J73" s="478">
        <v>19605.3</v>
      </c>
      <c r="K73" s="478">
        <v>2588784</v>
      </c>
      <c r="L73" s="477" t="s">
        <v>739</v>
      </c>
    </row>
    <row r="74" spans="1:12" ht="25.5" hidden="1" x14ac:dyDescent="0.25">
      <c r="A74" s="490">
        <f t="shared" si="1"/>
        <v>72</v>
      </c>
      <c r="B74" s="485" t="s">
        <v>583</v>
      </c>
      <c r="C74" s="485" t="s">
        <v>678</v>
      </c>
      <c r="D74" s="489" t="s">
        <v>677</v>
      </c>
      <c r="E74" s="489" t="s">
        <v>323</v>
      </c>
      <c r="F74" s="554" t="s">
        <v>2748</v>
      </c>
      <c r="G74" s="485" t="s">
        <v>2747</v>
      </c>
      <c r="H74" s="485" t="s">
        <v>2746</v>
      </c>
      <c r="I74" s="533" t="s">
        <v>2745</v>
      </c>
      <c r="J74" s="486">
        <v>30973.08</v>
      </c>
      <c r="K74" s="486">
        <v>0</v>
      </c>
      <c r="L74" s="485" t="s">
        <v>2744</v>
      </c>
    </row>
    <row r="75" spans="1:12" ht="38.25" hidden="1" x14ac:dyDescent="0.25">
      <c r="A75" s="490">
        <f t="shared" si="1"/>
        <v>73</v>
      </c>
      <c r="B75" s="485" t="s">
        <v>583</v>
      </c>
      <c r="C75" s="485" t="s">
        <v>1557</v>
      </c>
      <c r="D75" s="489" t="s">
        <v>677</v>
      </c>
      <c r="E75" s="489" t="s">
        <v>782</v>
      </c>
      <c r="F75" s="476" t="s">
        <v>2743</v>
      </c>
      <c r="G75" s="485" t="s">
        <v>2729</v>
      </c>
      <c r="H75" s="485" t="s">
        <v>2742</v>
      </c>
      <c r="I75" s="533" t="s">
        <v>2741</v>
      </c>
      <c r="J75" s="486">
        <v>2656.2</v>
      </c>
      <c r="K75" s="486">
        <v>0</v>
      </c>
      <c r="L75" s="485" t="s">
        <v>2740</v>
      </c>
    </row>
    <row r="76" spans="1:12" ht="35.25" hidden="1" customHeight="1" x14ac:dyDescent="0.25">
      <c r="A76" s="490">
        <f t="shared" si="1"/>
        <v>74</v>
      </c>
      <c r="B76" s="485" t="s">
        <v>583</v>
      </c>
      <c r="C76" s="485" t="s">
        <v>1557</v>
      </c>
      <c r="D76" s="489" t="s">
        <v>677</v>
      </c>
      <c r="E76" s="489" t="s">
        <v>782</v>
      </c>
      <c r="F76" s="476" t="s">
        <v>2739</v>
      </c>
      <c r="G76" s="485" t="s">
        <v>2738</v>
      </c>
      <c r="H76" s="485" t="s">
        <v>2737</v>
      </c>
      <c r="I76" s="533" t="s">
        <v>2736</v>
      </c>
      <c r="J76" s="486">
        <v>669.43</v>
      </c>
      <c r="K76" s="486">
        <v>0</v>
      </c>
      <c r="L76" s="485" t="s">
        <v>2735</v>
      </c>
    </row>
    <row r="77" spans="1:12" ht="76.5" hidden="1" x14ac:dyDescent="0.25">
      <c r="A77" s="490">
        <f t="shared" si="1"/>
        <v>75</v>
      </c>
      <c r="B77" s="485" t="s">
        <v>583</v>
      </c>
      <c r="C77" s="485" t="s">
        <v>1557</v>
      </c>
      <c r="D77" s="489" t="s">
        <v>677</v>
      </c>
      <c r="E77" s="489" t="s">
        <v>782</v>
      </c>
      <c r="F77" s="476" t="s">
        <v>2734</v>
      </c>
      <c r="G77" s="485" t="s">
        <v>2729</v>
      </c>
      <c r="H77" s="485" t="s">
        <v>2733</v>
      </c>
      <c r="I77" s="533" t="s">
        <v>2732</v>
      </c>
      <c r="J77" s="486">
        <v>16610.88</v>
      </c>
      <c r="K77" s="486">
        <v>0</v>
      </c>
      <c r="L77" s="485" t="s">
        <v>2731</v>
      </c>
    </row>
    <row r="78" spans="1:12" ht="37.5" hidden="1" customHeight="1" x14ac:dyDescent="0.25">
      <c r="A78" s="490">
        <f t="shared" si="1"/>
        <v>76</v>
      </c>
      <c r="B78" s="485" t="s">
        <v>583</v>
      </c>
      <c r="C78" s="485" t="s">
        <v>1557</v>
      </c>
      <c r="D78" s="489" t="s">
        <v>677</v>
      </c>
      <c r="E78" s="489" t="s">
        <v>782</v>
      </c>
      <c r="F78" s="476" t="s">
        <v>2730</v>
      </c>
      <c r="G78" s="485" t="s">
        <v>2729</v>
      </c>
      <c r="H78" s="485" t="s">
        <v>2728</v>
      </c>
      <c r="I78" s="533">
        <v>2014</v>
      </c>
      <c r="J78" s="486">
        <v>12729.25</v>
      </c>
      <c r="K78" s="486">
        <v>0</v>
      </c>
      <c r="L78" s="485" t="s">
        <v>2727</v>
      </c>
    </row>
    <row r="79" spans="1:12" ht="25.5" x14ac:dyDescent="0.25">
      <c r="A79" s="560">
        <f t="shared" si="1"/>
        <v>77</v>
      </c>
      <c r="B79" s="555" t="s">
        <v>583</v>
      </c>
      <c r="C79" s="555" t="s">
        <v>2627</v>
      </c>
      <c r="D79" s="559" t="s">
        <v>797</v>
      </c>
      <c r="E79" s="559" t="s">
        <v>323</v>
      </c>
      <c r="F79" s="558" t="s">
        <v>2726</v>
      </c>
      <c r="G79" s="555" t="s">
        <v>2625</v>
      </c>
      <c r="H79" s="555" t="s">
        <v>2725</v>
      </c>
      <c r="I79" s="557" t="s">
        <v>2724</v>
      </c>
      <c r="J79" s="556">
        <v>37320</v>
      </c>
      <c r="K79" s="556"/>
      <c r="L79" s="555"/>
    </row>
    <row r="80" spans="1:12" ht="38.25" x14ac:dyDescent="0.25">
      <c r="A80" s="560">
        <f t="shared" si="1"/>
        <v>78</v>
      </c>
      <c r="B80" s="555" t="s">
        <v>583</v>
      </c>
      <c r="C80" s="555" t="s">
        <v>2723</v>
      </c>
      <c r="D80" s="559" t="s">
        <v>797</v>
      </c>
      <c r="E80" s="559" t="s">
        <v>323</v>
      </c>
      <c r="F80" s="558" t="s">
        <v>2722</v>
      </c>
      <c r="G80" s="555" t="s">
        <v>2700</v>
      </c>
      <c r="H80" s="555" t="s">
        <v>2721</v>
      </c>
      <c r="I80" s="557">
        <v>42060</v>
      </c>
      <c r="J80" s="556">
        <v>1008</v>
      </c>
      <c r="K80" s="556"/>
      <c r="L80" s="555"/>
    </row>
    <row r="81" spans="1:12" ht="25.5" x14ac:dyDescent="0.25">
      <c r="A81" s="560">
        <f t="shared" si="1"/>
        <v>79</v>
      </c>
      <c r="B81" s="555" t="s">
        <v>583</v>
      </c>
      <c r="C81" s="555" t="s">
        <v>2688</v>
      </c>
      <c r="D81" s="559" t="s">
        <v>797</v>
      </c>
      <c r="E81" s="559" t="s">
        <v>323</v>
      </c>
      <c r="F81" s="558" t="s">
        <v>2720</v>
      </c>
      <c r="G81" s="555" t="s">
        <v>2625</v>
      </c>
      <c r="H81" s="555" t="s">
        <v>2719</v>
      </c>
      <c r="I81" s="557">
        <v>42077</v>
      </c>
      <c r="J81" s="556">
        <v>7104</v>
      </c>
      <c r="K81" s="556"/>
      <c r="L81" s="555"/>
    </row>
    <row r="82" spans="1:12" x14ac:dyDescent="0.25">
      <c r="A82" s="560">
        <f t="shared" si="1"/>
        <v>80</v>
      </c>
      <c r="B82" s="555" t="s">
        <v>583</v>
      </c>
      <c r="C82" s="555" t="s">
        <v>2718</v>
      </c>
      <c r="D82" s="559" t="s">
        <v>797</v>
      </c>
      <c r="E82" s="559" t="s">
        <v>323</v>
      </c>
      <c r="F82" s="558" t="s">
        <v>2717</v>
      </c>
      <c r="G82" s="555" t="s">
        <v>2611</v>
      </c>
      <c r="H82" s="555"/>
      <c r="I82" s="557">
        <v>42110</v>
      </c>
      <c r="J82" s="556">
        <v>2400</v>
      </c>
      <c r="K82" s="556"/>
      <c r="L82" s="555"/>
    </row>
    <row r="83" spans="1:12" ht="25.5" x14ac:dyDescent="0.25">
      <c r="A83" s="560">
        <f t="shared" si="1"/>
        <v>81</v>
      </c>
      <c r="B83" s="555" t="s">
        <v>583</v>
      </c>
      <c r="C83" s="555" t="s">
        <v>2613</v>
      </c>
      <c r="D83" s="559" t="s">
        <v>797</v>
      </c>
      <c r="E83" s="559" t="s">
        <v>323</v>
      </c>
      <c r="F83" s="558" t="s">
        <v>2716</v>
      </c>
      <c r="G83" s="555" t="s">
        <v>2715</v>
      </c>
      <c r="H83" s="555" t="s">
        <v>2714</v>
      </c>
      <c r="I83" s="557" t="s">
        <v>2713</v>
      </c>
      <c r="J83" s="556">
        <v>4560</v>
      </c>
      <c r="K83" s="556"/>
      <c r="L83" s="555"/>
    </row>
    <row r="84" spans="1:12" ht="25.5" x14ac:dyDescent="0.25">
      <c r="A84" s="560">
        <f t="shared" si="1"/>
        <v>82</v>
      </c>
      <c r="B84" s="555" t="s">
        <v>583</v>
      </c>
      <c r="C84" s="555" t="s">
        <v>2712</v>
      </c>
      <c r="D84" s="559" t="s">
        <v>797</v>
      </c>
      <c r="E84" s="559" t="s">
        <v>323</v>
      </c>
      <c r="F84" s="558" t="s">
        <v>2711</v>
      </c>
      <c r="G84" s="555" t="s">
        <v>2710</v>
      </c>
      <c r="H84" s="555" t="s">
        <v>2709</v>
      </c>
      <c r="I84" s="557" t="s">
        <v>2708</v>
      </c>
      <c r="J84" s="556">
        <v>18000</v>
      </c>
      <c r="K84" s="556"/>
      <c r="L84" s="555"/>
    </row>
    <row r="85" spans="1:12" ht="25.5" x14ac:dyDescent="0.25">
      <c r="A85" s="560">
        <f t="shared" si="1"/>
        <v>83</v>
      </c>
      <c r="B85" s="555" t="s">
        <v>583</v>
      </c>
      <c r="C85" s="555" t="s">
        <v>2707</v>
      </c>
      <c r="D85" s="559" t="s">
        <v>797</v>
      </c>
      <c r="E85" s="559" t="s">
        <v>323</v>
      </c>
      <c r="F85" s="558" t="s">
        <v>2706</v>
      </c>
      <c r="G85" s="555" t="s">
        <v>2705</v>
      </c>
      <c r="H85" s="555" t="s">
        <v>2704</v>
      </c>
      <c r="I85" s="557" t="s">
        <v>2703</v>
      </c>
      <c r="J85" s="556">
        <v>3084</v>
      </c>
      <c r="K85" s="556"/>
      <c r="L85" s="555"/>
    </row>
    <row r="86" spans="1:12" ht="25.5" x14ac:dyDescent="0.25">
      <c r="A86" s="560">
        <f t="shared" si="1"/>
        <v>84</v>
      </c>
      <c r="B86" s="555" t="s">
        <v>583</v>
      </c>
      <c r="C86" s="555" t="s">
        <v>2702</v>
      </c>
      <c r="D86" s="559" t="s">
        <v>797</v>
      </c>
      <c r="E86" s="559" t="s">
        <v>323</v>
      </c>
      <c r="F86" s="558" t="s">
        <v>2701</v>
      </c>
      <c r="G86" s="555" t="s">
        <v>2700</v>
      </c>
      <c r="H86" s="555" t="s">
        <v>2699</v>
      </c>
      <c r="I86" s="557" t="s">
        <v>2698</v>
      </c>
      <c r="J86" s="556">
        <v>2200</v>
      </c>
      <c r="K86" s="556"/>
      <c r="L86" s="555"/>
    </row>
    <row r="87" spans="1:12" ht="25.5" x14ac:dyDescent="0.25">
      <c r="A87" s="560">
        <f t="shared" si="1"/>
        <v>85</v>
      </c>
      <c r="B87" s="555" t="s">
        <v>583</v>
      </c>
      <c r="C87" s="555" t="s">
        <v>2688</v>
      </c>
      <c r="D87" s="559" t="s">
        <v>797</v>
      </c>
      <c r="E87" s="559" t="s">
        <v>323</v>
      </c>
      <c r="F87" s="558" t="s">
        <v>2697</v>
      </c>
      <c r="G87" s="555" t="s">
        <v>2625</v>
      </c>
      <c r="H87" s="555" t="s">
        <v>2696</v>
      </c>
      <c r="I87" s="557">
        <v>42185</v>
      </c>
      <c r="J87" s="556">
        <v>6600</v>
      </c>
      <c r="K87" s="556"/>
      <c r="L87" s="555"/>
    </row>
    <row r="88" spans="1:12" ht="25.5" x14ac:dyDescent="0.25">
      <c r="A88" s="560">
        <f t="shared" si="1"/>
        <v>86</v>
      </c>
      <c r="B88" s="555" t="s">
        <v>583</v>
      </c>
      <c r="C88" s="555" t="s">
        <v>2688</v>
      </c>
      <c r="D88" s="559" t="s">
        <v>797</v>
      </c>
      <c r="E88" s="559" t="s">
        <v>323</v>
      </c>
      <c r="F88" s="558" t="s">
        <v>2695</v>
      </c>
      <c r="G88" s="555" t="s">
        <v>2625</v>
      </c>
      <c r="H88" s="555" t="s">
        <v>2694</v>
      </c>
      <c r="I88" s="557">
        <v>42195</v>
      </c>
      <c r="J88" s="556">
        <v>4800</v>
      </c>
      <c r="K88" s="556"/>
      <c r="L88" s="555"/>
    </row>
    <row r="89" spans="1:12" ht="25.5" x14ac:dyDescent="0.25">
      <c r="A89" s="560">
        <f t="shared" si="1"/>
        <v>87</v>
      </c>
      <c r="B89" s="555" t="s">
        <v>583</v>
      </c>
      <c r="C89" s="555" t="s">
        <v>2693</v>
      </c>
      <c r="D89" s="559" t="s">
        <v>797</v>
      </c>
      <c r="E89" s="559" t="s">
        <v>323</v>
      </c>
      <c r="F89" s="558" t="s">
        <v>2692</v>
      </c>
      <c r="G89" s="555" t="s">
        <v>2691</v>
      </c>
      <c r="H89" s="555" t="s">
        <v>2690</v>
      </c>
      <c r="I89" s="557" t="s">
        <v>2689</v>
      </c>
      <c r="J89" s="556">
        <v>50500</v>
      </c>
      <c r="K89" s="556"/>
      <c r="L89" s="555"/>
    </row>
    <row r="90" spans="1:12" ht="25.5" x14ac:dyDescent="0.25">
      <c r="A90" s="560">
        <f t="shared" si="1"/>
        <v>88</v>
      </c>
      <c r="B90" s="555" t="s">
        <v>583</v>
      </c>
      <c r="C90" s="555" t="s">
        <v>2688</v>
      </c>
      <c r="D90" s="559" t="s">
        <v>797</v>
      </c>
      <c r="E90" s="559" t="s">
        <v>323</v>
      </c>
      <c r="F90" s="558" t="s">
        <v>2687</v>
      </c>
      <c r="G90" s="555" t="s">
        <v>2625</v>
      </c>
      <c r="H90" s="555" t="s">
        <v>2686</v>
      </c>
      <c r="I90" s="557" t="s">
        <v>2685</v>
      </c>
      <c r="J90" s="556">
        <v>5500</v>
      </c>
      <c r="K90" s="556"/>
      <c r="L90" s="555"/>
    </row>
    <row r="91" spans="1:12" ht="25.5" x14ac:dyDescent="0.25">
      <c r="A91" s="560">
        <f t="shared" si="1"/>
        <v>89</v>
      </c>
      <c r="B91" s="555" t="s">
        <v>583</v>
      </c>
      <c r="C91" s="555" t="s">
        <v>2684</v>
      </c>
      <c r="D91" s="559" t="s">
        <v>797</v>
      </c>
      <c r="E91" s="559" t="s">
        <v>323</v>
      </c>
      <c r="F91" s="558" t="s">
        <v>2683</v>
      </c>
      <c r="G91" s="555" t="s">
        <v>2611</v>
      </c>
      <c r="H91" s="555" t="s">
        <v>2682</v>
      </c>
      <c r="I91" s="557">
        <v>42117</v>
      </c>
      <c r="J91" s="556">
        <v>3500</v>
      </c>
      <c r="K91" s="556"/>
      <c r="L91" s="555"/>
    </row>
    <row r="92" spans="1:12" ht="25.5" x14ac:dyDescent="0.25">
      <c r="A92" s="560">
        <f t="shared" si="1"/>
        <v>90</v>
      </c>
      <c r="B92" s="555" t="s">
        <v>583</v>
      </c>
      <c r="C92" s="555" t="s">
        <v>2681</v>
      </c>
      <c r="D92" s="559" t="s">
        <v>797</v>
      </c>
      <c r="E92" s="559" t="s">
        <v>323</v>
      </c>
      <c r="F92" s="558" t="s">
        <v>2680</v>
      </c>
      <c r="G92" s="555" t="s">
        <v>2679</v>
      </c>
      <c r="H92" s="555" t="s">
        <v>2678</v>
      </c>
      <c r="I92" s="557">
        <v>42136</v>
      </c>
      <c r="J92" s="556">
        <v>10900</v>
      </c>
      <c r="K92" s="556"/>
      <c r="L92" s="555"/>
    </row>
    <row r="93" spans="1:12" x14ac:dyDescent="0.25">
      <c r="A93" s="560">
        <f t="shared" si="1"/>
        <v>91</v>
      </c>
      <c r="B93" s="555" t="s">
        <v>583</v>
      </c>
      <c r="C93" s="555" t="s">
        <v>2677</v>
      </c>
      <c r="D93" s="559" t="s">
        <v>797</v>
      </c>
      <c r="E93" s="559" t="s">
        <v>323</v>
      </c>
      <c r="F93" s="558" t="s">
        <v>2676</v>
      </c>
      <c r="G93" s="555" t="s">
        <v>2675</v>
      </c>
      <c r="H93" s="555" t="s">
        <v>2674</v>
      </c>
      <c r="I93" s="557">
        <v>42185</v>
      </c>
      <c r="J93" s="556">
        <v>37200</v>
      </c>
      <c r="K93" s="556"/>
      <c r="L93" s="555"/>
    </row>
    <row r="94" spans="1:12" ht="25.5" x14ac:dyDescent="0.25">
      <c r="A94" s="560">
        <f t="shared" si="1"/>
        <v>92</v>
      </c>
      <c r="B94" s="555" t="s">
        <v>583</v>
      </c>
      <c r="C94" s="555" t="s">
        <v>2673</v>
      </c>
      <c r="D94" s="559" t="s">
        <v>797</v>
      </c>
      <c r="E94" s="559" t="s">
        <v>323</v>
      </c>
      <c r="F94" s="558" t="s">
        <v>2672</v>
      </c>
      <c r="G94" s="555" t="s">
        <v>2671</v>
      </c>
      <c r="H94" s="555" t="s">
        <v>2670</v>
      </c>
      <c r="I94" s="557">
        <v>42306</v>
      </c>
      <c r="J94" s="556">
        <v>17400</v>
      </c>
      <c r="K94" s="556"/>
      <c r="L94" s="555"/>
    </row>
    <row r="95" spans="1:12" ht="25.5" x14ac:dyDescent="0.25">
      <c r="A95" s="560">
        <f t="shared" si="1"/>
        <v>93</v>
      </c>
      <c r="B95" s="555" t="s">
        <v>583</v>
      </c>
      <c r="C95" s="555" t="s">
        <v>2669</v>
      </c>
      <c r="D95" s="559" t="s">
        <v>797</v>
      </c>
      <c r="E95" s="559" t="s">
        <v>323</v>
      </c>
      <c r="F95" s="558" t="s">
        <v>2668</v>
      </c>
      <c r="G95" s="555" t="s">
        <v>2667</v>
      </c>
      <c r="H95" s="555" t="s">
        <v>2666</v>
      </c>
      <c r="I95" s="557">
        <v>42307</v>
      </c>
      <c r="J95" s="556">
        <v>6000</v>
      </c>
      <c r="K95" s="556"/>
      <c r="L95" s="555"/>
    </row>
    <row r="96" spans="1:12" ht="25.5" x14ac:dyDescent="0.25">
      <c r="A96" s="560">
        <f t="shared" si="1"/>
        <v>94</v>
      </c>
      <c r="B96" s="555" t="s">
        <v>583</v>
      </c>
      <c r="C96" s="555" t="s">
        <v>2665</v>
      </c>
      <c r="D96" s="559" t="s">
        <v>797</v>
      </c>
      <c r="E96" s="559" t="s">
        <v>323</v>
      </c>
      <c r="F96" s="558" t="s">
        <v>2664</v>
      </c>
      <c r="G96" s="555" t="s">
        <v>2663</v>
      </c>
      <c r="H96" s="555" t="s">
        <v>2662</v>
      </c>
      <c r="I96" s="557">
        <v>42202</v>
      </c>
      <c r="J96" s="556">
        <v>11000</v>
      </c>
      <c r="K96" s="556"/>
      <c r="L96" s="555"/>
    </row>
    <row r="97" spans="1:12" ht="25.5" x14ac:dyDescent="0.25">
      <c r="A97" s="560">
        <f t="shared" si="1"/>
        <v>95</v>
      </c>
      <c r="B97" s="555" t="s">
        <v>583</v>
      </c>
      <c r="C97" s="555" t="s">
        <v>2661</v>
      </c>
      <c r="D97" s="559" t="s">
        <v>797</v>
      </c>
      <c r="E97" s="559" t="s">
        <v>323</v>
      </c>
      <c r="F97" s="558" t="s">
        <v>2660</v>
      </c>
      <c r="G97" s="555" t="s">
        <v>2659</v>
      </c>
      <c r="H97" s="555" t="s">
        <v>2658</v>
      </c>
      <c r="I97" s="557">
        <v>42307</v>
      </c>
      <c r="J97" s="556">
        <v>6000</v>
      </c>
      <c r="K97" s="556"/>
      <c r="L97" s="555"/>
    </row>
    <row r="98" spans="1:12" ht="25.5" x14ac:dyDescent="0.25">
      <c r="A98" s="560">
        <f t="shared" si="1"/>
        <v>96</v>
      </c>
      <c r="B98" s="555" t="s">
        <v>583</v>
      </c>
      <c r="C98" s="555" t="s">
        <v>2657</v>
      </c>
      <c r="D98" s="559" t="s">
        <v>797</v>
      </c>
      <c r="E98" s="559" t="s">
        <v>323</v>
      </c>
      <c r="F98" s="558" t="s">
        <v>2656</v>
      </c>
      <c r="G98" s="555" t="s">
        <v>2655</v>
      </c>
      <c r="H98" s="555" t="s">
        <v>2654</v>
      </c>
      <c r="I98" s="557" t="s">
        <v>761</v>
      </c>
      <c r="J98" s="556">
        <v>319000</v>
      </c>
      <c r="K98" s="556"/>
      <c r="L98" s="555"/>
    </row>
    <row r="99" spans="1:12" ht="25.5" x14ac:dyDescent="0.25">
      <c r="A99" s="560">
        <f t="shared" si="1"/>
        <v>97</v>
      </c>
      <c r="B99" s="555" t="s">
        <v>583</v>
      </c>
      <c r="C99" s="555" t="s">
        <v>2653</v>
      </c>
      <c r="D99" s="559" t="s">
        <v>797</v>
      </c>
      <c r="E99" s="559" t="s">
        <v>323</v>
      </c>
      <c r="F99" s="558" t="s">
        <v>2652</v>
      </c>
      <c r="G99" s="555" t="s">
        <v>2651</v>
      </c>
      <c r="H99" s="555" t="s">
        <v>2650</v>
      </c>
      <c r="I99" s="557" t="s">
        <v>2649</v>
      </c>
      <c r="J99" s="556">
        <v>2400</v>
      </c>
      <c r="K99" s="556"/>
      <c r="L99" s="555"/>
    </row>
    <row r="100" spans="1:12" ht="25.5" x14ac:dyDescent="0.25">
      <c r="A100" s="560">
        <f t="shared" si="1"/>
        <v>98</v>
      </c>
      <c r="B100" s="555" t="s">
        <v>583</v>
      </c>
      <c r="C100" s="555" t="s">
        <v>2648</v>
      </c>
      <c r="D100" s="559" t="s">
        <v>797</v>
      </c>
      <c r="E100" s="559" t="s">
        <v>323</v>
      </c>
      <c r="F100" s="558" t="s">
        <v>2647</v>
      </c>
      <c r="G100" s="555" t="s">
        <v>2646</v>
      </c>
      <c r="H100" s="555" t="s">
        <v>2619</v>
      </c>
      <c r="I100" s="557" t="s">
        <v>2618</v>
      </c>
      <c r="J100" s="556">
        <v>13800</v>
      </c>
      <c r="K100" s="556"/>
      <c r="L100" s="555"/>
    </row>
    <row r="101" spans="1:12" ht="25.5" x14ac:dyDescent="0.25">
      <c r="A101" s="560">
        <f t="shared" si="1"/>
        <v>99</v>
      </c>
      <c r="B101" s="555" t="s">
        <v>583</v>
      </c>
      <c r="C101" s="555" t="s">
        <v>2645</v>
      </c>
      <c r="D101" s="559" t="s">
        <v>797</v>
      </c>
      <c r="E101" s="559" t="s">
        <v>323</v>
      </c>
      <c r="F101" s="558" t="s">
        <v>2644</v>
      </c>
      <c r="G101" s="555" t="s">
        <v>2639</v>
      </c>
      <c r="H101" s="555" t="s">
        <v>2643</v>
      </c>
      <c r="I101" s="557" t="s">
        <v>2642</v>
      </c>
      <c r="J101" s="556">
        <v>11300</v>
      </c>
      <c r="K101" s="556"/>
      <c r="L101" s="555"/>
    </row>
    <row r="102" spans="1:12" ht="25.5" x14ac:dyDescent="0.25">
      <c r="A102" s="560">
        <f t="shared" si="1"/>
        <v>100</v>
      </c>
      <c r="B102" s="555" t="s">
        <v>583</v>
      </c>
      <c r="C102" s="555" t="s">
        <v>2641</v>
      </c>
      <c r="D102" s="559" t="s">
        <v>797</v>
      </c>
      <c r="E102" s="559" t="s">
        <v>323</v>
      </c>
      <c r="F102" s="558" t="s">
        <v>2640</v>
      </c>
      <c r="G102" s="555" t="s">
        <v>2639</v>
      </c>
      <c r="H102" s="555" t="s">
        <v>2638</v>
      </c>
      <c r="I102" s="557" t="s">
        <v>2637</v>
      </c>
      <c r="J102" s="556">
        <v>9100</v>
      </c>
      <c r="K102" s="556"/>
      <c r="L102" s="555"/>
    </row>
    <row r="103" spans="1:12" ht="25.5" x14ac:dyDescent="0.25">
      <c r="A103" s="560">
        <f t="shared" si="1"/>
        <v>101</v>
      </c>
      <c r="B103" s="555" t="s">
        <v>583</v>
      </c>
      <c r="C103" s="555" t="s">
        <v>2636</v>
      </c>
      <c r="D103" s="559" t="s">
        <v>797</v>
      </c>
      <c r="E103" s="559" t="s">
        <v>323</v>
      </c>
      <c r="F103" s="558" t="s">
        <v>2635</v>
      </c>
      <c r="G103" s="555" t="s">
        <v>2634</v>
      </c>
      <c r="H103" s="555" t="s">
        <v>2633</v>
      </c>
      <c r="I103" s="557" t="s">
        <v>2632</v>
      </c>
      <c r="J103" s="556">
        <v>4200</v>
      </c>
      <c r="K103" s="556"/>
      <c r="L103" s="555"/>
    </row>
    <row r="104" spans="1:12" x14ac:dyDescent="0.25">
      <c r="A104" s="560">
        <f t="shared" si="1"/>
        <v>102</v>
      </c>
      <c r="B104" s="555" t="s">
        <v>583</v>
      </c>
      <c r="C104" s="555" t="s">
        <v>2631</v>
      </c>
      <c r="D104" s="559" t="s">
        <v>797</v>
      </c>
      <c r="E104" s="559" t="s">
        <v>323</v>
      </c>
      <c r="F104" s="558" t="s">
        <v>2630</v>
      </c>
      <c r="G104" s="555" t="s">
        <v>2629</v>
      </c>
      <c r="H104" s="555" t="s">
        <v>2628</v>
      </c>
      <c r="I104" s="557">
        <v>42278</v>
      </c>
      <c r="J104" s="556">
        <v>11800</v>
      </c>
      <c r="K104" s="556"/>
      <c r="L104" s="555"/>
    </row>
    <row r="105" spans="1:12" ht="25.5" x14ac:dyDescent="0.25">
      <c r="A105" s="560">
        <f t="shared" si="1"/>
        <v>103</v>
      </c>
      <c r="B105" s="555" t="s">
        <v>583</v>
      </c>
      <c r="C105" s="555" t="s">
        <v>2627</v>
      </c>
      <c r="D105" s="559" t="s">
        <v>797</v>
      </c>
      <c r="E105" s="559" t="s">
        <v>323</v>
      </c>
      <c r="F105" s="558" t="s">
        <v>2626</v>
      </c>
      <c r="G105" s="555" t="s">
        <v>2625</v>
      </c>
      <c r="H105" s="555" t="s">
        <v>2624</v>
      </c>
      <c r="I105" s="557" t="s">
        <v>2623</v>
      </c>
      <c r="J105" s="556">
        <v>22800</v>
      </c>
      <c r="K105" s="556"/>
      <c r="L105" s="555"/>
    </row>
    <row r="106" spans="1:12" ht="25.5" x14ac:dyDescent="0.25">
      <c r="A106" s="560">
        <f t="shared" si="1"/>
        <v>104</v>
      </c>
      <c r="B106" s="555" t="s">
        <v>583</v>
      </c>
      <c r="C106" s="555" t="s">
        <v>2622</v>
      </c>
      <c r="D106" s="559" t="s">
        <v>797</v>
      </c>
      <c r="E106" s="559" t="s">
        <v>323</v>
      </c>
      <c r="F106" s="558" t="s">
        <v>2621</v>
      </c>
      <c r="G106" s="555" t="s">
        <v>2620</v>
      </c>
      <c r="H106" s="555" t="s">
        <v>2619</v>
      </c>
      <c r="I106" s="557" t="s">
        <v>2618</v>
      </c>
      <c r="J106" s="556">
        <v>10176</v>
      </c>
      <c r="K106" s="556"/>
      <c r="L106" s="555"/>
    </row>
    <row r="107" spans="1:12" ht="25.5" x14ac:dyDescent="0.25">
      <c r="A107" s="560">
        <f t="shared" si="1"/>
        <v>105</v>
      </c>
      <c r="B107" s="555" t="s">
        <v>583</v>
      </c>
      <c r="C107" s="555" t="s">
        <v>2617</v>
      </c>
      <c r="D107" s="559" t="s">
        <v>797</v>
      </c>
      <c r="E107" s="559" t="s">
        <v>323</v>
      </c>
      <c r="F107" s="558" t="s">
        <v>2616</v>
      </c>
      <c r="G107" s="555" t="s">
        <v>2615</v>
      </c>
      <c r="H107" s="555" t="s">
        <v>2614</v>
      </c>
      <c r="I107" s="557">
        <v>42307</v>
      </c>
      <c r="J107" s="556">
        <v>6000</v>
      </c>
      <c r="K107" s="556"/>
      <c r="L107" s="555"/>
    </row>
    <row r="108" spans="1:12" ht="25.5" x14ac:dyDescent="0.25">
      <c r="A108" s="560">
        <f t="shared" si="1"/>
        <v>106</v>
      </c>
      <c r="B108" s="555" t="s">
        <v>583</v>
      </c>
      <c r="C108" s="555" t="s">
        <v>2613</v>
      </c>
      <c r="D108" s="559" t="s">
        <v>797</v>
      </c>
      <c r="E108" s="559" t="s">
        <v>323</v>
      </c>
      <c r="F108" s="558" t="s">
        <v>2612</v>
      </c>
      <c r="G108" s="555" t="s">
        <v>2611</v>
      </c>
      <c r="H108" s="555" t="s">
        <v>2610</v>
      </c>
      <c r="I108" s="557" t="s">
        <v>2609</v>
      </c>
      <c r="J108" s="556">
        <v>5520</v>
      </c>
      <c r="K108" s="556"/>
      <c r="L108" s="555"/>
    </row>
    <row r="109" spans="1:12" ht="25.5" x14ac:dyDescent="0.25">
      <c r="A109" s="560">
        <f t="shared" si="1"/>
        <v>107</v>
      </c>
      <c r="B109" s="555" t="s">
        <v>583</v>
      </c>
      <c r="C109" s="555" t="s">
        <v>2605</v>
      </c>
      <c r="D109" s="559" t="s">
        <v>797</v>
      </c>
      <c r="E109" s="559" t="s">
        <v>323</v>
      </c>
      <c r="F109" s="558" t="s">
        <v>2608</v>
      </c>
      <c r="G109" s="555" t="s">
        <v>2603</v>
      </c>
      <c r="H109" s="555" t="s">
        <v>2607</v>
      </c>
      <c r="I109" s="557" t="s">
        <v>2606</v>
      </c>
      <c r="J109" s="556">
        <v>2640</v>
      </c>
      <c r="K109" s="556"/>
      <c r="L109" s="555"/>
    </row>
    <row r="110" spans="1:12" ht="25.5" x14ac:dyDescent="0.25">
      <c r="A110" s="560">
        <f t="shared" si="1"/>
        <v>108</v>
      </c>
      <c r="B110" s="555" t="s">
        <v>583</v>
      </c>
      <c r="C110" s="555" t="s">
        <v>2605</v>
      </c>
      <c r="D110" s="559" t="s">
        <v>797</v>
      </c>
      <c r="E110" s="559" t="s">
        <v>323</v>
      </c>
      <c r="F110" s="558" t="s">
        <v>2604</v>
      </c>
      <c r="G110" s="555" t="s">
        <v>2603</v>
      </c>
      <c r="H110" s="555" t="s">
        <v>2602</v>
      </c>
      <c r="I110" s="557" t="s">
        <v>2601</v>
      </c>
      <c r="J110" s="556">
        <v>3820</v>
      </c>
      <c r="K110" s="556"/>
      <c r="L110" s="555"/>
    </row>
    <row r="111" spans="1:12" ht="25.5" hidden="1" x14ac:dyDescent="0.25">
      <c r="A111" s="490">
        <f t="shared" si="1"/>
        <v>109</v>
      </c>
      <c r="B111" s="485" t="s">
        <v>582</v>
      </c>
      <c r="C111" s="485" t="s">
        <v>2600</v>
      </c>
      <c r="D111" s="489" t="s">
        <v>2599</v>
      </c>
      <c r="E111" s="489" t="s">
        <v>2598</v>
      </c>
      <c r="F111" s="476" t="s">
        <v>2191</v>
      </c>
      <c r="G111" s="476" t="s">
        <v>2593</v>
      </c>
      <c r="H111" s="476" t="s">
        <v>2597</v>
      </c>
      <c r="I111" s="482" t="s">
        <v>2596</v>
      </c>
      <c r="J111" s="486">
        <v>13716.69</v>
      </c>
      <c r="K111" s="486">
        <v>0</v>
      </c>
      <c r="L111" s="485"/>
    </row>
    <row r="112" spans="1:12" ht="51" hidden="1" x14ac:dyDescent="0.25">
      <c r="A112" s="490">
        <f t="shared" si="1"/>
        <v>110</v>
      </c>
      <c r="B112" s="485" t="s">
        <v>582</v>
      </c>
      <c r="C112" s="485" t="s">
        <v>2595</v>
      </c>
      <c r="D112" s="489" t="s">
        <v>677</v>
      </c>
      <c r="E112" s="489" t="s">
        <v>323</v>
      </c>
      <c r="F112" s="476" t="s">
        <v>2594</v>
      </c>
      <c r="G112" s="476" t="s">
        <v>2593</v>
      </c>
      <c r="H112" s="476" t="s">
        <v>2592</v>
      </c>
      <c r="I112" s="468" t="s">
        <v>2591</v>
      </c>
      <c r="J112" s="486">
        <v>52000</v>
      </c>
      <c r="K112" s="486">
        <v>0</v>
      </c>
      <c r="L112" s="485"/>
    </row>
    <row r="113" spans="1:12" ht="38.25" hidden="1" x14ac:dyDescent="0.25">
      <c r="A113" s="490">
        <f t="shared" si="1"/>
        <v>111</v>
      </c>
      <c r="B113" s="485" t="s">
        <v>582</v>
      </c>
      <c r="C113" s="485" t="s">
        <v>678</v>
      </c>
      <c r="D113" s="489" t="s">
        <v>677</v>
      </c>
      <c r="E113" s="489" t="s">
        <v>323</v>
      </c>
      <c r="F113" s="554" t="s">
        <v>2590</v>
      </c>
      <c r="G113" s="476" t="s">
        <v>2451</v>
      </c>
      <c r="H113" s="476" t="s">
        <v>2129</v>
      </c>
      <c r="I113" s="468" t="s">
        <v>2589</v>
      </c>
      <c r="J113" s="486">
        <v>42838.25</v>
      </c>
      <c r="K113" s="486">
        <v>0</v>
      </c>
      <c r="L113" s="485" t="s">
        <v>2122</v>
      </c>
    </row>
    <row r="114" spans="1:12" ht="38.25" hidden="1" x14ac:dyDescent="0.25">
      <c r="A114" s="490">
        <f t="shared" si="1"/>
        <v>112</v>
      </c>
      <c r="B114" s="485" t="s">
        <v>582</v>
      </c>
      <c r="C114" s="485" t="s">
        <v>678</v>
      </c>
      <c r="D114" s="489" t="s">
        <v>677</v>
      </c>
      <c r="E114" s="489" t="s">
        <v>323</v>
      </c>
      <c r="F114" s="554" t="s">
        <v>2588</v>
      </c>
      <c r="G114" s="476" t="s">
        <v>2587</v>
      </c>
      <c r="H114" s="476" t="s">
        <v>2586</v>
      </c>
      <c r="I114" s="468" t="s">
        <v>2585</v>
      </c>
      <c r="J114" s="486">
        <v>0</v>
      </c>
      <c r="K114" s="486">
        <v>0</v>
      </c>
      <c r="L114" s="485" t="s">
        <v>2122</v>
      </c>
    </row>
    <row r="115" spans="1:12" ht="51" hidden="1" x14ac:dyDescent="0.25">
      <c r="A115" s="490">
        <f t="shared" si="1"/>
        <v>113</v>
      </c>
      <c r="B115" s="485" t="s">
        <v>582</v>
      </c>
      <c r="C115" s="485" t="s">
        <v>678</v>
      </c>
      <c r="D115" s="489" t="s">
        <v>677</v>
      </c>
      <c r="E115" s="489" t="s">
        <v>323</v>
      </c>
      <c r="F115" s="554" t="s">
        <v>2584</v>
      </c>
      <c r="G115" s="476" t="s">
        <v>2542</v>
      </c>
      <c r="H115" s="476" t="s">
        <v>2583</v>
      </c>
      <c r="I115" s="468" t="s">
        <v>2582</v>
      </c>
      <c r="J115" s="486">
        <v>66753.48</v>
      </c>
      <c r="K115" s="486">
        <v>606893.28</v>
      </c>
      <c r="L115" s="485" t="s">
        <v>2122</v>
      </c>
    </row>
    <row r="116" spans="1:12" ht="38.25" hidden="1" x14ac:dyDescent="0.25">
      <c r="A116" s="490">
        <f t="shared" si="1"/>
        <v>114</v>
      </c>
      <c r="B116" s="485" t="s">
        <v>582</v>
      </c>
      <c r="C116" s="485" t="s">
        <v>678</v>
      </c>
      <c r="D116" s="489" t="s">
        <v>677</v>
      </c>
      <c r="E116" s="489" t="s">
        <v>323</v>
      </c>
      <c r="F116" s="470" t="s">
        <v>692</v>
      </c>
      <c r="G116" s="476" t="s">
        <v>2447</v>
      </c>
      <c r="H116" s="476" t="s">
        <v>690</v>
      </c>
      <c r="I116" s="468" t="s">
        <v>2581</v>
      </c>
      <c r="J116" s="486">
        <v>8302.1</v>
      </c>
      <c r="K116" s="486">
        <v>0</v>
      </c>
      <c r="L116" s="466" t="s">
        <v>688</v>
      </c>
    </row>
    <row r="117" spans="1:12" ht="38.25" hidden="1" x14ac:dyDescent="0.25">
      <c r="A117" s="490">
        <f t="shared" si="1"/>
        <v>115</v>
      </c>
      <c r="B117" s="485" t="s">
        <v>582</v>
      </c>
      <c r="C117" s="485" t="s">
        <v>678</v>
      </c>
      <c r="D117" s="489" t="s">
        <v>677</v>
      </c>
      <c r="E117" s="489" t="s">
        <v>323</v>
      </c>
      <c r="F117" s="554" t="s">
        <v>728</v>
      </c>
      <c r="G117" s="476" t="s">
        <v>2478</v>
      </c>
      <c r="H117" s="476" t="s">
        <v>726</v>
      </c>
      <c r="I117" s="468" t="s">
        <v>2580</v>
      </c>
      <c r="J117" s="486">
        <v>57200.28</v>
      </c>
      <c r="K117" s="486">
        <v>0</v>
      </c>
      <c r="L117" s="466" t="s">
        <v>724</v>
      </c>
    </row>
    <row r="118" spans="1:12" ht="25.5" hidden="1" x14ac:dyDescent="0.25">
      <c r="A118" s="490">
        <f t="shared" si="1"/>
        <v>116</v>
      </c>
      <c r="B118" s="485" t="s">
        <v>582</v>
      </c>
      <c r="C118" s="485" t="s">
        <v>678</v>
      </c>
      <c r="D118" s="489" t="s">
        <v>677</v>
      </c>
      <c r="E118" s="489" t="s">
        <v>323</v>
      </c>
      <c r="F118" s="554" t="s">
        <v>708</v>
      </c>
      <c r="G118" s="476" t="s">
        <v>2579</v>
      </c>
      <c r="H118" s="476" t="s">
        <v>706</v>
      </c>
      <c r="I118" s="472" t="s">
        <v>705</v>
      </c>
      <c r="J118" s="467">
        <v>10451.52</v>
      </c>
      <c r="K118" s="467">
        <v>71487.649999999994</v>
      </c>
      <c r="L118" s="466" t="s">
        <v>704</v>
      </c>
    </row>
    <row r="119" spans="1:12" ht="38.25" hidden="1" x14ac:dyDescent="0.25">
      <c r="A119" s="490">
        <f t="shared" si="1"/>
        <v>117</v>
      </c>
      <c r="B119" s="485" t="s">
        <v>582</v>
      </c>
      <c r="C119" s="485" t="s">
        <v>678</v>
      </c>
      <c r="D119" s="489" t="s">
        <v>677</v>
      </c>
      <c r="E119" s="489" t="s">
        <v>323</v>
      </c>
      <c r="F119" s="554" t="s">
        <v>2578</v>
      </c>
      <c r="G119" s="476" t="s">
        <v>2577</v>
      </c>
      <c r="H119" s="476" t="s">
        <v>2576</v>
      </c>
      <c r="I119" s="468" t="s">
        <v>2575</v>
      </c>
      <c r="J119" s="486">
        <v>25164.84</v>
      </c>
      <c r="K119" s="486">
        <v>0</v>
      </c>
      <c r="L119" s="485" t="s">
        <v>2122</v>
      </c>
    </row>
    <row r="120" spans="1:12" ht="38.25" hidden="1" x14ac:dyDescent="0.25">
      <c r="A120" s="490">
        <f t="shared" si="1"/>
        <v>118</v>
      </c>
      <c r="B120" s="485" t="s">
        <v>582</v>
      </c>
      <c r="C120" s="469" t="s">
        <v>723</v>
      </c>
      <c r="D120" s="489" t="s">
        <v>677</v>
      </c>
      <c r="E120" s="489" t="s">
        <v>323</v>
      </c>
      <c r="F120" s="554" t="s">
        <v>754</v>
      </c>
      <c r="G120" s="476" t="s">
        <v>2574</v>
      </c>
      <c r="H120" s="476" t="s">
        <v>2573</v>
      </c>
      <c r="I120" s="468" t="s">
        <v>751</v>
      </c>
      <c r="J120" s="478">
        <v>5266.81</v>
      </c>
      <c r="K120" s="478">
        <v>1054592.2</v>
      </c>
      <c r="L120" s="477" t="s">
        <v>739</v>
      </c>
    </row>
    <row r="121" spans="1:12" ht="38.25" hidden="1" x14ac:dyDescent="0.25">
      <c r="A121" s="490">
        <f t="shared" si="1"/>
        <v>119</v>
      </c>
      <c r="B121" s="485" t="s">
        <v>582</v>
      </c>
      <c r="C121" s="485" t="s">
        <v>678</v>
      </c>
      <c r="D121" s="489" t="s">
        <v>677</v>
      </c>
      <c r="E121" s="489" t="s">
        <v>323</v>
      </c>
      <c r="F121" s="554" t="s">
        <v>2117</v>
      </c>
      <c r="G121" s="476" t="s">
        <v>2440</v>
      </c>
      <c r="H121" s="476" t="s">
        <v>2572</v>
      </c>
      <c r="I121" s="468" t="s">
        <v>2571</v>
      </c>
      <c r="J121" s="486">
        <v>174989.61</v>
      </c>
      <c r="K121" s="486">
        <v>647762.4</v>
      </c>
      <c r="L121" s="485" t="s">
        <v>2122</v>
      </c>
    </row>
    <row r="122" spans="1:12" ht="25.5" hidden="1" x14ac:dyDescent="0.25">
      <c r="A122" s="490">
        <f t="shared" si="1"/>
        <v>120</v>
      </c>
      <c r="B122" s="485" t="s">
        <v>582</v>
      </c>
      <c r="C122" s="485" t="s">
        <v>723</v>
      </c>
      <c r="D122" s="489" t="s">
        <v>677</v>
      </c>
      <c r="E122" s="489" t="s">
        <v>782</v>
      </c>
      <c r="F122" s="476" t="s">
        <v>2561</v>
      </c>
      <c r="G122" s="476" t="s">
        <v>2569</v>
      </c>
      <c r="H122" s="476" t="s">
        <v>2559</v>
      </c>
      <c r="I122" s="468" t="s">
        <v>2558</v>
      </c>
      <c r="J122" s="486">
        <v>0</v>
      </c>
      <c r="K122" s="486">
        <v>0</v>
      </c>
      <c r="L122" s="485"/>
    </row>
    <row r="123" spans="1:12" ht="25.5" hidden="1" x14ac:dyDescent="0.25">
      <c r="A123" s="490">
        <f t="shared" si="1"/>
        <v>121</v>
      </c>
      <c r="B123" s="485" t="s">
        <v>582</v>
      </c>
      <c r="C123" s="485" t="s">
        <v>723</v>
      </c>
      <c r="D123" s="489" t="s">
        <v>677</v>
      </c>
      <c r="E123" s="489" t="s">
        <v>782</v>
      </c>
      <c r="F123" s="476" t="s">
        <v>2570</v>
      </c>
      <c r="G123" s="476" t="s">
        <v>2569</v>
      </c>
      <c r="H123" s="476" t="s">
        <v>2568</v>
      </c>
      <c r="I123" s="468" t="s">
        <v>2567</v>
      </c>
      <c r="J123" s="486">
        <v>7155.04</v>
      </c>
      <c r="K123" s="486">
        <v>0</v>
      </c>
      <c r="L123" s="485"/>
    </row>
    <row r="124" spans="1:12" ht="25.5" hidden="1" x14ac:dyDescent="0.25">
      <c r="A124" s="490">
        <f t="shared" si="1"/>
        <v>122</v>
      </c>
      <c r="B124" s="485" t="s">
        <v>582</v>
      </c>
      <c r="C124" s="485" t="s">
        <v>2566</v>
      </c>
      <c r="D124" s="489" t="s">
        <v>677</v>
      </c>
      <c r="E124" s="489" t="s">
        <v>323</v>
      </c>
      <c r="F124" s="476" t="s">
        <v>2565</v>
      </c>
      <c r="G124" s="476" t="s">
        <v>2564</v>
      </c>
      <c r="H124" s="476" t="s">
        <v>2563</v>
      </c>
      <c r="I124" s="468" t="s">
        <v>2562</v>
      </c>
      <c r="J124" s="486">
        <v>0</v>
      </c>
      <c r="K124" s="486">
        <v>0</v>
      </c>
      <c r="L124" s="485"/>
    </row>
    <row r="125" spans="1:12" ht="51" hidden="1" x14ac:dyDescent="0.25">
      <c r="A125" s="490">
        <f t="shared" si="1"/>
        <v>123</v>
      </c>
      <c r="B125" s="485" t="s">
        <v>582</v>
      </c>
      <c r="C125" s="485" t="s">
        <v>1279</v>
      </c>
      <c r="D125" s="489" t="s">
        <v>677</v>
      </c>
      <c r="E125" s="489" t="s">
        <v>782</v>
      </c>
      <c r="F125" s="476" t="s">
        <v>2561</v>
      </c>
      <c r="G125" s="476" t="s">
        <v>2560</v>
      </c>
      <c r="H125" s="476" t="s">
        <v>2559</v>
      </c>
      <c r="I125" s="468" t="s">
        <v>2558</v>
      </c>
      <c r="J125" s="486">
        <v>0</v>
      </c>
      <c r="K125" s="486">
        <v>0</v>
      </c>
      <c r="L125" s="485" t="s">
        <v>2557</v>
      </c>
    </row>
    <row r="126" spans="1:12" ht="25.5" hidden="1" x14ac:dyDescent="0.25">
      <c r="A126" s="490">
        <f t="shared" si="1"/>
        <v>124</v>
      </c>
      <c r="B126" s="485" t="s">
        <v>582</v>
      </c>
      <c r="C126" s="485" t="s">
        <v>1279</v>
      </c>
      <c r="D126" s="489" t="s">
        <v>677</v>
      </c>
      <c r="E126" s="489" t="s">
        <v>782</v>
      </c>
      <c r="F126" s="476">
        <v>607957</v>
      </c>
      <c r="G126" s="476" t="s">
        <v>2556</v>
      </c>
      <c r="H126" s="476" t="s">
        <v>2555</v>
      </c>
      <c r="I126" s="468" t="s">
        <v>2554</v>
      </c>
      <c r="J126" s="486">
        <v>51325.68</v>
      </c>
      <c r="K126" s="486">
        <v>0</v>
      </c>
      <c r="L126" s="485" t="s">
        <v>2553</v>
      </c>
    </row>
    <row r="127" spans="1:12" ht="25.5" hidden="1" x14ac:dyDescent="0.25">
      <c r="A127" s="490">
        <f t="shared" si="1"/>
        <v>125</v>
      </c>
      <c r="B127" s="485" t="s">
        <v>582</v>
      </c>
      <c r="C127" s="485" t="s">
        <v>760</v>
      </c>
      <c r="D127" s="489" t="s">
        <v>677</v>
      </c>
      <c r="E127" s="489" t="s">
        <v>323</v>
      </c>
      <c r="F127" s="476" t="s">
        <v>2552</v>
      </c>
      <c r="G127" s="476" t="s">
        <v>2503</v>
      </c>
      <c r="H127" s="476" t="s">
        <v>2551</v>
      </c>
      <c r="I127" s="468" t="s">
        <v>2544</v>
      </c>
      <c r="J127" s="486">
        <v>12727</v>
      </c>
      <c r="K127" s="486">
        <v>0</v>
      </c>
      <c r="L127" s="485"/>
    </row>
    <row r="128" spans="1:12" ht="25.5" hidden="1" x14ac:dyDescent="0.25">
      <c r="A128" s="490">
        <f t="shared" si="1"/>
        <v>126</v>
      </c>
      <c r="B128" s="485" t="s">
        <v>582</v>
      </c>
      <c r="C128" s="485" t="s">
        <v>760</v>
      </c>
      <c r="D128" s="489" t="s">
        <v>677</v>
      </c>
      <c r="E128" s="489" t="s">
        <v>323</v>
      </c>
      <c r="F128" s="476" t="s">
        <v>2550</v>
      </c>
      <c r="G128" s="476" t="s">
        <v>2549</v>
      </c>
      <c r="H128" s="476" t="s">
        <v>2548</v>
      </c>
      <c r="I128" s="468" t="s">
        <v>2544</v>
      </c>
      <c r="J128" s="486">
        <v>3643</v>
      </c>
      <c r="K128" s="486">
        <v>0</v>
      </c>
      <c r="L128" s="485"/>
    </row>
    <row r="129" spans="1:12" ht="25.5" hidden="1" x14ac:dyDescent="0.25">
      <c r="A129" s="490">
        <f t="shared" si="1"/>
        <v>127</v>
      </c>
      <c r="B129" s="485" t="s">
        <v>582</v>
      </c>
      <c r="C129" s="485" t="s">
        <v>760</v>
      </c>
      <c r="D129" s="489" t="s">
        <v>677</v>
      </c>
      <c r="E129" s="489" t="s">
        <v>323</v>
      </c>
      <c r="F129" s="476" t="s">
        <v>2547</v>
      </c>
      <c r="G129" s="476" t="s">
        <v>2546</v>
      </c>
      <c r="H129" s="476" t="s">
        <v>2545</v>
      </c>
      <c r="I129" s="468" t="s">
        <v>2544</v>
      </c>
      <c r="J129" s="486">
        <v>2936</v>
      </c>
      <c r="K129" s="486">
        <v>0</v>
      </c>
      <c r="L129" s="485"/>
    </row>
    <row r="130" spans="1:12" ht="25.5" hidden="1" x14ac:dyDescent="0.25">
      <c r="A130" s="490">
        <f t="shared" si="1"/>
        <v>128</v>
      </c>
      <c r="B130" s="485" t="s">
        <v>582</v>
      </c>
      <c r="C130" s="485" t="s">
        <v>760</v>
      </c>
      <c r="D130" s="489" t="s">
        <v>677</v>
      </c>
      <c r="E130" s="489" t="s">
        <v>323</v>
      </c>
      <c r="F130" s="476" t="s">
        <v>2543</v>
      </c>
      <c r="G130" s="476" t="s">
        <v>2542</v>
      </c>
      <c r="H130" s="476" t="s">
        <v>2541</v>
      </c>
      <c r="I130" s="468" t="s">
        <v>2530</v>
      </c>
      <c r="J130" s="486">
        <v>7808</v>
      </c>
      <c r="K130" s="486">
        <v>0</v>
      </c>
      <c r="L130" s="485"/>
    </row>
    <row r="131" spans="1:12" ht="25.5" hidden="1" x14ac:dyDescent="0.25">
      <c r="A131" s="490">
        <f t="shared" si="1"/>
        <v>129</v>
      </c>
      <c r="B131" s="485" t="s">
        <v>582</v>
      </c>
      <c r="C131" s="485" t="s">
        <v>760</v>
      </c>
      <c r="D131" s="489" t="s">
        <v>677</v>
      </c>
      <c r="E131" s="489" t="s">
        <v>323</v>
      </c>
      <c r="F131" s="476" t="s">
        <v>2540</v>
      </c>
      <c r="G131" s="476" t="s">
        <v>2539</v>
      </c>
      <c r="H131" s="476" t="s">
        <v>2538</v>
      </c>
      <c r="I131" s="468" t="s">
        <v>2530</v>
      </c>
      <c r="J131" s="486">
        <v>16247</v>
      </c>
      <c r="K131" s="486">
        <v>0</v>
      </c>
      <c r="L131" s="485"/>
    </row>
    <row r="132" spans="1:12" ht="51" hidden="1" x14ac:dyDescent="0.25">
      <c r="A132" s="490">
        <f t="shared" ref="A132:A195" si="2">A131+1</f>
        <v>130</v>
      </c>
      <c r="B132" s="485" t="s">
        <v>582</v>
      </c>
      <c r="C132" s="485" t="s">
        <v>760</v>
      </c>
      <c r="D132" s="489" t="s">
        <v>677</v>
      </c>
      <c r="E132" s="489" t="s">
        <v>323</v>
      </c>
      <c r="F132" s="476" t="s">
        <v>2537</v>
      </c>
      <c r="G132" s="476" t="s">
        <v>2536</v>
      </c>
      <c r="H132" s="476" t="s">
        <v>2535</v>
      </c>
      <c r="I132" s="468" t="s">
        <v>2530</v>
      </c>
      <c r="J132" s="486">
        <v>6604</v>
      </c>
      <c r="K132" s="486">
        <v>0</v>
      </c>
      <c r="L132" s="485"/>
    </row>
    <row r="133" spans="1:12" ht="25.5" hidden="1" x14ac:dyDescent="0.25">
      <c r="A133" s="490">
        <f t="shared" si="2"/>
        <v>131</v>
      </c>
      <c r="B133" s="485" t="s">
        <v>582</v>
      </c>
      <c r="C133" s="485" t="s">
        <v>760</v>
      </c>
      <c r="D133" s="489" t="s">
        <v>677</v>
      </c>
      <c r="E133" s="489" t="s">
        <v>323</v>
      </c>
      <c r="F133" s="476" t="s">
        <v>2534</v>
      </c>
      <c r="G133" s="476" t="s">
        <v>2407</v>
      </c>
      <c r="H133" s="476" t="s">
        <v>2533</v>
      </c>
      <c r="I133" s="468" t="s">
        <v>2530</v>
      </c>
      <c r="J133" s="486">
        <v>5441</v>
      </c>
      <c r="K133" s="486">
        <v>0</v>
      </c>
      <c r="L133" s="485"/>
    </row>
    <row r="134" spans="1:12" ht="25.5" hidden="1" x14ac:dyDescent="0.25">
      <c r="A134" s="490">
        <f t="shared" si="2"/>
        <v>132</v>
      </c>
      <c r="B134" s="485" t="s">
        <v>582</v>
      </c>
      <c r="C134" s="485" t="s">
        <v>760</v>
      </c>
      <c r="D134" s="489" t="s">
        <v>677</v>
      </c>
      <c r="E134" s="489" t="s">
        <v>323</v>
      </c>
      <c r="F134" s="476" t="s">
        <v>2532</v>
      </c>
      <c r="G134" s="476" t="s">
        <v>2500</v>
      </c>
      <c r="H134" s="476" t="s">
        <v>2531</v>
      </c>
      <c r="I134" s="468" t="s">
        <v>2530</v>
      </c>
      <c r="J134" s="486">
        <v>3773</v>
      </c>
      <c r="K134" s="486"/>
      <c r="L134" s="485"/>
    </row>
    <row r="135" spans="1:12" ht="25.5" hidden="1" x14ac:dyDescent="0.25">
      <c r="A135" s="490">
        <f t="shared" si="2"/>
        <v>133</v>
      </c>
      <c r="B135" s="485" t="s">
        <v>582</v>
      </c>
      <c r="C135" s="485" t="s">
        <v>760</v>
      </c>
      <c r="D135" s="489" t="s">
        <v>677</v>
      </c>
      <c r="E135" s="489" t="s">
        <v>323</v>
      </c>
      <c r="F135" s="476" t="s">
        <v>2529</v>
      </c>
      <c r="G135" s="476" t="s">
        <v>2528</v>
      </c>
      <c r="H135" s="476" t="s">
        <v>2527</v>
      </c>
      <c r="I135" s="468" t="s">
        <v>2509</v>
      </c>
      <c r="J135" s="486">
        <v>9454</v>
      </c>
      <c r="K135" s="486">
        <v>0</v>
      </c>
      <c r="L135" s="485"/>
    </row>
    <row r="136" spans="1:12" ht="25.5" hidden="1" x14ac:dyDescent="0.25">
      <c r="A136" s="490">
        <f t="shared" si="2"/>
        <v>134</v>
      </c>
      <c r="B136" s="485" t="s">
        <v>582</v>
      </c>
      <c r="C136" s="485" t="s">
        <v>760</v>
      </c>
      <c r="D136" s="489" t="s">
        <v>677</v>
      </c>
      <c r="E136" s="489" t="s">
        <v>323</v>
      </c>
      <c r="F136" s="476" t="s">
        <v>2526</v>
      </c>
      <c r="G136" s="476" t="s">
        <v>2525</v>
      </c>
      <c r="H136" s="476" t="s">
        <v>2524</v>
      </c>
      <c r="I136" s="468" t="s">
        <v>2509</v>
      </c>
      <c r="J136" s="486">
        <v>13927</v>
      </c>
      <c r="K136" s="486">
        <v>0</v>
      </c>
      <c r="L136" s="485"/>
    </row>
    <row r="137" spans="1:12" ht="38.25" hidden="1" x14ac:dyDescent="0.25">
      <c r="A137" s="490">
        <f t="shared" si="2"/>
        <v>135</v>
      </c>
      <c r="B137" s="485" t="s">
        <v>582</v>
      </c>
      <c r="C137" s="485" t="s">
        <v>760</v>
      </c>
      <c r="D137" s="489" t="s">
        <v>677</v>
      </c>
      <c r="E137" s="489" t="s">
        <v>323</v>
      </c>
      <c r="F137" s="476" t="s">
        <v>2523</v>
      </c>
      <c r="G137" s="476" t="s">
        <v>2410</v>
      </c>
      <c r="H137" s="476" t="s">
        <v>2522</v>
      </c>
      <c r="I137" s="468" t="s">
        <v>2509</v>
      </c>
      <c r="J137" s="486">
        <v>6638</v>
      </c>
      <c r="K137" s="486">
        <v>0</v>
      </c>
      <c r="L137" s="485"/>
    </row>
    <row r="138" spans="1:12" ht="25.5" hidden="1" x14ac:dyDescent="0.25">
      <c r="A138" s="490">
        <f t="shared" si="2"/>
        <v>136</v>
      </c>
      <c r="B138" s="485" t="s">
        <v>582</v>
      </c>
      <c r="C138" s="485" t="s">
        <v>760</v>
      </c>
      <c r="D138" s="489" t="s">
        <v>677</v>
      </c>
      <c r="E138" s="489" t="s">
        <v>323</v>
      </c>
      <c r="F138" s="476" t="s">
        <v>2521</v>
      </c>
      <c r="G138" s="476" t="s">
        <v>2520</v>
      </c>
      <c r="H138" s="476" t="s">
        <v>2519</v>
      </c>
      <c r="I138" s="468" t="s">
        <v>2509</v>
      </c>
      <c r="J138" s="486">
        <v>8260</v>
      </c>
      <c r="K138" s="486">
        <v>0</v>
      </c>
      <c r="L138" s="485"/>
    </row>
    <row r="139" spans="1:12" ht="25.5" hidden="1" x14ac:dyDescent="0.25">
      <c r="A139" s="490">
        <f t="shared" si="2"/>
        <v>137</v>
      </c>
      <c r="B139" s="485" t="s">
        <v>582</v>
      </c>
      <c r="C139" s="485" t="s">
        <v>760</v>
      </c>
      <c r="D139" s="489" t="s">
        <v>677</v>
      </c>
      <c r="E139" s="489" t="s">
        <v>323</v>
      </c>
      <c r="F139" s="476" t="s">
        <v>2518</v>
      </c>
      <c r="G139" s="476" t="s">
        <v>2517</v>
      </c>
      <c r="H139" s="476" t="s">
        <v>2516</v>
      </c>
      <c r="I139" s="468" t="s">
        <v>2509</v>
      </c>
      <c r="J139" s="486">
        <v>4020</v>
      </c>
      <c r="K139" s="486">
        <v>0</v>
      </c>
      <c r="L139" s="485"/>
    </row>
    <row r="140" spans="1:12" ht="25.5" hidden="1" x14ac:dyDescent="0.25">
      <c r="A140" s="490">
        <f t="shared" si="2"/>
        <v>138</v>
      </c>
      <c r="B140" s="485" t="s">
        <v>582</v>
      </c>
      <c r="C140" s="485" t="s">
        <v>760</v>
      </c>
      <c r="D140" s="489" t="s">
        <v>677</v>
      </c>
      <c r="E140" s="489" t="s">
        <v>323</v>
      </c>
      <c r="F140" s="476" t="s">
        <v>2515</v>
      </c>
      <c r="G140" s="476" t="s">
        <v>2514</v>
      </c>
      <c r="H140" s="476" t="s">
        <v>2513</v>
      </c>
      <c r="I140" s="468" t="s">
        <v>2509</v>
      </c>
      <c r="J140" s="486">
        <v>6224</v>
      </c>
      <c r="K140" s="486">
        <v>0</v>
      </c>
      <c r="L140" s="485"/>
    </row>
    <row r="141" spans="1:12" ht="25.5" hidden="1" x14ac:dyDescent="0.25">
      <c r="A141" s="490">
        <f t="shared" si="2"/>
        <v>139</v>
      </c>
      <c r="B141" s="485" t="s">
        <v>582</v>
      </c>
      <c r="C141" s="485" t="s">
        <v>760</v>
      </c>
      <c r="D141" s="489" t="s">
        <v>677</v>
      </c>
      <c r="E141" s="489" t="s">
        <v>323</v>
      </c>
      <c r="F141" s="476" t="s">
        <v>2512</v>
      </c>
      <c r="G141" s="476" t="s">
        <v>2511</v>
      </c>
      <c r="H141" s="476" t="s">
        <v>2510</v>
      </c>
      <c r="I141" s="468" t="s">
        <v>2509</v>
      </c>
      <c r="J141" s="486">
        <v>3226</v>
      </c>
      <c r="K141" s="486">
        <v>0</v>
      </c>
      <c r="L141" s="485"/>
    </row>
    <row r="142" spans="1:12" ht="25.5" hidden="1" x14ac:dyDescent="0.25">
      <c r="A142" s="490">
        <f t="shared" si="2"/>
        <v>140</v>
      </c>
      <c r="B142" s="485" t="s">
        <v>582</v>
      </c>
      <c r="C142" s="485" t="s">
        <v>760</v>
      </c>
      <c r="D142" s="489" t="s">
        <v>677</v>
      </c>
      <c r="E142" s="489" t="s">
        <v>323</v>
      </c>
      <c r="F142" s="476" t="s">
        <v>2508</v>
      </c>
      <c r="G142" s="476" t="s">
        <v>2507</v>
      </c>
      <c r="H142" s="476" t="s">
        <v>2506</v>
      </c>
      <c r="I142" s="468" t="s">
        <v>2505</v>
      </c>
      <c r="J142" s="486">
        <v>1958</v>
      </c>
      <c r="K142" s="486">
        <v>0</v>
      </c>
      <c r="L142" s="485"/>
    </row>
    <row r="143" spans="1:12" ht="25.5" hidden="1" x14ac:dyDescent="0.25">
      <c r="A143" s="490">
        <f t="shared" si="2"/>
        <v>141</v>
      </c>
      <c r="B143" s="485" t="s">
        <v>582</v>
      </c>
      <c r="C143" s="485" t="s">
        <v>1284</v>
      </c>
      <c r="D143" s="489" t="s">
        <v>677</v>
      </c>
      <c r="E143" s="489" t="s">
        <v>323</v>
      </c>
      <c r="F143" s="476" t="s">
        <v>2504</v>
      </c>
      <c r="G143" s="476" t="s">
        <v>2503</v>
      </c>
      <c r="H143" s="476" t="s">
        <v>2502</v>
      </c>
      <c r="I143" s="468" t="s">
        <v>2493</v>
      </c>
      <c r="J143" s="486">
        <v>78919</v>
      </c>
      <c r="K143" s="486">
        <v>0</v>
      </c>
      <c r="L143" s="485"/>
    </row>
    <row r="144" spans="1:12" ht="25.5" hidden="1" x14ac:dyDescent="0.25">
      <c r="A144" s="490">
        <f t="shared" si="2"/>
        <v>142</v>
      </c>
      <c r="B144" s="485" t="s">
        <v>582</v>
      </c>
      <c r="C144" s="485" t="s">
        <v>1284</v>
      </c>
      <c r="D144" s="489" t="s">
        <v>677</v>
      </c>
      <c r="E144" s="489" t="s">
        <v>323</v>
      </c>
      <c r="F144" s="476" t="s">
        <v>2501</v>
      </c>
      <c r="G144" s="476" t="s">
        <v>2500</v>
      </c>
      <c r="H144" s="476" t="s">
        <v>2499</v>
      </c>
      <c r="I144" s="468" t="s">
        <v>2493</v>
      </c>
      <c r="J144" s="486">
        <v>27583</v>
      </c>
      <c r="K144" s="486">
        <v>0</v>
      </c>
      <c r="L144" s="485"/>
    </row>
    <row r="145" spans="1:12" ht="38.25" hidden="1" x14ac:dyDescent="0.25">
      <c r="A145" s="490">
        <f t="shared" si="2"/>
        <v>143</v>
      </c>
      <c r="B145" s="485" t="s">
        <v>582</v>
      </c>
      <c r="C145" s="485" t="s">
        <v>1284</v>
      </c>
      <c r="D145" s="489" t="s">
        <v>677</v>
      </c>
      <c r="E145" s="489" t="s">
        <v>323</v>
      </c>
      <c r="F145" s="476" t="s">
        <v>2498</v>
      </c>
      <c r="G145" s="476" t="s">
        <v>2422</v>
      </c>
      <c r="H145" s="476" t="s">
        <v>2497</v>
      </c>
      <c r="I145" s="468" t="s">
        <v>2493</v>
      </c>
      <c r="J145" s="486">
        <v>89236.5</v>
      </c>
      <c r="K145" s="486">
        <v>0</v>
      </c>
      <c r="L145" s="485"/>
    </row>
    <row r="146" spans="1:12" ht="38.25" hidden="1" x14ac:dyDescent="0.25">
      <c r="A146" s="490">
        <f t="shared" si="2"/>
        <v>144</v>
      </c>
      <c r="B146" s="485" t="s">
        <v>582</v>
      </c>
      <c r="C146" s="485" t="s">
        <v>1284</v>
      </c>
      <c r="D146" s="489" t="s">
        <v>677</v>
      </c>
      <c r="E146" s="489" t="s">
        <v>323</v>
      </c>
      <c r="F146" s="476" t="s">
        <v>2496</v>
      </c>
      <c r="G146" s="476" t="s">
        <v>2495</v>
      </c>
      <c r="H146" s="476" t="s">
        <v>2494</v>
      </c>
      <c r="I146" s="468" t="s">
        <v>2493</v>
      </c>
      <c r="J146" s="486">
        <v>7432</v>
      </c>
      <c r="K146" s="486">
        <v>0</v>
      </c>
      <c r="L146" s="485"/>
    </row>
    <row r="147" spans="1:12" ht="38.25" hidden="1" x14ac:dyDescent="0.25">
      <c r="A147" s="490">
        <f t="shared" si="2"/>
        <v>145</v>
      </c>
      <c r="B147" s="485" t="s">
        <v>582</v>
      </c>
      <c r="C147" s="485" t="s">
        <v>1284</v>
      </c>
      <c r="D147" s="489" t="s">
        <v>677</v>
      </c>
      <c r="E147" s="489" t="s">
        <v>323</v>
      </c>
      <c r="F147" s="476" t="s">
        <v>2492</v>
      </c>
      <c r="G147" s="476" t="s">
        <v>2478</v>
      </c>
      <c r="H147" s="476" t="s">
        <v>2491</v>
      </c>
      <c r="I147" s="468" t="s">
        <v>2487</v>
      </c>
      <c r="J147" s="486">
        <v>28000</v>
      </c>
      <c r="K147" s="486">
        <v>0</v>
      </c>
      <c r="L147" s="485"/>
    </row>
    <row r="148" spans="1:12" ht="25.5" hidden="1" x14ac:dyDescent="0.25">
      <c r="A148" s="490">
        <f t="shared" si="2"/>
        <v>146</v>
      </c>
      <c r="B148" s="485" t="s">
        <v>582</v>
      </c>
      <c r="C148" s="485" t="s">
        <v>1284</v>
      </c>
      <c r="D148" s="489" t="s">
        <v>677</v>
      </c>
      <c r="E148" s="489" t="s">
        <v>323</v>
      </c>
      <c r="F148" s="476" t="s">
        <v>2490</v>
      </c>
      <c r="G148" s="476" t="s">
        <v>2489</v>
      </c>
      <c r="H148" s="476" t="s">
        <v>2488</v>
      </c>
      <c r="I148" s="468" t="s">
        <v>2487</v>
      </c>
      <c r="J148" s="486">
        <v>24073</v>
      </c>
      <c r="K148" s="486">
        <v>0</v>
      </c>
      <c r="L148" s="485"/>
    </row>
    <row r="149" spans="1:12" ht="25.5" hidden="1" x14ac:dyDescent="0.25">
      <c r="A149" s="490">
        <f t="shared" si="2"/>
        <v>147</v>
      </c>
      <c r="B149" s="485" t="s">
        <v>582</v>
      </c>
      <c r="C149" s="485" t="s">
        <v>2486</v>
      </c>
      <c r="D149" s="489" t="s">
        <v>677</v>
      </c>
      <c r="E149" s="489" t="s">
        <v>323</v>
      </c>
      <c r="F149" s="476" t="s">
        <v>2485</v>
      </c>
      <c r="G149" s="476" t="s">
        <v>2422</v>
      </c>
      <c r="H149" s="476" t="s">
        <v>2484</v>
      </c>
      <c r="I149" s="522" t="s">
        <v>2483</v>
      </c>
      <c r="J149" s="486">
        <v>0</v>
      </c>
      <c r="K149" s="486">
        <v>0</v>
      </c>
      <c r="L149" s="485"/>
    </row>
    <row r="150" spans="1:12" ht="38.25" x14ac:dyDescent="0.25">
      <c r="A150" s="552">
        <f t="shared" ref="A150:A173" si="3">A149+1</f>
        <v>148</v>
      </c>
      <c r="B150" s="547" t="s">
        <v>582</v>
      </c>
      <c r="C150" s="547" t="s">
        <v>2455</v>
      </c>
      <c r="D150" s="551" t="s">
        <v>797</v>
      </c>
      <c r="E150" s="551" t="s">
        <v>782</v>
      </c>
      <c r="F150" s="550" t="s">
        <v>2482</v>
      </c>
      <c r="G150" s="550" t="s">
        <v>2407</v>
      </c>
      <c r="H150" s="550" t="s">
        <v>2481</v>
      </c>
      <c r="I150" s="549" t="s">
        <v>2480</v>
      </c>
      <c r="J150" s="548">
        <v>3900</v>
      </c>
      <c r="K150" s="548">
        <v>0</v>
      </c>
      <c r="L150" s="547"/>
    </row>
    <row r="151" spans="1:12" ht="25.5" x14ac:dyDescent="0.25">
      <c r="A151" s="552">
        <f t="shared" si="3"/>
        <v>149</v>
      </c>
      <c r="B151" s="547" t="s">
        <v>582</v>
      </c>
      <c r="C151" s="547" t="s">
        <v>1206</v>
      </c>
      <c r="D151" s="551" t="s">
        <v>797</v>
      </c>
      <c r="E151" s="551" t="s">
        <v>323</v>
      </c>
      <c r="F151" s="550" t="s">
        <v>2479</v>
      </c>
      <c r="G151" s="550" t="s">
        <v>2478</v>
      </c>
      <c r="H151" s="550" t="s">
        <v>2477</v>
      </c>
      <c r="I151" s="549" t="s">
        <v>2476</v>
      </c>
      <c r="J151" s="548">
        <v>3000</v>
      </c>
      <c r="K151" s="548">
        <v>0</v>
      </c>
      <c r="L151" s="547"/>
    </row>
    <row r="152" spans="1:12" ht="25.5" x14ac:dyDescent="0.25">
      <c r="A152" s="552">
        <f t="shared" si="3"/>
        <v>150</v>
      </c>
      <c r="B152" s="547" t="s">
        <v>582</v>
      </c>
      <c r="C152" s="547" t="s">
        <v>2475</v>
      </c>
      <c r="D152" s="551" t="s">
        <v>797</v>
      </c>
      <c r="E152" s="551" t="s">
        <v>323</v>
      </c>
      <c r="F152" s="553">
        <v>42278</v>
      </c>
      <c r="G152" s="550" t="s">
        <v>2474</v>
      </c>
      <c r="H152" s="550" t="s">
        <v>2473</v>
      </c>
      <c r="I152" s="549" t="s">
        <v>2472</v>
      </c>
      <c r="J152" s="548">
        <v>4560</v>
      </c>
      <c r="K152" s="548">
        <v>0</v>
      </c>
      <c r="L152" s="547"/>
    </row>
    <row r="153" spans="1:12" ht="25.5" x14ac:dyDescent="0.25">
      <c r="A153" s="552">
        <f t="shared" si="3"/>
        <v>151</v>
      </c>
      <c r="B153" s="547" t="s">
        <v>582</v>
      </c>
      <c r="C153" s="547" t="s">
        <v>1917</v>
      </c>
      <c r="D153" s="551" t="s">
        <v>797</v>
      </c>
      <c r="E153" s="551" t="s">
        <v>782</v>
      </c>
      <c r="F153" s="553">
        <v>42309</v>
      </c>
      <c r="G153" s="550" t="s">
        <v>2407</v>
      </c>
      <c r="H153" s="550" t="s">
        <v>2471</v>
      </c>
      <c r="I153" s="549" t="s">
        <v>2470</v>
      </c>
      <c r="J153" s="548">
        <v>47150</v>
      </c>
      <c r="K153" s="548">
        <v>0</v>
      </c>
      <c r="L153" s="547"/>
    </row>
    <row r="154" spans="1:12" ht="38.25" x14ac:dyDescent="0.25">
      <c r="A154" s="552">
        <f t="shared" si="3"/>
        <v>152</v>
      </c>
      <c r="B154" s="547" t="s">
        <v>582</v>
      </c>
      <c r="C154" s="547" t="s">
        <v>2455</v>
      </c>
      <c r="D154" s="551" t="s">
        <v>797</v>
      </c>
      <c r="E154" s="551" t="s">
        <v>782</v>
      </c>
      <c r="F154" s="550" t="s">
        <v>1240</v>
      </c>
      <c r="G154" s="550" t="s">
        <v>2407</v>
      </c>
      <c r="H154" s="550" t="s">
        <v>2469</v>
      </c>
      <c r="I154" s="549" t="s">
        <v>2468</v>
      </c>
      <c r="J154" s="548">
        <v>1085</v>
      </c>
      <c r="K154" s="548">
        <v>0</v>
      </c>
      <c r="L154" s="547"/>
    </row>
    <row r="155" spans="1:12" ht="25.5" x14ac:dyDescent="0.25">
      <c r="A155" s="552">
        <f t="shared" si="3"/>
        <v>153</v>
      </c>
      <c r="B155" s="547" t="s">
        <v>582</v>
      </c>
      <c r="C155" s="547" t="s">
        <v>2467</v>
      </c>
      <c r="D155" s="551" t="s">
        <v>797</v>
      </c>
      <c r="E155" s="551" t="s">
        <v>323</v>
      </c>
      <c r="F155" s="550" t="s">
        <v>1218</v>
      </c>
      <c r="G155" s="550" t="s">
        <v>2466</v>
      </c>
      <c r="H155" s="550" t="s">
        <v>2465</v>
      </c>
      <c r="I155" s="549" t="s">
        <v>2464</v>
      </c>
      <c r="J155" s="548">
        <v>600</v>
      </c>
      <c r="K155" s="548">
        <v>0</v>
      </c>
      <c r="L155" s="547"/>
    </row>
    <row r="156" spans="1:12" ht="25.5" x14ac:dyDescent="0.25">
      <c r="A156" s="552">
        <f t="shared" si="3"/>
        <v>154</v>
      </c>
      <c r="B156" s="547" t="s">
        <v>582</v>
      </c>
      <c r="C156" s="547" t="s">
        <v>2463</v>
      </c>
      <c r="D156" s="551" t="s">
        <v>797</v>
      </c>
      <c r="E156" s="551" t="s">
        <v>323</v>
      </c>
      <c r="F156" s="550" t="s">
        <v>1216</v>
      </c>
      <c r="G156" s="550" t="s">
        <v>2425</v>
      </c>
      <c r="H156" s="550" t="s">
        <v>2462</v>
      </c>
      <c r="I156" s="549" t="s">
        <v>2461</v>
      </c>
      <c r="J156" s="548">
        <v>1896</v>
      </c>
      <c r="K156" s="548">
        <v>0</v>
      </c>
      <c r="L156" s="547"/>
    </row>
    <row r="157" spans="1:12" ht="51" x14ac:dyDescent="0.25">
      <c r="A157" s="552">
        <f t="shared" si="3"/>
        <v>155</v>
      </c>
      <c r="B157" s="547" t="s">
        <v>582</v>
      </c>
      <c r="C157" s="547" t="s">
        <v>1089</v>
      </c>
      <c r="D157" s="551" t="s">
        <v>797</v>
      </c>
      <c r="E157" s="551" t="s">
        <v>323</v>
      </c>
      <c r="F157" s="550" t="s">
        <v>1208</v>
      </c>
      <c r="G157" s="550" t="s">
        <v>2422</v>
      </c>
      <c r="H157" s="550" t="s">
        <v>2460</v>
      </c>
      <c r="I157" s="549" t="s">
        <v>2459</v>
      </c>
      <c r="J157" s="548">
        <v>1932</v>
      </c>
      <c r="K157" s="548">
        <v>0</v>
      </c>
      <c r="L157" s="547"/>
    </row>
    <row r="158" spans="1:12" ht="38.25" x14ac:dyDescent="0.25">
      <c r="A158" s="552">
        <f t="shared" si="3"/>
        <v>156</v>
      </c>
      <c r="B158" s="547" t="s">
        <v>582</v>
      </c>
      <c r="C158" s="547" t="s">
        <v>2458</v>
      </c>
      <c r="D158" s="551" t="s">
        <v>797</v>
      </c>
      <c r="E158" s="551" t="s">
        <v>323</v>
      </c>
      <c r="F158" s="550" t="s">
        <v>1205</v>
      </c>
      <c r="G158" s="550" t="s">
        <v>2422</v>
      </c>
      <c r="H158" s="550" t="s">
        <v>2457</v>
      </c>
      <c r="I158" s="549" t="s">
        <v>2456</v>
      </c>
      <c r="J158" s="548">
        <v>6000</v>
      </c>
      <c r="K158" s="548">
        <v>0</v>
      </c>
      <c r="L158" s="547"/>
    </row>
    <row r="159" spans="1:12" ht="38.25" x14ac:dyDescent="0.25">
      <c r="A159" s="552">
        <f t="shared" si="3"/>
        <v>157</v>
      </c>
      <c r="B159" s="547" t="s">
        <v>582</v>
      </c>
      <c r="C159" s="547" t="s">
        <v>2455</v>
      </c>
      <c r="D159" s="551" t="s">
        <v>797</v>
      </c>
      <c r="E159" s="551" t="s">
        <v>782</v>
      </c>
      <c r="F159" s="550" t="s">
        <v>1203</v>
      </c>
      <c r="G159" s="550" t="s">
        <v>2407</v>
      </c>
      <c r="H159" s="550" t="s">
        <v>2454</v>
      </c>
      <c r="I159" s="549" t="s">
        <v>2453</v>
      </c>
      <c r="J159" s="548">
        <v>4285</v>
      </c>
      <c r="K159" s="548">
        <v>0</v>
      </c>
      <c r="L159" s="547"/>
    </row>
    <row r="160" spans="1:12" ht="25.5" x14ac:dyDescent="0.25">
      <c r="A160" s="552">
        <f t="shared" si="3"/>
        <v>158</v>
      </c>
      <c r="B160" s="547" t="s">
        <v>582</v>
      </c>
      <c r="C160" s="547" t="s">
        <v>2452</v>
      </c>
      <c r="D160" s="551" t="s">
        <v>797</v>
      </c>
      <c r="E160" s="551" t="s">
        <v>323</v>
      </c>
      <c r="F160" s="550" t="s">
        <v>1201</v>
      </c>
      <c r="G160" s="550" t="s">
        <v>2451</v>
      </c>
      <c r="H160" s="550" t="s">
        <v>2450</v>
      </c>
      <c r="I160" s="549" t="s">
        <v>2449</v>
      </c>
      <c r="J160" s="548">
        <v>3240</v>
      </c>
      <c r="K160" s="548">
        <v>0</v>
      </c>
      <c r="L160" s="547"/>
    </row>
    <row r="161" spans="1:12" ht="38.25" x14ac:dyDescent="0.25">
      <c r="A161" s="552">
        <f t="shared" si="3"/>
        <v>159</v>
      </c>
      <c r="B161" s="547" t="s">
        <v>582</v>
      </c>
      <c r="C161" s="547" t="s">
        <v>2448</v>
      </c>
      <c r="D161" s="551" t="s">
        <v>797</v>
      </c>
      <c r="E161" s="551" t="s">
        <v>782</v>
      </c>
      <c r="F161" s="550" t="s">
        <v>1195</v>
      </c>
      <c r="G161" s="550" t="s">
        <v>2447</v>
      </c>
      <c r="H161" s="550" t="s">
        <v>2446</v>
      </c>
      <c r="I161" s="549" t="s">
        <v>2445</v>
      </c>
      <c r="J161" s="548">
        <v>7000</v>
      </c>
      <c r="K161" s="548">
        <v>0</v>
      </c>
      <c r="L161" s="547"/>
    </row>
    <row r="162" spans="1:12" ht="38.25" x14ac:dyDescent="0.25">
      <c r="A162" s="552">
        <f t="shared" si="3"/>
        <v>160</v>
      </c>
      <c r="B162" s="547" t="s">
        <v>582</v>
      </c>
      <c r="C162" s="547" t="s">
        <v>2444</v>
      </c>
      <c r="D162" s="551" t="s">
        <v>797</v>
      </c>
      <c r="E162" s="551" t="s">
        <v>782</v>
      </c>
      <c r="F162" s="550" t="s">
        <v>1187</v>
      </c>
      <c r="G162" s="550" t="s">
        <v>2429</v>
      </c>
      <c r="H162" s="550" t="s">
        <v>2443</v>
      </c>
      <c r="I162" s="549" t="s">
        <v>2442</v>
      </c>
      <c r="J162" s="548">
        <v>4500</v>
      </c>
      <c r="K162" s="548">
        <v>0</v>
      </c>
      <c r="L162" s="547"/>
    </row>
    <row r="163" spans="1:12" ht="38.25" x14ac:dyDescent="0.25">
      <c r="A163" s="552">
        <f t="shared" si="3"/>
        <v>161</v>
      </c>
      <c r="B163" s="547" t="s">
        <v>582</v>
      </c>
      <c r="C163" s="547" t="s">
        <v>2441</v>
      </c>
      <c r="D163" s="551" t="s">
        <v>797</v>
      </c>
      <c r="E163" s="551" t="s">
        <v>323</v>
      </c>
      <c r="F163" s="550" t="s">
        <v>1180</v>
      </c>
      <c r="G163" s="550" t="s">
        <v>2440</v>
      </c>
      <c r="H163" s="550" t="s">
        <v>2439</v>
      </c>
      <c r="I163" s="549" t="s">
        <v>2438</v>
      </c>
      <c r="J163" s="548">
        <v>11988</v>
      </c>
      <c r="K163" s="548">
        <v>0</v>
      </c>
      <c r="L163" s="547"/>
    </row>
    <row r="164" spans="1:12" ht="25.5" x14ac:dyDescent="0.25">
      <c r="A164" s="552">
        <f t="shared" si="3"/>
        <v>162</v>
      </c>
      <c r="B164" s="547" t="s">
        <v>582</v>
      </c>
      <c r="C164" s="547" t="s">
        <v>2437</v>
      </c>
      <c r="D164" s="551" t="s">
        <v>797</v>
      </c>
      <c r="E164" s="551" t="s">
        <v>323</v>
      </c>
      <c r="F164" s="550" t="s">
        <v>1177</v>
      </c>
      <c r="G164" s="550" t="s">
        <v>2436</v>
      </c>
      <c r="H164" s="550" t="s">
        <v>2435</v>
      </c>
      <c r="I164" s="549" t="s">
        <v>2434</v>
      </c>
      <c r="J164" s="548">
        <v>5800</v>
      </c>
      <c r="K164" s="548">
        <v>0</v>
      </c>
      <c r="L164" s="547"/>
    </row>
    <row r="165" spans="1:12" ht="25.5" x14ac:dyDescent="0.25">
      <c r="A165" s="552">
        <f t="shared" si="3"/>
        <v>163</v>
      </c>
      <c r="B165" s="547" t="s">
        <v>582</v>
      </c>
      <c r="C165" s="547" t="s">
        <v>2433</v>
      </c>
      <c r="D165" s="551" t="s">
        <v>797</v>
      </c>
      <c r="E165" s="551" t="s">
        <v>323</v>
      </c>
      <c r="F165" s="550" t="s">
        <v>1174</v>
      </c>
      <c r="G165" s="550" t="s">
        <v>2422</v>
      </c>
      <c r="H165" s="550" t="s">
        <v>2432</v>
      </c>
      <c r="I165" s="549" t="s">
        <v>2431</v>
      </c>
      <c r="J165" s="548">
        <v>0</v>
      </c>
      <c r="K165" s="548">
        <v>0</v>
      </c>
      <c r="L165" s="547" t="s">
        <v>2400</v>
      </c>
    </row>
    <row r="166" spans="1:12" ht="25.5" x14ac:dyDescent="0.25">
      <c r="A166" s="552">
        <f t="shared" si="3"/>
        <v>164</v>
      </c>
      <c r="B166" s="547" t="s">
        <v>582</v>
      </c>
      <c r="C166" s="547" t="s">
        <v>2430</v>
      </c>
      <c r="D166" s="551" t="s">
        <v>797</v>
      </c>
      <c r="E166" s="551" t="s">
        <v>323</v>
      </c>
      <c r="F166" s="550" t="s">
        <v>1162</v>
      </c>
      <c r="G166" s="550" t="s">
        <v>2429</v>
      </c>
      <c r="H166" s="550" t="s">
        <v>2428</v>
      </c>
      <c r="I166" s="549" t="s">
        <v>2427</v>
      </c>
      <c r="J166" s="548">
        <v>0</v>
      </c>
      <c r="K166" s="548">
        <v>0</v>
      </c>
      <c r="L166" s="547" t="s">
        <v>2400</v>
      </c>
    </row>
    <row r="167" spans="1:12" ht="25.5" x14ac:dyDescent="0.25">
      <c r="A167" s="552">
        <f t="shared" si="3"/>
        <v>165</v>
      </c>
      <c r="B167" s="547" t="s">
        <v>582</v>
      </c>
      <c r="C167" s="547" t="s">
        <v>2426</v>
      </c>
      <c r="D167" s="551" t="s">
        <v>797</v>
      </c>
      <c r="E167" s="551" t="s">
        <v>323</v>
      </c>
      <c r="F167" s="550" t="s">
        <v>1159</v>
      </c>
      <c r="G167" s="550" t="s">
        <v>2425</v>
      </c>
      <c r="H167" s="550" t="s">
        <v>2424</v>
      </c>
      <c r="I167" s="549" t="s">
        <v>2423</v>
      </c>
      <c r="J167" s="548">
        <v>257.76</v>
      </c>
      <c r="K167" s="548">
        <v>0</v>
      </c>
      <c r="L167" s="547"/>
    </row>
    <row r="168" spans="1:12" ht="38.25" x14ac:dyDescent="0.25">
      <c r="A168" s="552">
        <f t="shared" si="3"/>
        <v>166</v>
      </c>
      <c r="B168" s="547" t="s">
        <v>582</v>
      </c>
      <c r="C168" s="547" t="s">
        <v>1089</v>
      </c>
      <c r="D168" s="551" t="s">
        <v>797</v>
      </c>
      <c r="E168" s="551" t="s">
        <v>323</v>
      </c>
      <c r="F168" s="550" t="s">
        <v>1156</v>
      </c>
      <c r="G168" s="550" t="s">
        <v>2422</v>
      </c>
      <c r="H168" s="550" t="s">
        <v>2421</v>
      </c>
      <c r="I168" s="549" t="s">
        <v>2420</v>
      </c>
      <c r="J168" s="548">
        <v>0</v>
      </c>
      <c r="K168" s="548">
        <v>0</v>
      </c>
      <c r="L168" s="547" t="s">
        <v>2400</v>
      </c>
    </row>
    <row r="169" spans="1:12" ht="25.5" x14ac:dyDescent="0.25">
      <c r="A169" s="552">
        <f t="shared" si="3"/>
        <v>167</v>
      </c>
      <c r="B169" s="547" t="s">
        <v>582</v>
      </c>
      <c r="C169" s="547" t="s">
        <v>2419</v>
      </c>
      <c r="D169" s="551" t="s">
        <v>797</v>
      </c>
      <c r="E169" s="551" t="s">
        <v>782</v>
      </c>
      <c r="F169" s="550" t="s">
        <v>1153</v>
      </c>
      <c r="G169" s="550" t="s">
        <v>2407</v>
      </c>
      <c r="H169" s="550" t="s">
        <v>2418</v>
      </c>
      <c r="I169" s="549" t="s">
        <v>2417</v>
      </c>
      <c r="J169" s="548">
        <v>7930</v>
      </c>
      <c r="K169" s="548">
        <v>0</v>
      </c>
      <c r="L169" s="547"/>
    </row>
    <row r="170" spans="1:12" ht="25.5" x14ac:dyDescent="0.25">
      <c r="A170" s="552">
        <f t="shared" si="3"/>
        <v>168</v>
      </c>
      <c r="B170" s="547" t="s">
        <v>582</v>
      </c>
      <c r="C170" s="547" t="s">
        <v>2416</v>
      </c>
      <c r="D170" s="551" t="s">
        <v>797</v>
      </c>
      <c r="E170" s="551" t="s">
        <v>323</v>
      </c>
      <c r="F170" s="550" t="s">
        <v>1142</v>
      </c>
      <c r="G170" s="550" t="s">
        <v>2415</v>
      </c>
      <c r="H170" s="550" t="s">
        <v>2414</v>
      </c>
      <c r="I170" s="549" t="s">
        <v>2413</v>
      </c>
      <c r="J170" s="548">
        <v>0</v>
      </c>
      <c r="K170" s="548">
        <v>0</v>
      </c>
      <c r="L170" s="547" t="s">
        <v>2400</v>
      </c>
    </row>
    <row r="171" spans="1:12" ht="25.5" x14ac:dyDescent="0.25">
      <c r="A171" s="552">
        <f t="shared" si="3"/>
        <v>169</v>
      </c>
      <c r="B171" s="547" t="s">
        <v>582</v>
      </c>
      <c r="C171" s="547" t="s">
        <v>2412</v>
      </c>
      <c r="D171" s="551" t="s">
        <v>797</v>
      </c>
      <c r="E171" s="551" t="s">
        <v>323</v>
      </c>
      <c r="F171" s="550" t="s">
        <v>2411</v>
      </c>
      <c r="G171" s="550" t="s">
        <v>2410</v>
      </c>
      <c r="H171" s="550" t="s">
        <v>2409</v>
      </c>
      <c r="I171" s="549" t="s">
        <v>2408</v>
      </c>
      <c r="J171" s="548">
        <v>996</v>
      </c>
      <c r="K171" s="548">
        <v>0</v>
      </c>
      <c r="L171" s="547"/>
    </row>
    <row r="172" spans="1:12" ht="38.25" x14ac:dyDescent="0.25">
      <c r="A172" s="552">
        <f t="shared" si="3"/>
        <v>170</v>
      </c>
      <c r="B172" s="547" t="s">
        <v>582</v>
      </c>
      <c r="C172" s="547" t="s">
        <v>1813</v>
      </c>
      <c r="D172" s="551" t="s">
        <v>797</v>
      </c>
      <c r="E172" s="551" t="s">
        <v>323</v>
      </c>
      <c r="F172" s="550" t="s">
        <v>1132</v>
      </c>
      <c r="G172" s="550" t="s">
        <v>2407</v>
      </c>
      <c r="H172" s="550" t="s">
        <v>2406</v>
      </c>
      <c r="I172" s="549" t="s">
        <v>2405</v>
      </c>
      <c r="J172" s="548">
        <v>0</v>
      </c>
      <c r="K172" s="548">
        <v>0</v>
      </c>
      <c r="L172" s="547" t="s">
        <v>2400</v>
      </c>
    </row>
    <row r="173" spans="1:12" ht="38.25" x14ac:dyDescent="0.25">
      <c r="A173" s="552">
        <f t="shared" si="3"/>
        <v>171</v>
      </c>
      <c r="B173" s="547" t="s">
        <v>582</v>
      </c>
      <c r="C173" s="547" t="s">
        <v>2404</v>
      </c>
      <c r="D173" s="551" t="s">
        <v>797</v>
      </c>
      <c r="E173" s="551" t="s">
        <v>323</v>
      </c>
      <c r="F173" s="550" t="s">
        <v>1123</v>
      </c>
      <c r="G173" s="550" t="s">
        <v>2403</v>
      </c>
      <c r="H173" s="550" t="s">
        <v>2402</v>
      </c>
      <c r="I173" s="549" t="s">
        <v>2401</v>
      </c>
      <c r="J173" s="548">
        <v>0</v>
      </c>
      <c r="K173" s="548">
        <v>0</v>
      </c>
      <c r="L173" s="547" t="s">
        <v>2400</v>
      </c>
    </row>
    <row r="174" spans="1:12" s="515" customFormat="1" ht="25.5" hidden="1" x14ac:dyDescent="0.2">
      <c r="A174" s="490">
        <f t="shared" si="2"/>
        <v>172</v>
      </c>
      <c r="B174" s="485" t="s">
        <v>581</v>
      </c>
      <c r="C174" s="485" t="s">
        <v>760</v>
      </c>
      <c r="D174" s="489" t="s">
        <v>677</v>
      </c>
      <c r="E174" s="489" t="s">
        <v>323</v>
      </c>
      <c r="F174" s="535" t="s">
        <v>2399</v>
      </c>
      <c r="G174" s="476" t="s">
        <v>2091</v>
      </c>
      <c r="H174" s="476" t="s">
        <v>2398</v>
      </c>
      <c r="I174" s="468" t="s">
        <v>866</v>
      </c>
      <c r="J174" s="486">
        <v>11036</v>
      </c>
      <c r="K174" s="486">
        <v>0</v>
      </c>
      <c r="L174" s="485"/>
    </row>
    <row r="175" spans="1:12" s="515" customFormat="1" ht="25.5" hidden="1" x14ac:dyDescent="0.2">
      <c r="A175" s="490">
        <f t="shared" si="2"/>
        <v>173</v>
      </c>
      <c r="B175" s="485" t="s">
        <v>581</v>
      </c>
      <c r="C175" s="485" t="s">
        <v>760</v>
      </c>
      <c r="D175" s="489" t="s">
        <v>677</v>
      </c>
      <c r="E175" s="489" t="s">
        <v>323</v>
      </c>
      <c r="F175" s="535" t="s">
        <v>2397</v>
      </c>
      <c r="G175" s="476" t="s">
        <v>2017</v>
      </c>
      <c r="H175" s="476" t="s">
        <v>2396</v>
      </c>
      <c r="I175" s="468" t="s">
        <v>866</v>
      </c>
      <c r="J175" s="486">
        <v>5279</v>
      </c>
      <c r="K175" s="486">
        <v>0</v>
      </c>
      <c r="L175" s="485"/>
    </row>
    <row r="176" spans="1:12" s="515" customFormat="1" ht="25.5" hidden="1" x14ac:dyDescent="0.2">
      <c r="A176" s="490">
        <f t="shared" si="2"/>
        <v>174</v>
      </c>
      <c r="B176" s="485" t="s">
        <v>581</v>
      </c>
      <c r="C176" s="485" t="s">
        <v>760</v>
      </c>
      <c r="D176" s="489" t="s">
        <v>677</v>
      </c>
      <c r="E176" s="489" t="s">
        <v>323</v>
      </c>
      <c r="F176" s="535" t="s">
        <v>2395</v>
      </c>
      <c r="G176" s="476" t="s">
        <v>2394</v>
      </c>
      <c r="H176" s="476" t="s">
        <v>2393</v>
      </c>
      <c r="I176" s="468" t="s">
        <v>866</v>
      </c>
      <c r="J176" s="486">
        <v>3209</v>
      </c>
      <c r="K176" s="486">
        <v>0</v>
      </c>
      <c r="L176" s="485"/>
    </row>
    <row r="177" spans="1:12" s="515" customFormat="1" ht="25.5" hidden="1" x14ac:dyDescent="0.2">
      <c r="A177" s="490">
        <f t="shared" si="2"/>
        <v>175</v>
      </c>
      <c r="B177" s="485" t="s">
        <v>581</v>
      </c>
      <c r="C177" s="485" t="s">
        <v>760</v>
      </c>
      <c r="D177" s="489" t="s">
        <v>677</v>
      </c>
      <c r="E177" s="489" t="s">
        <v>323</v>
      </c>
      <c r="F177" s="535" t="s">
        <v>2392</v>
      </c>
      <c r="G177" s="476" t="s">
        <v>2391</v>
      </c>
      <c r="H177" s="476" t="s">
        <v>2390</v>
      </c>
      <c r="I177" s="468" t="s">
        <v>866</v>
      </c>
      <c r="J177" s="486">
        <v>8876</v>
      </c>
      <c r="K177" s="486">
        <v>0</v>
      </c>
      <c r="L177" s="485"/>
    </row>
    <row r="178" spans="1:12" s="515" customFormat="1" ht="25.5" hidden="1" x14ac:dyDescent="0.2">
      <c r="A178" s="490">
        <f t="shared" si="2"/>
        <v>176</v>
      </c>
      <c r="B178" s="485" t="s">
        <v>581</v>
      </c>
      <c r="C178" s="485" t="s">
        <v>760</v>
      </c>
      <c r="D178" s="489" t="s">
        <v>677</v>
      </c>
      <c r="E178" s="489" t="s">
        <v>323</v>
      </c>
      <c r="F178" s="535" t="s">
        <v>2389</v>
      </c>
      <c r="G178" s="476" t="s">
        <v>2388</v>
      </c>
      <c r="H178" s="476" t="s">
        <v>2387</v>
      </c>
      <c r="I178" s="468" t="s">
        <v>866</v>
      </c>
      <c r="J178" s="486">
        <v>12040</v>
      </c>
      <c r="K178" s="486">
        <v>0</v>
      </c>
      <c r="L178" s="485"/>
    </row>
    <row r="179" spans="1:12" s="515" customFormat="1" ht="25.5" hidden="1" x14ac:dyDescent="0.2">
      <c r="A179" s="490">
        <f t="shared" si="2"/>
        <v>177</v>
      </c>
      <c r="B179" s="485" t="s">
        <v>581</v>
      </c>
      <c r="C179" s="485" t="s">
        <v>760</v>
      </c>
      <c r="D179" s="489" t="s">
        <v>677</v>
      </c>
      <c r="E179" s="489" t="s">
        <v>323</v>
      </c>
      <c r="F179" s="535" t="s">
        <v>2386</v>
      </c>
      <c r="G179" s="476" t="s">
        <v>2385</v>
      </c>
      <c r="H179" s="476" t="s">
        <v>2384</v>
      </c>
      <c r="I179" s="468" t="s">
        <v>866</v>
      </c>
      <c r="J179" s="486">
        <v>10114</v>
      </c>
      <c r="K179" s="486">
        <v>0</v>
      </c>
      <c r="L179" s="485"/>
    </row>
    <row r="180" spans="1:12" s="515" customFormat="1" ht="25.5" hidden="1" x14ac:dyDescent="0.2">
      <c r="A180" s="490">
        <f t="shared" si="2"/>
        <v>178</v>
      </c>
      <c r="B180" s="485" t="s">
        <v>581</v>
      </c>
      <c r="C180" s="485" t="s">
        <v>760</v>
      </c>
      <c r="D180" s="489" t="s">
        <v>677</v>
      </c>
      <c r="E180" s="489" t="s">
        <v>323</v>
      </c>
      <c r="F180" s="535" t="s">
        <v>2383</v>
      </c>
      <c r="G180" s="476" t="s">
        <v>2382</v>
      </c>
      <c r="H180" s="476" t="s">
        <v>2381</v>
      </c>
      <c r="I180" s="468" t="s">
        <v>866</v>
      </c>
      <c r="J180" s="486">
        <v>8415</v>
      </c>
      <c r="K180" s="486">
        <v>0</v>
      </c>
      <c r="L180" s="485"/>
    </row>
    <row r="181" spans="1:12" s="515" customFormat="1" ht="25.5" hidden="1" x14ac:dyDescent="0.2">
      <c r="A181" s="490">
        <f t="shared" si="2"/>
        <v>179</v>
      </c>
      <c r="B181" s="485" t="s">
        <v>581</v>
      </c>
      <c r="C181" s="485" t="s">
        <v>760</v>
      </c>
      <c r="D181" s="489" t="s">
        <v>677</v>
      </c>
      <c r="E181" s="489" t="s">
        <v>323</v>
      </c>
      <c r="F181" s="535" t="s">
        <v>2380</v>
      </c>
      <c r="G181" s="476" t="s">
        <v>2379</v>
      </c>
      <c r="H181" s="476" t="s">
        <v>2378</v>
      </c>
      <c r="I181" s="468" t="s">
        <v>866</v>
      </c>
      <c r="J181" s="486">
        <v>3570</v>
      </c>
      <c r="K181" s="486">
        <v>0</v>
      </c>
      <c r="L181" s="485"/>
    </row>
    <row r="182" spans="1:12" s="515" customFormat="1" ht="25.5" hidden="1" x14ac:dyDescent="0.2">
      <c r="A182" s="490">
        <f t="shared" si="2"/>
        <v>180</v>
      </c>
      <c r="B182" s="485" t="s">
        <v>581</v>
      </c>
      <c r="C182" s="485" t="s">
        <v>760</v>
      </c>
      <c r="D182" s="489" t="s">
        <v>677</v>
      </c>
      <c r="E182" s="489" t="s">
        <v>323</v>
      </c>
      <c r="F182" s="535" t="s">
        <v>2377</v>
      </c>
      <c r="G182" s="476" t="s">
        <v>2376</v>
      </c>
      <c r="H182" s="476" t="s">
        <v>2375</v>
      </c>
      <c r="I182" s="468" t="s">
        <v>866</v>
      </c>
      <c r="J182" s="486">
        <v>13065</v>
      </c>
      <c r="K182" s="486">
        <v>0</v>
      </c>
      <c r="L182" s="485"/>
    </row>
    <row r="183" spans="1:12" s="515" customFormat="1" ht="25.5" hidden="1" x14ac:dyDescent="0.2">
      <c r="A183" s="490">
        <f t="shared" si="2"/>
        <v>181</v>
      </c>
      <c r="B183" s="485" t="s">
        <v>581</v>
      </c>
      <c r="C183" s="485" t="s">
        <v>760</v>
      </c>
      <c r="D183" s="489" t="s">
        <v>677</v>
      </c>
      <c r="E183" s="489" t="s">
        <v>323</v>
      </c>
      <c r="F183" s="535" t="s">
        <v>2374</v>
      </c>
      <c r="G183" s="476" t="s">
        <v>2053</v>
      </c>
      <c r="H183" s="476" t="s">
        <v>2373</v>
      </c>
      <c r="I183" s="468" t="s">
        <v>866</v>
      </c>
      <c r="J183" s="486">
        <v>19414</v>
      </c>
      <c r="K183" s="486">
        <v>0</v>
      </c>
      <c r="L183" s="485"/>
    </row>
    <row r="184" spans="1:12" s="515" customFormat="1" ht="51" hidden="1" x14ac:dyDescent="0.2">
      <c r="A184" s="490">
        <f t="shared" si="2"/>
        <v>182</v>
      </c>
      <c r="B184" s="485" t="s">
        <v>581</v>
      </c>
      <c r="C184" s="485" t="s">
        <v>760</v>
      </c>
      <c r="D184" s="489" t="s">
        <v>677</v>
      </c>
      <c r="E184" s="489" t="s">
        <v>323</v>
      </c>
      <c r="F184" s="535" t="s">
        <v>2372</v>
      </c>
      <c r="G184" s="476" t="s">
        <v>2371</v>
      </c>
      <c r="H184" s="476" t="s">
        <v>2370</v>
      </c>
      <c r="I184" s="468" t="s">
        <v>866</v>
      </c>
      <c r="J184" s="486">
        <v>13511</v>
      </c>
      <c r="K184" s="486">
        <v>0</v>
      </c>
      <c r="L184" s="485"/>
    </row>
    <row r="185" spans="1:12" s="515" customFormat="1" ht="12.75" hidden="1" x14ac:dyDescent="0.2">
      <c r="A185" s="490">
        <f t="shared" si="2"/>
        <v>183</v>
      </c>
      <c r="B185" s="485" t="s">
        <v>581</v>
      </c>
      <c r="C185" s="485" t="s">
        <v>760</v>
      </c>
      <c r="D185" s="489" t="s">
        <v>677</v>
      </c>
      <c r="E185" s="489" t="s">
        <v>323</v>
      </c>
      <c r="F185" s="535" t="s">
        <v>2369</v>
      </c>
      <c r="G185" s="476" t="s">
        <v>2368</v>
      </c>
      <c r="H185" s="476" t="s">
        <v>2367</v>
      </c>
      <c r="I185" s="468" t="s">
        <v>866</v>
      </c>
      <c r="J185" s="486">
        <v>10248</v>
      </c>
      <c r="K185" s="486">
        <v>0</v>
      </c>
      <c r="L185" s="485"/>
    </row>
    <row r="186" spans="1:12" s="515" customFormat="1" ht="25.5" hidden="1" x14ac:dyDescent="0.2">
      <c r="A186" s="490">
        <f t="shared" si="2"/>
        <v>184</v>
      </c>
      <c r="B186" s="485" t="s">
        <v>581</v>
      </c>
      <c r="C186" s="485" t="s">
        <v>760</v>
      </c>
      <c r="D186" s="489" t="s">
        <v>677</v>
      </c>
      <c r="E186" s="489" t="s">
        <v>323</v>
      </c>
      <c r="F186" s="535" t="s">
        <v>2366</v>
      </c>
      <c r="G186" s="476" t="s">
        <v>2365</v>
      </c>
      <c r="H186" s="476" t="s">
        <v>2364</v>
      </c>
      <c r="I186" s="468" t="s">
        <v>866</v>
      </c>
      <c r="J186" s="486">
        <v>15750</v>
      </c>
      <c r="K186" s="486">
        <v>0</v>
      </c>
      <c r="L186" s="485"/>
    </row>
    <row r="187" spans="1:12" s="515" customFormat="1" ht="25.5" hidden="1" x14ac:dyDescent="0.2">
      <c r="A187" s="490">
        <f t="shared" si="2"/>
        <v>185</v>
      </c>
      <c r="B187" s="485" t="s">
        <v>581</v>
      </c>
      <c r="C187" s="485" t="s">
        <v>760</v>
      </c>
      <c r="D187" s="489" t="s">
        <v>677</v>
      </c>
      <c r="E187" s="489" t="s">
        <v>323</v>
      </c>
      <c r="F187" s="535" t="s">
        <v>2363</v>
      </c>
      <c r="G187" s="476" t="s">
        <v>2145</v>
      </c>
      <c r="H187" s="476" t="s">
        <v>2362</v>
      </c>
      <c r="I187" s="468" t="s">
        <v>866</v>
      </c>
      <c r="J187" s="486">
        <v>12459</v>
      </c>
      <c r="K187" s="486">
        <v>0</v>
      </c>
      <c r="L187" s="485"/>
    </row>
    <row r="188" spans="1:12" s="515" customFormat="1" ht="25.5" hidden="1" x14ac:dyDescent="0.2">
      <c r="A188" s="490">
        <f t="shared" si="2"/>
        <v>186</v>
      </c>
      <c r="B188" s="485" t="s">
        <v>581</v>
      </c>
      <c r="C188" s="485" t="s">
        <v>760</v>
      </c>
      <c r="D188" s="489" t="s">
        <v>677</v>
      </c>
      <c r="E188" s="489" t="s">
        <v>323</v>
      </c>
      <c r="F188" s="535" t="s">
        <v>2361</v>
      </c>
      <c r="G188" s="476" t="s">
        <v>2360</v>
      </c>
      <c r="H188" s="476" t="s">
        <v>2359</v>
      </c>
      <c r="I188" s="468" t="s">
        <v>866</v>
      </c>
      <c r="J188" s="486">
        <v>4100</v>
      </c>
      <c r="K188" s="486">
        <v>0</v>
      </c>
      <c r="L188" s="485" t="s">
        <v>2186</v>
      </c>
    </row>
    <row r="189" spans="1:12" s="515" customFormat="1" ht="25.5" hidden="1" x14ac:dyDescent="0.2">
      <c r="A189" s="490">
        <f t="shared" si="2"/>
        <v>187</v>
      </c>
      <c r="B189" s="485" t="s">
        <v>581</v>
      </c>
      <c r="C189" s="485" t="s">
        <v>760</v>
      </c>
      <c r="D189" s="489" t="s">
        <v>677</v>
      </c>
      <c r="E189" s="489" t="s">
        <v>323</v>
      </c>
      <c r="F189" s="535" t="s">
        <v>2358</v>
      </c>
      <c r="G189" s="476" t="s">
        <v>2357</v>
      </c>
      <c r="H189" s="476" t="s">
        <v>2356</v>
      </c>
      <c r="I189" s="468" t="s">
        <v>761</v>
      </c>
      <c r="J189" s="486">
        <v>13463</v>
      </c>
      <c r="K189" s="486">
        <v>0</v>
      </c>
      <c r="L189" s="485"/>
    </row>
    <row r="190" spans="1:12" s="515" customFormat="1" ht="38.25" hidden="1" x14ac:dyDescent="0.2">
      <c r="A190" s="490">
        <f t="shared" si="2"/>
        <v>188</v>
      </c>
      <c r="B190" s="485" t="s">
        <v>581</v>
      </c>
      <c r="C190" s="485" t="s">
        <v>760</v>
      </c>
      <c r="D190" s="489" t="s">
        <v>677</v>
      </c>
      <c r="E190" s="489" t="s">
        <v>323</v>
      </c>
      <c r="F190" s="535" t="s">
        <v>2355</v>
      </c>
      <c r="G190" s="476" t="s">
        <v>2190</v>
      </c>
      <c r="H190" s="476" t="s">
        <v>2354</v>
      </c>
      <c r="I190" s="468" t="s">
        <v>761</v>
      </c>
      <c r="J190" s="486">
        <v>9861</v>
      </c>
      <c r="K190" s="486">
        <v>0</v>
      </c>
      <c r="L190" s="485"/>
    </row>
    <row r="191" spans="1:12" s="515" customFormat="1" ht="25.5" hidden="1" x14ac:dyDescent="0.2">
      <c r="A191" s="490">
        <f t="shared" si="2"/>
        <v>189</v>
      </c>
      <c r="B191" s="485" t="s">
        <v>581</v>
      </c>
      <c r="C191" s="485" t="s">
        <v>760</v>
      </c>
      <c r="D191" s="489" t="s">
        <v>677</v>
      </c>
      <c r="E191" s="489" t="s">
        <v>323</v>
      </c>
      <c r="F191" s="535" t="s">
        <v>2353</v>
      </c>
      <c r="G191" s="476" t="s">
        <v>2034</v>
      </c>
      <c r="H191" s="476" t="s">
        <v>2352</v>
      </c>
      <c r="I191" s="468" t="s">
        <v>1620</v>
      </c>
      <c r="J191" s="486">
        <v>15612</v>
      </c>
      <c r="K191" s="486">
        <v>0</v>
      </c>
      <c r="L191" s="485"/>
    </row>
    <row r="192" spans="1:12" s="515" customFormat="1" ht="25.5" hidden="1" x14ac:dyDescent="0.2">
      <c r="A192" s="490">
        <f t="shared" si="2"/>
        <v>190</v>
      </c>
      <c r="B192" s="485" t="s">
        <v>581</v>
      </c>
      <c r="C192" s="485" t="s">
        <v>760</v>
      </c>
      <c r="D192" s="489" t="s">
        <v>677</v>
      </c>
      <c r="E192" s="489" t="s">
        <v>323</v>
      </c>
      <c r="F192" s="535" t="s">
        <v>2351</v>
      </c>
      <c r="G192" s="476" t="s">
        <v>2350</v>
      </c>
      <c r="H192" s="476" t="s">
        <v>2349</v>
      </c>
      <c r="I192" s="468" t="s">
        <v>1620</v>
      </c>
      <c r="J192" s="486">
        <v>9931</v>
      </c>
      <c r="K192" s="486">
        <v>0</v>
      </c>
      <c r="L192" s="485"/>
    </row>
    <row r="193" spans="1:12" s="515" customFormat="1" ht="25.5" hidden="1" x14ac:dyDescent="0.2">
      <c r="A193" s="490">
        <f t="shared" si="2"/>
        <v>191</v>
      </c>
      <c r="B193" s="485" t="s">
        <v>581</v>
      </c>
      <c r="C193" s="485" t="s">
        <v>760</v>
      </c>
      <c r="D193" s="489" t="s">
        <v>677</v>
      </c>
      <c r="E193" s="489" t="s">
        <v>323</v>
      </c>
      <c r="F193" s="535" t="s">
        <v>2348</v>
      </c>
      <c r="G193" s="476" t="s">
        <v>2044</v>
      </c>
      <c r="H193" s="476" t="s">
        <v>2347</v>
      </c>
      <c r="I193" s="468" t="s">
        <v>761</v>
      </c>
      <c r="J193" s="486">
        <v>18627</v>
      </c>
      <c r="K193" s="486">
        <v>0</v>
      </c>
      <c r="L193" s="485"/>
    </row>
    <row r="194" spans="1:12" s="515" customFormat="1" ht="25.5" hidden="1" x14ac:dyDescent="0.2">
      <c r="A194" s="490">
        <f t="shared" si="2"/>
        <v>192</v>
      </c>
      <c r="B194" s="485" t="s">
        <v>581</v>
      </c>
      <c r="C194" s="485" t="s">
        <v>760</v>
      </c>
      <c r="D194" s="489" t="s">
        <v>677</v>
      </c>
      <c r="E194" s="489" t="s">
        <v>323</v>
      </c>
      <c r="F194" s="535" t="s">
        <v>2346</v>
      </c>
      <c r="G194" s="476" t="s">
        <v>2345</v>
      </c>
      <c r="H194" s="476" t="s">
        <v>2344</v>
      </c>
      <c r="I194" s="468" t="s">
        <v>1620</v>
      </c>
      <c r="J194" s="486">
        <v>16699</v>
      </c>
      <c r="K194" s="486">
        <v>0</v>
      </c>
      <c r="L194" s="485"/>
    </row>
    <row r="195" spans="1:12" s="515" customFormat="1" ht="25.5" hidden="1" x14ac:dyDescent="0.2">
      <c r="A195" s="490">
        <f t="shared" si="2"/>
        <v>193</v>
      </c>
      <c r="B195" s="485" t="s">
        <v>581</v>
      </c>
      <c r="C195" s="485" t="s">
        <v>760</v>
      </c>
      <c r="D195" s="489" t="s">
        <v>677</v>
      </c>
      <c r="E195" s="489" t="s">
        <v>323</v>
      </c>
      <c r="F195" s="535" t="s">
        <v>2343</v>
      </c>
      <c r="G195" s="476" t="s">
        <v>2342</v>
      </c>
      <c r="H195" s="476" t="s">
        <v>2341</v>
      </c>
      <c r="I195" s="468" t="s">
        <v>1620</v>
      </c>
      <c r="J195" s="486">
        <v>11411</v>
      </c>
      <c r="K195" s="486">
        <v>0</v>
      </c>
      <c r="L195" s="485"/>
    </row>
    <row r="196" spans="1:12" s="515" customFormat="1" ht="25.5" hidden="1" x14ac:dyDescent="0.2">
      <c r="A196" s="490">
        <f t="shared" ref="A196:A259" si="4">A195+1</f>
        <v>194</v>
      </c>
      <c r="B196" s="485" t="s">
        <v>581</v>
      </c>
      <c r="C196" s="485" t="s">
        <v>760</v>
      </c>
      <c r="D196" s="489" t="s">
        <v>677</v>
      </c>
      <c r="E196" s="489" t="s">
        <v>323</v>
      </c>
      <c r="F196" s="535" t="s">
        <v>2340</v>
      </c>
      <c r="G196" s="476" t="s">
        <v>2339</v>
      </c>
      <c r="H196" s="476" t="s">
        <v>2338</v>
      </c>
      <c r="I196" s="468" t="s">
        <v>761</v>
      </c>
      <c r="J196" s="486">
        <v>15010</v>
      </c>
      <c r="K196" s="486">
        <v>0</v>
      </c>
      <c r="L196" s="485"/>
    </row>
    <row r="197" spans="1:12" s="515" customFormat="1" ht="25.5" hidden="1" x14ac:dyDescent="0.2">
      <c r="A197" s="490">
        <f t="shared" si="4"/>
        <v>195</v>
      </c>
      <c r="B197" s="485" t="s">
        <v>581</v>
      </c>
      <c r="C197" s="485" t="s">
        <v>760</v>
      </c>
      <c r="D197" s="489" t="s">
        <v>677</v>
      </c>
      <c r="E197" s="489" t="s">
        <v>323</v>
      </c>
      <c r="F197" s="535" t="s">
        <v>2337</v>
      </c>
      <c r="G197" s="476" t="s">
        <v>2336</v>
      </c>
      <c r="H197" s="476" t="s">
        <v>2335</v>
      </c>
      <c r="I197" s="468" t="s">
        <v>761</v>
      </c>
      <c r="J197" s="486">
        <v>7228</v>
      </c>
      <c r="K197" s="486">
        <v>0</v>
      </c>
      <c r="L197" s="485"/>
    </row>
    <row r="198" spans="1:12" s="515" customFormat="1" ht="25.5" hidden="1" x14ac:dyDescent="0.2">
      <c r="A198" s="490">
        <f t="shared" si="4"/>
        <v>196</v>
      </c>
      <c r="B198" s="485" t="s">
        <v>581</v>
      </c>
      <c r="C198" s="485" t="s">
        <v>760</v>
      </c>
      <c r="D198" s="489" t="s">
        <v>677</v>
      </c>
      <c r="E198" s="489" t="s">
        <v>323</v>
      </c>
      <c r="F198" s="535" t="s">
        <v>2334</v>
      </c>
      <c r="G198" s="476" t="s">
        <v>2326</v>
      </c>
      <c r="H198" s="476" t="s">
        <v>2333</v>
      </c>
      <c r="I198" s="468" t="s">
        <v>1620</v>
      </c>
      <c r="J198" s="486">
        <v>18802</v>
      </c>
      <c r="K198" s="486">
        <v>0</v>
      </c>
      <c r="L198" s="485"/>
    </row>
    <row r="199" spans="1:12" s="515" customFormat="1" ht="25.5" hidden="1" x14ac:dyDescent="0.2">
      <c r="A199" s="490">
        <f t="shared" si="4"/>
        <v>197</v>
      </c>
      <c r="B199" s="485" t="s">
        <v>581</v>
      </c>
      <c r="C199" s="485" t="s">
        <v>760</v>
      </c>
      <c r="D199" s="489" t="s">
        <v>677</v>
      </c>
      <c r="E199" s="489" t="s">
        <v>323</v>
      </c>
      <c r="F199" s="535" t="s">
        <v>2332</v>
      </c>
      <c r="G199" s="476" t="s">
        <v>2058</v>
      </c>
      <c r="H199" s="476" t="s">
        <v>2331</v>
      </c>
      <c r="I199" s="468" t="s">
        <v>1620</v>
      </c>
      <c r="J199" s="486">
        <v>17146</v>
      </c>
      <c r="K199" s="486">
        <v>0</v>
      </c>
      <c r="L199" s="485"/>
    </row>
    <row r="200" spans="1:12" s="515" customFormat="1" ht="25.5" hidden="1" x14ac:dyDescent="0.2">
      <c r="A200" s="490">
        <f t="shared" si="4"/>
        <v>198</v>
      </c>
      <c r="B200" s="485" t="s">
        <v>581</v>
      </c>
      <c r="C200" s="485" t="s">
        <v>760</v>
      </c>
      <c r="D200" s="489" t="s">
        <v>677</v>
      </c>
      <c r="E200" s="489" t="s">
        <v>323</v>
      </c>
      <c r="F200" s="535" t="s">
        <v>2330</v>
      </c>
      <c r="G200" s="476" t="s">
        <v>2329</v>
      </c>
      <c r="H200" s="476" t="s">
        <v>2328</v>
      </c>
      <c r="I200" s="468" t="s">
        <v>1620</v>
      </c>
      <c r="J200" s="486">
        <v>19674</v>
      </c>
      <c r="K200" s="486">
        <v>0</v>
      </c>
      <c r="L200" s="485"/>
    </row>
    <row r="201" spans="1:12" s="515" customFormat="1" ht="25.5" hidden="1" x14ac:dyDescent="0.2">
      <c r="A201" s="490">
        <f t="shared" si="4"/>
        <v>199</v>
      </c>
      <c r="B201" s="485" t="s">
        <v>581</v>
      </c>
      <c r="C201" s="485" t="s">
        <v>760</v>
      </c>
      <c r="D201" s="489" t="s">
        <v>677</v>
      </c>
      <c r="E201" s="489" t="s">
        <v>323</v>
      </c>
      <c r="F201" s="535" t="s">
        <v>2327</v>
      </c>
      <c r="G201" s="476" t="s">
        <v>2326</v>
      </c>
      <c r="H201" s="476" t="s">
        <v>2325</v>
      </c>
      <c r="I201" s="468" t="s">
        <v>761</v>
      </c>
      <c r="J201" s="486">
        <v>5803</v>
      </c>
      <c r="K201" s="486">
        <v>0</v>
      </c>
      <c r="L201" s="485" t="s">
        <v>2186</v>
      </c>
    </row>
    <row r="202" spans="1:12" s="515" customFormat="1" ht="25.5" hidden="1" x14ac:dyDescent="0.2">
      <c r="A202" s="490">
        <f t="shared" si="4"/>
        <v>200</v>
      </c>
      <c r="B202" s="485" t="s">
        <v>581</v>
      </c>
      <c r="C202" s="485" t="s">
        <v>760</v>
      </c>
      <c r="D202" s="489" t="s">
        <v>677</v>
      </c>
      <c r="E202" s="489" t="s">
        <v>323</v>
      </c>
      <c r="F202" s="535" t="s">
        <v>2324</v>
      </c>
      <c r="G202" s="476" t="s">
        <v>2323</v>
      </c>
      <c r="H202" s="476" t="s">
        <v>2322</v>
      </c>
      <c r="I202" s="468" t="s">
        <v>843</v>
      </c>
      <c r="J202" s="486">
        <v>18076</v>
      </c>
      <c r="K202" s="486">
        <v>0</v>
      </c>
      <c r="L202" s="485"/>
    </row>
    <row r="203" spans="1:12" s="515" customFormat="1" ht="25.5" hidden="1" x14ac:dyDescent="0.2">
      <c r="A203" s="490">
        <f t="shared" si="4"/>
        <v>201</v>
      </c>
      <c r="B203" s="485" t="s">
        <v>581</v>
      </c>
      <c r="C203" s="485" t="s">
        <v>760</v>
      </c>
      <c r="D203" s="489" t="s">
        <v>677</v>
      </c>
      <c r="E203" s="489" t="s">
        <v>323</v>
      </c>
      <c r="F203" s="535" t="s">
        <v>2321</v>
      </c>
      <c r="G203" s="476" t="s">
        <v>2232</v>
      </c>
      <c r="H203" s="476" t="s">
        <v>2320</v>
      </c>
      <c r="I203" s="468" t="s">
        <v>756</v>
      </c>
      <c r="J203" s="486">
        <v>15970</v>
      </c>
      <c r="K203" s="486">
        <v>0</v>
      </c>
      <c r="L203" s="485"/>
    </row>
    <row r="204" spans="1:12" s="515" customFormat="1" ht="25.5" hidden="1" x14ac:dyDescent="0.2">
      <c r="A204" s="490">
        <f t="shared" si="4"/>
        <v>202</v>
      </c>
      <c r="B204" s="485" t="s">
        <v>581</v>
      </c>
      <c r="C204" s="485" t="s">
        <v>760</v>
      </c>
      <c r="D204" s="489" t="s">
        <v>677</v>
      </c>
      <c r="E204" s="489" t="s">
        <v>323</v>
      </c>
      <c r="F204" s="535" t="s">
        <v>2319</v>
      </c>
      <c r="G204" s="476" t="s">
        <v>2318</v>
      </c>
      <c r="H204" s="476" t="s">
        <v>2317</v>
      </c>
      <c r="I204" s="468" t="s">
        <v>756</v>
      </c>
      <c r="J204" s="486">
        <v>1836</v>
      </c>
      <c r="K204" s="486">
        <v>0</v>
      </c>
      <c r="L204" s="485" t="s">
        <v>2186</v>
      </c>
    </row>
    <row r="205" spans="1:12" s="515" customFormat="1" ht="25.5" hidden="1" x14ac:dyDescent="0.2">
      <c r="A205" s="490">
        <f t="shared" si="4"/>
        <v>203</v>
      </c>
      <c r="B205" s="485" t="s">
        <v>581</v>
      </c>
      <c r="C205" s="485" t="s">
        <v>760</v>
      </c>
      <c r="D205" s="489" t="s">
        <v>677</v>
      </c>
      <c r="E205" s="489" t="s">
        <v>323</v>
      </c>
      <c r="F205" s="535" t="s">
        <v>2316</v>
      </c>
      <c r="G205" s="476" t="s">
        <v>2315</v>
      </c>
      <c r="H205" s="476" t="s">
        <v>2314</v>
      </c>
      <c r="I205" s="468" t="s">
        <v>843</v>
      </c>
      <c r="J205" s="486">
        <v>10495</v>
      </c>
      <c r="K205" s="486">
        <v>0</v>
      </c>
      <c r="L205" s="485"/>
    </row>
    <row r="206" spans="1:12" s="515" customFormat="1" ht="25.5" hidden="1" x14ac:dyDescent="0.2">
      <c r="A206" s="490">
        <f t="shared" si="4"/>
        <v>204</v>
      </c>
      <c r="B206" s="485" t="s">
        <v>581</v>
      </c>
      <c r="C206" s="485" t="s">
        <v>760</v>
      </c>
      <c r="D206" s="489" t="s">
        <v>677</v>
      </c>
      <c r="E206" s="489" t="s">
        <v>323</v>
      </c>
      <c r="F206" s="535" t="s">
        <v>2313</v>
      </c>
      <c r="G206" s="476" t="s">
        <v>2248</v>
      </c>
      <c r="H206" s="476" t="s">
        <v>2312</v>
      </c>
      <c r="I206" s="468" t="s">
        <v>843</v>
      </c>
      <c r="J206" s="486">
        <v>18230</v>
      </c>
      <c r="K206" s="486">
        <v>0</v>
      </c>
      <c r="L206" s="485"/>
    </row>
    <row r="207" spans="1:12" s="515" customFormat="1" ht="25.5" hidden="1" x14ac:dyDescent="0.2">
      <c r="A207" s="490">
        <f t="shared" si="4"/>
        <v>205</v>
      </c>
      <c r="B207" s="485" t="s">
        <v>581</v>
      </c>
      <c r="C207" s="485" t="s">
        <v>760</v>
      </c>
      <c r="D207" s="489" t="s">
        <v>677</v>
      </c>
      <c r="E207" s="489" t="s">
        <v>323</v>
      </c>
      <c r="F207" s="535" t="s">
        <v>2311</v>
      </c>
      <c r="G207" s="476" t="s">
        <v>2203</v>
      </c>
      <c r="H207" s="476" t="s">
        <v>2310</v>
      </c>
      <c r="I207" s="468" t="s">
        <v>756</v>
      </c>
      <c r="J207" s="486">
        <v>10920</v>
      </c>
      <c r="K207" s="486">
        <v>0</v>
      </c>
      <c r="L207" s="485"/>
    </row>
    <row r="208" spans="1:12" s="515" customFormat="1" ht="38.25" hidden="1" x14ac:dyDescent="0.2">
      <c r="A208" s="490">
        <f t="shared" si="4"/>
        <v>206</v>
      </c>
      <c r="B208" s="485" t="s">
        <v>581</v>
      </c>
      <c r="C208" s="485" t="s">
        <v>760</v>
      </c>
      <c r="D208" s="489" t="s">
        <v>677</v>
      </c>
      <c r="E208" s="489" t="s">
        <v>323</v>
      </c>
      <c r="F208" s="535" t="s">
        <v>2309</v>
      </c>
      <c r="G208" s="476" t="s">
        <v>742</v>
      </c>
      <c r="H208" s="476" t="s">
        <v>2308</v>
      </c>
      <c r="I208" s="468" t="s">
        <v>852</v>
      </c>
      <c r="J208" s="486">
        <v>19587</v>
      </c>
      <c r="K208" s="486">
        <v>0</v>
      </c>
      <c r="L208" s="485"/>
    </row>
    <row r="209" spans="1:12" s="515" customFormat="1" ht="25.5" hidden="1" x14ac:dyDescent="0.2">
      <c r="A209" s="490">
        <f t="shared" si="4"/>
        <v>207</v>
      </c>
      <c r="B209" s="485" t="s">
        <v>581</v>
      </c>
      <c r="C209" s="485" t="s">
        <v>760</v>
      </c>
      <c r="D209" s="489" t="s">
        <v>677</v>
      </c>
      <c r="E209" s="489" t="s">
        <v>323</v>
      </c>
      <c r="F209" s="535" t="s">
        <v>2307</v>
      </c>
      <c r="G209" s="476" t="s">
        <v>2306</v>
      </c>
      <c r="H209" s="476" t="s">
        <v>2305</v>
      </c>
      <c r="I209" s="468" t="s">
        <v>852</v>
      </c>
      <c r="J209" s="486">
        <v>13576</v>
      </c>
      <c r="K209" s="486">
        <v>0</v>
      </c>
      <c r="L209" s="485"/>
    </row>
    <row r="210" spans="1:12" s="515" customFormat="1" ht="25.5" hidden="1" x14ac:dyDescent="0.2">
      <c r="A210" s="490">
        <f t="shared" si="4"/>
        <v>208</v>
      </c>
      <c r="B210" s="485" t="s">
        <v>581</v>
      </c>
      <c r="C210" s="485" t="s">
        <v>760</v>
      </c>
      <c r="D210" s="489" t="s">
        <v>677</v>
      </c>
      <c r="E210" s="489" t="s">
        <v>323</v>
      </c>
      <c r="F210" s="535" t="s">
        <v>2304</v>
      </c>
      <c r="G210" s="476" t="s">
        <v>2217</v>
      </c>
      <c r="H210" s="476" t="s">
        <v>2303</v>
      </c>
      <c r="I210" s="468" t="s">
        <v>852</v>
      </c>
      <c r="J210" s="486">
        <v>14423</v>
      </c>
      <c r="K210" s="486">
        <v>0</v>
      </c>
      <c r="L210" s="485"/>
    </row>
    <row r="211" spans="1:12" s="515" customFormat="1" ht="25.5" hidden="1" x14ac:dyDescent="0.2">
      <c r="A211" s="490">
        <f t="shared" si="4"/>
        <v>209</v>
      </c>
      <c r="B211" s="485" t="s">
        <v>581</v>
      </c>
      <c r="C211" s="485" t="s">
        <v>760</v>
      </c>
      <c r="D211" s="489" t="s">
        <v>677</v>
      </c>
      <c r="E211" s="489" t="s">
        <v>323</v>
      </c>
      <c r="F211" s="535" t="s">
        <v>2302</v>
      </c>
      <c r="G211" s="476" t="s">
        <v>2301</v>
      </c>
      <c r="H211" s="476" t="s">
        <v>2300</v>
      </c>
      <c r="I211" s="468" t="s">
        <v>852</v>
      </c>
      <c r="J211" s="486">
        <v>11975</v>
      </c>
      <c r="K211" s="486">
        <v>0</v>
      </c>
      <c r="L211" s="485"/>
    </row>
    <row r="212" spans="1:12" s="515" customFormat="1" ht="51" hidden="1" x14ac:dyDescent="0.2">
      <c r="A212" s="490">
        <f t="shared" si="4"/>
        <v>210</v>
      </c>
      <c r="B212" s="485" t="s">
        <v>581</v>
      </c>
      <c r="C212" s="485" t="s">
        <v>760</v>
      </c>
      <c r="D212" s="489" t="s">
        <v>677</v>
      </c>
      <c r="E212" s="489" t="s">
        <v>323</v>
      </c>
      <c r="F212" s="535" t="s">
        <v>2299</v>
      </c>
      <c r="G212" s="476" t="s">
        <v>2298</v>
      </c>
      <c r="H212" s="476" t="s">
        <v>2297</v>
      </c>
      <c r="I212" s="468" t="s">
        <v>839</v>
      </c>
      <c r="J212" s="486">
        <v>9244</v>
      </c>
      <c r="K212" s="486">
        <v>0</v>
      </c>
      <c r="L212" s="485"/>
    </row>
    <row r="213" spans="1:12" s="515" customFormat="1" ht="25.5" hidden="1" x14ac:dyDescent="0.2">
      <c r="A213" s="490">
        <f t="shared" si="4"/>
        <v>211</v>
      </c>
      <c r="B213" s="485" t="s">
        <v>581</v>
      </c>
      <c r="C213" s="485" t="s">
        <v>760</v>
      </c>
      <c r="D213" s="489" t="s">
        <v>677</v>
      </c>
      <c r="E213" s="489" t="s">
        <v>323</v>
      </c>
      <c r="F213" s="535" t="s">
        <v>2296</v>
      </c>
      <c r="G213" s="476" t="s">
        <v>2295</v>
      </c>
      <c r="H213" s="476" t="s">
        <v>2294</v>
      </c>
      <c r="I213" s="468" t="s">
        <v>839</v>
      </c>
      <c r="J213" s="486">
        <v>5348</v>
      </c>
      <c r="K213" s="486">
        <v>0</v>
      </c>
      <c r="L213" s="485"/>
    </row>
    <row r="214" spans="1:12" s="515" customFormat="1" ht="25.5" hidden="1" x14ac:dyDescent="0.2">
      <c r="A214" s="490">
        <f t="shared" si="4"/>
        <v>212</v>
      </c>
      <c r="B214" s="485" t="s">
        <v>581</v>
      </c>
      <c r="C214" s="485" t="s">
        <v>760</v>
      </c>
      <c r="D214" s="489" t="s">
        <v>677</v>
      </c>
      <c r="E214" s="489" t="s">
        <v>323</v>
      </c>
      <c r="F214" s="535" t="s">
        <v>2293</v>
      </c>
      <c r="G214" s="476" t="s">
        <v>2292</v>
      </c>
      <c r="H214" s="476" t="s">
        <v>2291</v>
      </c>
      <c r="I214" s="468" t="s">
        <v>839</v>
      </c>
      <c r="J214" s="486">
        <v>14852</v>
      </c>
      <c r="K214" s="486">
        <v>0</v>
      </c>
      <c r="L214" s="485"/>
    </row>
    <row r="215" spans="1:12" s="515" customFormat="1" ht="25.5" hidden="1" x14ac:dyDescent="0.2">
      <c r="A215" s="490">
        <f t="shared" si="4"/>
        <v>213</v>
      </c>
      <c r="B215" s="485" t="s">
        <v>581</v>
      </c>
      <c r="C215" s="485" t="s">
        <v>760</v>
      </c>
      <c r="D215" s="489" t="s">
        <v>677</v>
      </c>
      <c r="E215" s="489" t="s">
        <v>323</v>
      </c>
      <c r="F215" s="535" t="s">
        <v>1788</v>
      </c>
      <c r="G215" s="476" t="s">
        <v>2290</v>
      </c>
      <c r="H215" s="476" t="s">
        <v>2289</v>
      </c>
      <c r="I215" s="468" t="s">
        <v>852</v>
      </c>
      <c r="J215" s="486">
        <v>5100</v>
      </c>
      <c r="K215" s="486">
        <v>0</v>
      </c>
      <c r="L215" s="485" t="s">
        <v>2186</v>
      </c>
    </row>
    <row r="216" spans="1:12" s="515" customFormat="1" ht="38.25" hidden="1" x14ac:dyDescent="0.2">
      <c r="A216" s="490">
        <f t="shared" si="4"/>
        <v>214</v>
      </c>
      <c r="B216" s="485" t="s">
        <v>581</v>
      </c>
      <c r="C216" s="485" t="s">
        <v>1284</v>
      </c>
      <c r="D216" s="489" t="s">
        <v>677</v>
      </c>
      <c r="E216" s="489" t="s">
        <v>323</v>
      </c>
      <c r="F216" s="535" t="s">
        <v>2288</v>
      </c>
      <c r="G216" s="476" t="s">
        <v>2287</v>
      </c>
      <c r="H216" s="476" t="s">
        <v>2286</v>
      </c>
      <c r="I216" s="468" t="s">
        <v>2285</v>
      </c>
      <c r="J216" s="486">
        <v>79088</v>
      </c>
      <c r="K216" s="486">
        <v>0</v>
      </c>
      <c r="L216" s="485"/>
    </row>
    <row r="217" spans="1:12" s="515" customFormat="1" ht="25.5" hidden="1" x14ac:dyDescent="0.2">
      <c r="A217" s="490">
        <f t="shared" si="4"/>
        <v>215</v>
      </c>
      <c r="B217" s="485" t="s">
        <v>581</v>
      </c>
      <c r="C217" s="485" t="s">
        <v>1284</v>
      </c>
      <c r="D217" s="489" t="s">
        <v>677</v>
      </c>
      <c r="E217" s="489" t="s">
        <v>323</v>
      </c>
      <c r="F217" s="535" t="s">
        <v>2284</v>
      </c>
      <c r="G217" s="476" t="s">
        <v>2283</v>
      </c>
      <c r="H217" s="476" t="s">
        <v>2282</v>
      </c>
      <c r="I217" s="468" t="s">
        <v>2262</v>
      </c>
      <c r="J217" s="486">
        <v>11202</v>
      </c>
      <c r="K217" s="486">
        <v>0</v>
      </c>
      <c r="L217" s="485" t="s">
        <v>2186</v>
      </c>
    </row>
    <row r="218" spans="1:12" s="515" customFormat="1" ht="25.5" hidden="1" x14ac:dyDescent="0.2">
      <c r="A218" s="490">
        <f t="shared" si="4"/>
        <v>216</v>
      </c>
      <c r="B218" s="485" t="s">
        <v>581</v>
      </c>
      <c r="C218" s="485" t="s">
        <v>1284</v>
      </c>
      <c r="D218" s="489" t="s">
        <v>677</v>
      </c>
      <c r="E218" s="489" t="s">
        <v>323</v>
      </c>
      <c r="F218" s="535" t="s">
        <v>2281</v>
      </c>
      <c r="G218" s="476" t="s">
        <v>2280</v>
      </c>
      <c r="H218" s="476" t="s">
        <v>2279</v>
      </c>
      <c r="I218" s="468" t="s">
        <v>2262</v>
      </c>
      <c r="J218" s="486">
        <v>44451.5</v>
      </c>
      <c r="K218" s="486">
        <v>0</v>
      </c>
      <c r="L218" s="485"/>
    </row>
    <row r="219" spans="1:12" s="515" customFormat="1" ht="25.5" hidden="1" x14ac:dyDescent="0.2">
      <c r="A219" s="490">
        <f t="shared" si="4"/>
        <v>217</v>
      </c>
      <c r="B219" s="485" t="s">
        <v>581</v>
      </c>
      <c r="C219" s="485" t="s">
        <v>1284</v>
      </c>
      <c r="D219" s="489" t="s">
        <v>677</v>
      </c>
      <c r="E219" s="489" t="s">
        <v>323</v>
      </c>
      <c r="F219" s="535" t="s">
        <v>2278</v>
      </c>
      <c r="G219" s="476" t="s">
        <v>2277</v>
      </c>
      <c r="H219" s="476" t="s">
        <v>2276</v>
      </c>
      <c r="I219" s="468" t="s">
        <v>2262</v>
      </c>
      <c r="J219" s="486">
        <v>36456.15</v>
      </c>
      <c r="K219" s="486">
        <v>0</v>
      </c>
      <c r="L219" s="485"/>
    </row>
    <row r="220" spans="1:12" s="515" customFormat="1" ht="25.5" hidden="1" x14ac:dyDescent="0.2">
      <c r="A220" s="490">
        <f t="shared" si="4"/>
        <v>218</v>
      </c>
      <c r="B220" s="485" t="s">
        <v>581</v>
      </c>
      <c r="C220" s="485" t="s">
        <v>1284</v>
      </c>
      <c r="D220" s="489" t="s">
        <v>677</v>
      </c>
      <c r="E220" s="489" t="s">
        <v>323</v>
      </c>
      <c r="F220" s="535" t="s">
        <v>2275</v>
      </c>
      <c r="G220" s="476" t="s">
        <v>2274</v>
      </c>
      <c r="H220" s="476" t="s">
        <v>2273</v>
      </c>
      <c r="I220" s="468" t="s">
        <v>2259</v>
      </c>
      <c r="J220" s="486">
        <v>36040</v>
      </c>
      <c r="K220" s="486">
        <v>0</v>
      </c>
      <c r="L220" s="485"/>
    </row>
    <row r="221" spans="1:12" s="515" customFormat="1" ht="25.5" hidden="1" x14ac:dyDescent="0.2">
      <c r="A221" s="490">
        <f t="shared" si="4"/>
        <v>219</v>
      </c>
      <c r="B221" s="485" t="s">
        <v>581</v>
      </c>
      <c r="C221" s="485" t="s">
        <v>1284</v>
      </c>
      <c r="D221" s="489" t="s">
        <v>677</v>
      </c>
      <c r="E221" s="489" t="s">
        <v>323</v>
      </c>
      <c r="F221" s="535" t="s">
        <v>2272</v>
      </c>
      <c r="G221" s="476" t="s">
        <v>2269</v>
      </c>
      <c r="H221" s="476" t="s">
        <v>2271</v>
      </c>
      <c r="I221" s="468" t="s">
        <v>2259</v>
      </c>
      <c r="J221" s="486">
        <v>2550</v>
      </c>
      <c r="K221" s="486">
        <v>0</v>
      </c>
      <c r="L221" s="485" t="s">
        <v>2186</v>
      </c>
    </row>
    <row r="222" spans="1:12" s="515" customFormat="1" ht="25.5" hidden="1" x14ac:dyDescent="0.2">
      <c r="A222" s="490">
        <f t="shared" si="4"/>
        <v>220</v>
      </c>
      <c r="B222" s="485" t="s">
        <v>581</v>
      </c>
      <c r="C222" s="485" t="s">
        <v>1284</v>
      </c>
      <c r="D222" s="489" t="s">
        <v>677</v>
      </c>
      <c r="E222" s="489" t="s">
        <v>323</v>
      </c>
      <c r="F222" s="535" t="s">
        <v>2270</v>
      </c>
      <c r="G222" s="476" t="s">
        <v>2269</v>
      </c>
      <c r="H222" s="476" t="s">
        <v>2268</v>
      </c>
      <c r="I222" s="468" t="s">
        <v>2259</v>
      </c>
      <c r="J222" s="486">
        <v>2550</v>
      </c>
      <c r="K222" s="486">
        <v>0</v>
      </c>
      <c r="L222" s="485" t="s">
        <v>2186</v>
      </c>
    </row>
    <row r="223" spans="1:12" s="515" customFormat="1" ht="25.5" hidden="1" x14ac:dyDescent="0.2">
      <c r="A223" s="490">
        <f t="shared" si="4"/>
        <v>221</v>
      </c>
      <c r="B223" s="485" t="s">
        <v>581</v>
      </c>
      <c r="C223" s="485" t="s">
        <v>1284</v>
      </c>
      <c r="D223" s="489" t="s">
        <v>677</v>
      </c>
      <c r="E223" s="489" t="s">
        <v>323</v>
      </c>
      <c r="F223" s="535" t="s">
        <v>2267</v>
      </c>
      <c r="G223" s="476" t="s">
        <v>2194</v>
      </c>
      <c r="H223" s="476" t="s">
        <v>2266</v>
      </c>
      <c r="I223" s="468" t="s">
        <v>2262</v>
      </c>
      <c r="J223" s="486">
        <v>36630</v>
      </c>
      <c r="K223" s="486">
        <v>0</v>
      </c>
      <c r="L223" s="485" t="s">
        <v>2186</v>
      </c>
    </row>
    <row r="224" spans="1:12" s="515" customFormat="1" ht="25.5" hidden="1" x14ac:dyDescent="0.2">
      <c r="A224" s="490">
        <f t="shared" si="4"/>
        <v>222</v>
      </c>
      <c r="B224" s="485" t="s">
        <v>581</v>
      </c>
      <c r="C224" s="485" t="s">
        <v>1284</v>
      </c>
      <c r="D224" s="489" t="s">
        <v>677</v>
      </c>
      <c r="E224" s="489" t="s">
        <v>323</v>
      </c>
      <c r="F224" s="535" t="s">
        <v>2265</v>
      </c>
      <c r="G224" s="476" t="s">
        <v>2264</v>
      </c>
      <c r="H224" s="476" t="s">
        <v>2263</v>
      </c>
      <c r="I224" s="468" t="s">
        <v>2262</v>
      </c>
      <c r="J224" s="486">
        <v>35480</v>
      </c>
      <c r="K224" s="486">
        <v>0</v>
      </c>
      <c r="L224" s="485" t="s">
        <v>2186</v>
      </c>
    </row>
    <row r="225" spans="1:12" s="515" customFormat="1" ht="25.5" hidden="1" x14ac:dyDescent="0.2">
      <c r="A225" s="490">
        <f t="shared" si="4"/>
        <v>223</v>
      </c>
      <c r="B225" s="485" t="s">
        <v>581</v>
      </c>
      <c r="C225" s="485" t="s">
        <v>1284</v>
      </c>
      <c r="D225" s="489" t="s">
        <v>677</v>
      </c>
      <c r="E225" s="489" t="s">
        <v>323</v>
      </c>
      <c r="F225" s="535" t="s">
        <v>2261</v>
      </c>
      <c r="G225" s="476" t="s">
        <v>742</v>
      </c>
      <c r="H225" s="476" t="s">
        <v>2260</v>
      </c>
      <c r="I225" s="468" t="s">
        <v>2259</v>
      </c>
      <c r="J225" s="486">
        <v>12677.5</v>
      </c>
      <c r="K225" s="486">
        <v>0</v>
      </c>
      <c r="L225" s="485" t="s">
        <v>2186</v>
      </c>
    </row>
    <row r="226" spans="1:12" s="515" customFormat="1" ht="25.5" hidden="1" x14ac:dyDescent="0.2">
      <c r="A226" s="490">
        <f t="shared" si="4"/>
        <v>224</v>
      </c>
      <c r="B226" s="485" t="s">
        <v>581</v>
      </c>
      <c r="C226" s="485" t="s">
        <v>1284</v>
      </c>
      <c r="D226" s="489" t="s">
        <v>677</v>
      </c>
      <c r="E226" s="489" t="s">
        <v>323</v>
      </c>
      <c r="F226" s="535" t="s">
        <v>2258</v>
      </c>
      <c r="G226" s="476" t="s">
        <v>2257</v>
      </c>
      <c r="H226" s="476" t="s">
        <v>2256</v>
      </c>
      <c r="I226" s="468" t="s">
        <v>2215</v>
      </c>
      <c r="J226" s="486">
        <v>93257</v>
      </c>
      <c r="K226" s="486">
        <v>0</v>
      </c>
      <c r="L226" s="485"/>
    </row>
    <row r="227" spans="1:12" s="515" customFormat="1" ht="25.5" hidden="1" x14ac:dyDescent="0.2">
      <c r="A227" s="490">
        <f t="shared" si="4"/>
        <v>225</v>
      </c>
      <c r="B227" s="485" t="s">
        <v>581</v>
      </c>
      <c r="C227" s="485" t="s">
        <v>1284</v>
      </c>
      <c r="D227" s="489" t="s">
        <v>677</v>
      </c>
      <c r="E227" s="489" t="s">
        <v>323</v>
      </c>
      <c r="F227" s="535" t="s">
        <v>2255</v>
      </c>
      <c r="G227" s="476" t="s">
        <v>2254</v>
      </c>
      <c r="H227" s="476" t="s">
        <v>2253</v>
      </c>
      <c r="I227" s="468" t="s">
        <v>2215</v>
      </c>
      <c r="J227" s="486">
        <v>84084</v>
      </c>
      <c r="K227" s="486">
        <v>0</v>
      </c>
      <c r="L227" s="485"/>
    </row>
    <row r="228" spans="1:12" s="515" customFormat="1" ht="25.5" hidden="1" x14ac:dyDescent="0.2">
      <c r="A228" s="490">
        <f t="shared" si="4"/>
        <v>226</v>
      </c>
      <c r="B228" s="485" t="s">
        <v>581</v>
      </c>
      <c r="C228" s="485" t="s">
        <v>1284</v>
      </c>
      <c r="D228" s="489" t="s">
        <v>677</v>
      </c>
      <c r="E228" s="489" t="s">
        <v>323</v>
      </c>
      <c r="F228" s="535" t="s">
        <v>2252</v>
      </c>
      <c r="G228" s="476" t="s">
        <v>2251</v>
      </c>
      <c r="H228" s="476" t="s">
        <v>2250</v>
      </c>
      <c r="I228" s="468" t="s">
        <v>2227</v>
      </c>
      <c r="J228" s="486">
        <v>67556.5</v>
      </c>
      <c r="K228" s="486">
        <v>0</v>
      </c>
      <c r="L228" s="485"/>
    </row>
    <row r="229" spans="1:12" s="515" customFormat="1" ht="25.5" hidden="1" x14ac:dyDescent="0.2">
      <c r="A229" s="490">
        <f t="shared" si="4"/>
        <v>227</v>
      </c>
      <c r="B229" s="485" t="s">
        <v>581</v>
      </c>
      <c r="C229" s="485" t="s">
        <v>1284</v>
      </c>
      <c r="D229" s="489" t="s">
        <v>677</v>
      </c>
      <c r="E229" s="489" t="s">
        <v>323</v>
      </c>
      <c r="F229" s="535" t="s">
        <v>2249</v>
      </c>
      <c r="G229" s="476" t="s">
        <v>2248</v>
      </c>
      <c r="H229" s="476" t="s">
        <v>2247</v>
      </c>
      <c r="I229" s="468" t="s">
        <v>2246</v>
      </c>
      <c r="J229" s="486">
        <v>70896</v>
      </c>
      <c r="K229" s="486">
        <v>0</v>
      </c>
      <c r="L229" s="485"/>
    </row>
    <row r="230" spans="1:12" s="515" customFormat="1" ht="25.5" hidden="1" x14ac:dyDescent="0.2">
      <c r="A230" s="490">
        <f t="shared" si="4"/>
        <v>228</v>
      </c>
      <c r="B230" s="485" t="s">
        <v>581</v>
      </c>
      <c r="C230" s="485" t="s">
        <v>1284</v>
      </c>
      <c r="D230" s="489" t="s">
        <v>677</v>
      </c>
      <c r="E230" s="489" t="s">
        <v>323</v>
      </c>
      <c r="F230" s="535" t="s">
        <v>2245</v>
      </c>
      <c r="G230" s="476" t="s">
        <v>2244</v>
      </c>
      <c r="H230" s="476" t="s">
        <v>2243</v>
      </c>
      <c r="I230" s="468" t="s">
        <v>2215</v>
      </c>
      <c r="J230" s="486">
        <v>62252.2</v>
      </c>
      <c r="K230" s="486">
        <v>0</v>
      </c>
      <c r="L230" s="485"/>
    </row>
    <row r="231" spans="1:12" s="515" customFormat="1" ht="25.5" hidden="1" x14ac:dyDescent="0.2">
      <c r="A231" s="490">
        <f t="shared" si="4"/>
        <v>229</v>
      </c>
      <c r="B231" s="485" t="s">
        <v>581</v>
      </c>
      <c r="C231" s="485" t="s">
        <v>1284</v>
      </c>
      <c r="D231" s="489" t="s">
        <v>677</v>
      </c>
      <c r="E231" s="489" t="s">
        <v>323</v>
      </c>
      <c r="F231" s="535" t="s">
        <v>2242</v>
      </c>
      <c r="G231" s="476" t="s">
        <v>2241</v>
      </c>
      <c r="H231" s="476" t="s">
        <v>2240</v>
      </c>
      <c r="I231" s="468" t="s">
        <v>2227</v>
      </c>
      <c r="J231" s="486">
        <v>46041</v>
      </c>
      <c r="K231" s="486">
        <v>0</v>
      </c>
      <c r="L231" s="485"/>
    </row>
    <row r="232" spans="1:12" s="515" customFormat="1" ht="25.5" hidden="1" x14ac:dyDescent="0.2">
      <c r="A232" s="490">
        <f t="shared" si="4"/>
        <v>230</v>
      </c>
      <c r="B232" s="485" t="s">
        <v>581</v>
      </c>
      <c r="C232" s="485" t="s">
        <v>1284</v>
      </c>
      <c r="D232" s="489" t="s">
        <v>677</v>
      </c>
      <c r="E232" s="489" t="s">
        <v>323</v>
      </c>
      <c r="F232" s="535" t="s">
        <v>2239</v>
      </c>
      <c r="G232" s="476" t="s">
        <v>2238</v>
      </c>
      <c r="H232" s="476" t="s">
        <v>2237</v>
      </c>
      <c r="I232" s="468" t="s">
        <v>2227</v>
      </c>
      <c r="J232" s="486">
        <v>63354.5</v>
      </c>
      <c r="K232" s="486">
        <v>0</v>
      </c>
      <c r="L232" s="485"/>
    </row>
    <row r="233" spans="1:12" s="515" customFormat="1" ht="25.5" hidden="1" x14ac:dyDescent="0.2">
      <c r="A233" s="490">
        <f t="shared" si="4"/>
        <v>231</v>
      </c>
      <c r="B233" s="485" t="s">
        <v>581</v>
      </c>
      <c r="C233" s="485" t="s">
        <v>1284</v>
      </c>
      <c r="D233" s="489" t="s">
        <v>677</v>
      </c>
      <c r="E233" s="489" t="s">
        <v>323</v>
      </c>
      <c r="F233" s="535" t="s">
        <v>2236</v>
      </c>
      <c r="G233" s="476" t="s">
        <v>2235</v>
      </c>
      <c r="H233" s="476" t="s">
        <v>2234</v>
      </c>
      <c r="I233" s="468" t="s">
        <v>2219</v>
      </c>
      <c r="J233" s="486">
        <v>22533.3</v>
      </c>
      <c r="K233" s="486">
        <v>0</v>
      </c>
      <c r="L233" s="485" t="s">
        <v>2186</v>
      </c>
    </row>
    <row r="234" spans="1:12" s="515" customFormat="1" ht="25.5" hidden="1" x14ac:dyDescent="0.2">
      <c r="A234" s="490">
        <f t="shared" si="4"/>
        <v>232</v>
      </c>
      <c r="B234" s="485" t="s">
        <v>581</v>
      </c>
      <c r="C234" s="485" t="s">
        <v>1284</v>
      </c>
      <c r="D234" s="489" t="s">
        <v>677</v>
      </c>
      <c r="E234" s="489" t="s">
        <v>323</v>
      </c>
      <c r="F234" s="535" t="s">
        <v>2233</v>
      </c>
      <c r="G234" s="476" t="s">
        <v>2232</v>
      </c>
      <c r="H234" s="476" t="s">
        <v>2231</v>
      </c>
      <c r="I234" s="468" t="s">
        <v>2215</v>
      </c>
      <c r="J234" s="486">
        <v>24420</v>
      </c>
      <c r="K234" s="486">
        <v>0</v>
      </c>
      <c r="L234" s="485" t="s">
        <v>2186</v>
      </c>
    </row>
    <row r="235" spans="1:12" s="515" customFormat="1" ht="25.5" hidden="1" x14ac:dyDescent="0.2">
      <c r="A235" s="490">
        <f t="shared" si="4"/>
        <v>233</v>
      </c>
      <c r="B235" s="485" t="s">
        <v>581</v>
      </c>
      <c r="C235" s="485" t="s">
        <v>1284</v>
      </c>
      <c r="D235" s="489" t="s">
        <v>677</v>
      </c>
      <c r="E235" s="489" t="s">
        <v>323</v>
      </c>
      <c r="F235" s="535" t="s">
        <v>2230</v>
      </c>
      <c r="G235" s="476" t="s">
        <v>2229</v>
      </c>
      <c r="H235" s="476" t="s">
        <v>2228</v>
      </c>
      <c r="I235" s="468" t="s">
        <v>2227</v>
      </c>
      <c r="J235" s="486">
        <v>10880.3</v>
      </c>
      <c r="K235" s="486">
        <v>0</v>
      </c>
      <c r="L235" s="485" t="s">
        <v>2186</v>
      </c>
    </row>
    <row r="236" spans="1:12" s="515" customFormat="1" ht="25.5" hidden="1" x14ac:dyDescent="0.2">
      <c r="A236" s="490">
        <f t="shared" si="4"/>
        <v>234</v>
      </c>
      <c r="B236" s="485" t="s">
        <v>581</v>
      </c>
      <c r="C236" s="485" t="s">
        <v>1284</v>
      </c>
      <c r="D236" s="489" t="s">
        <v>677</v>
      </c>
      <c r="E236" s="489" t="s">
        <v>323</v>
      </c>
      <c r="F236" s="535" t="s">
        <v>2226</v>
      </c>
      <c r="G236" s="476" t="s">
        <v>2225</v>
      </c>
      <c r="H236" s="476" t="s">
        <v>2224</v>
      </c>
      <c r="I236" s="468" t="s">
        <v>2223</v>
      </c>
      <c r="J236" s="486">
        <v>41509</v>
      </c>
      <c r="K236" s="486">
        <v>0</v>
      </c>
      <c r="L236" s="485" t="s">
        <v>2186</v>
      </c>
    </row>
    <row r="237" spans="1:12" s="515" customFormat="1" ht="25.5" hidden="1" x14ac:dyDescent="0.2">
      <c r="A237" s="490">
        <f t="shared" si="4"/>
        <v>235</v>
      </c>
      <c r="B237" s="485" t="s">
        <v>581</v>
      </c>
      <c r="C237" s="485" t="s">
        <v>1284</v>
      </c>
      <c r="D237" s="489" t="s">
        <v>677</v>
      </c>
      <c r="E237" s="489" t="s">
        <v>323</v>
      </c>
      <c r="F237" s="535" t="s">
        <v>2222</v>
      </c>
      <c r="G237" s="476" t="s">
        <v>2221</v>
      </c>
      <c r="H237" s="476" t="s">
        <v>2220</v>
      </c>
      <c r="I237" s="468" t="s">
        <v>2219</v>
      </c>
      <c r="J237" s="486">
        <v>19758</v>
      </c>
      <c r="K237" s="486">
        <v>0</v>
      </c>
      <c r="L237" s="485" t="s">
        <v>2186</v>
      </c>
    </row>
    <row r="238" spans="1:12" s="515" customFormat="1" ht="25.5" hidden="1" x14ac:dyDescent="0.2">
      <c r="A238" s="490">
        <f t="shared" si="4"/>
        <v>236</v>
      </c>
      <c r="B238" s="485" t="s">
        <v>581</v>
      </c>
      <c r="C238" s="485" t="s">
        <v>1284</v>
      </c>
      <c r="D238" s="489" t="s">
        <v>677</v>
      </c>
      <c r="E238" s="489" t="s">
        <v>323</v>
      </c>
      <c r="F238" s="535" t="s">
        <v>2218</v>
      </c>
      <c r="G238" s="476" t="s">
        <v>2217</v>
      </c>
      <c r="H238" s="476" t="s">
        <v>2216</v>
      </c>
      <c r="I238" s="468" t="s">
        <v>2215</v>
      </c>
      <c r="J238" s="486">
        <v>33927.5</v>
      </c>
      <c r="K238" s="486">
        <v>0</v>
      </c>
      <c r="L238" s="485" t="s">
        <v>2186</v>
      </c>
    </row>
    <row r="239" spans="1:12" s="515" customFormat="1" ht="25.5" hidden="1" x14ac:dyDescent="0.2">
      <c r="A239" s="490">
        <f t="shared" si="4"/>
        <v>237</v>
      </c>
      <c r="B239" s="485" t="s">
        <v>581</v>
      </c>
      <c r="C239" s="485" t="s">
        <v>1284</v>
      </c>
      <c r="D239" s="489" t="s">
        <v>677</v>
      </c>
      <c r="E239" s="489" t="s">
        <v>323</v>
      </c>
      <c r="F239" s="535" t="s">
        <v>2214</v>
      </c>
      <c r="G239" s="476" t="s">
        <v>2213</v>
      </c>
      <c r="H239" s="476" t="s">
        <v>2212</v>
      </c>
      <c r="I239" s="468" t="s">
        <v>2211</v>
      </c>
      <c r="J239" s="486">
        <v>5680</v>
      </c>
      <c r="K239" s="486">
        <v>0</v>
      </c>
      <c r="L239" s="485"/>
    </row>
    <row r="240" spans="1:12" s="515" customFormat="1" ht="25.5" hidden="1" x14ac:dyDescent="0.2">
      <c r="A240" s="490">
        <f t="shared" si="4"/>
        <v>238</v>
      </c>
      <c r="B240" s="485" t="s">
        <v>581</v>
      </c>
      <c r="C240" s="485" t="s">
        <v>1284</v>
      </c>
      <c r="D240" s="489" t="s">
        <v>677</v>
      </c>
      <c r="E240" s="489" t="s">
        <v>323</v>
      </c>
      <c r="F240" s="535" t="s">
        <v>2210</v>
      </c>
      <c r="G240" s="476" t="s">
        <v>742</v>
      </c>
      <c r="H240" s="476" t="s">
        <v>2209</v>
      </c>
      <c r="I240" s="468" t="s">
        <v>2196</v>
      </c>
      <c r="J240" s="486">
        <v>39532</v>
      </c>
      <c r="K240" s="486">
        <v>0</v>
      </c>
      <c r="L240" s="485"/>
    </row>
    <row r="241" spans="1:12" s="515" customFormat="1" ht="25.5" hidden="1" x14ac:dyDescent="0.2">
      <c r="A241" s="490">
        <f t="shared" si="4"/>
        <v>239</v>
      </c>
      <c r="B241" s="485" t="s">
        <v>581</v>
      </c>
      <c r="C241" s="485" t="s">
        <v>1284</v>
      </c>
      <c r="D241" s="489" t="s">
        <v>677</v>
      </c>
      <c r="E241" s="489" t="s">
        <v>323</v>
      </c>
      <c r="F241" s="535" t="s">
        <v>2208</v>
      </c>
      <c r="G241" s="476" t="s">
        <v>2207</v>
      </c>
      <c r="H241" s="476" t="s">
        <v>2206</v>
      </c>
      <c r="I241" s="468" t="s">
        <v>2205</v>
      </c>
      <c r="J241" s="486">
        <v>13450</v>
      </c>
      <c r="K241" s="486">
        <v>0</v>
      </c>
      <c r="L241" s="485" t="s">
        <v>2186</v>
      </c>
    </row>
    <row r="242" spans="1:12" s="515" customFormat="1" ht="25.5" hidden="1" x14ac:dyDescent="0.2">
      <c r="A242" s="490">
        <f t="shared" si="4"/>
        <v>240</v>
      </c>
      <c r="B242" s="485" t="s">
        <v>581</v>
      </c>
      <c r="C242" s="485" t="s">
        <v>1284</v>
      </c>
      <c r="D242" s="489" t="s">
        <v>677</v>
      </c>
      <c r="E242" s="489" t="s">
        <v>323</v>
      </c>
      <c r="F242" s="535" t="s">
        <v>2204</v>
      </c>
      <c r="G242" s="476" t="s">
        <v>2203</v>
      </c>
      <c r="H242" s="476" t="s">
        <v>2202</v>
      </c>
      <c r="I242" s="468" t="s">
        <v>2196</v>
      </c>
      <c r="J242" s="486">
        <v>4550</v>
      </c>
      <c r="K242" s="486">
        <v>0</v>
      </c>
      <c r="L242" s="485" t="s">
        <v>2186</v>
      </c>
    </row>
    <row r="243" spans="1:12" s="515" customFormat="1" ht="25.5" hidden="1" x14ac:dyDescent="0.2">
      <c r="A243" s="490">
        <f t="shared" si="4"/>
        <v>241</v>
      </c>
      <c r="B243" s="485" t="s">
        <v>581</v>
      </c>
      <c r="C243" s="485" t="s">
        <v>1284</v>
      </c>
      <c r="D243" s="489" t="s">
        <v>677</v>
      </c>
      <c r="E243" s="489" t="s">
        <v>323</v>
      </c>
      <c r="F243" s="535" t="s">
        <v>2201</v>
      </c>
      <c r="G243" s="476" t="s">
        <v>2200</v>
      </c>
      <c r="H243" s="476" t="s">
        <v>2199</v>
      </c>
      <c r="I243" s="468" t="s">
        <v>2196</v>
      </c>
      <c r="J243" s="486">
        <v>5000</v>
      </c>
      <c r="K243" s="486">
        <v>0</v>
      </c>
      <c r="L243" s="485" t="s">
        <v>2186</v>
      </c>
    </row>
    <row r="244" spans="1:12" s="515" customFormat="1" ht="25.5" hidden="1" x14ac:dyDescent="0.2">
      <c r="A244" s="490">
        <f t="shared" si="4"/>
        <v>242</v>
      </c>
      <c r="B244" s="485" t="s">
        <v>581</v>
      </c>
      <c r="C244" s="485" t="s">
        <v>1284</v>
      </c>
      <c r="D244" s="489" t="s">
        <v>677</v>
      </c>
      <c r="E244" s="489" t="s">
        <v>323</v>
      </c>
      <c r="F244" s="535" t="s">
        <v>2198</v>
      </c>
      <c r="G244" s="476" t="s">
        <v>742</v>
      </c>
      <c r="H244" s="476" t="s">
        <v>2197</v>
      </c>
      <c r="I244" s="468" t="s">
        <v>2196</v>
      </c>
      <c r="J244" s="486">
        <v>14750</v>
      </c>
      <c r="K244" s="486">
        <v>0</v>
      </c>
      <c r="L244" s="485" t="s">
        <v>2186</v>
      </c>
    </row>
    <row r="245" spans="1:12" s="515" customFormat="1" ht="25.5" hidden="1" x14ac:dyDescent="0.2">
      <c r="A245" s="490">
        <f t="shared" si="4"/>
        <v>243</v>
      </c>
      <c r="B245" s="485" t="s">
        <v>581</v>
      </c>
      <c r="C245" s="485" t="s">
        <v>1284</v>
      </c>
      <c r="D245" s="489" t="s">
        <v>677</v>
      </c>
      <c r="E245" s="489" t="s">
        <v>323</v>
      </c>
      <c r="F245" s="535" t="s">
        <v>2195</v>
      </c>
      <c r="G245" s="476" t="s">
        <v>2194</v>
      </c>
      <c r="H245" s="476" t="s">
        <v>2193</v>
      </c>
      <c r="I245" s="468" t="s">
        <v>2192</v>
      </c>
      <c r="J245" s="486">
        <v>10188</v>
      </c>
      <c r="K245" s="486">
        <v>0</v>
      </c>
      <c r="L245" s="485" t="s">
        <v>2186</v>
      </c>
    </row>
    <row r="246" spans="1:12" s="515" customFormat="1" ht="25.5" hidden="1" x14ac:dyDescent="0.2">
      <c r="A246" s="490">
        <f t="shared" si="4"/>
        <v>244</v>
      </c>
      <c r="B246" s="485" t="s">
        <v>581</v>
      </c>
      <c r="C246" s="485" t="s">
        <v>723</v>
      </c>
      <c r="D246" s="489" t="s">
        <v>677</v>
      </c>
      <c r="E246" s="489" t="s">
        <v>323</v>
      </c>
      <c r="F246" s="469" t="s">
        <v>2191</v>
      </c>
      <c r="G246" s="476" t="s">
        <v>2190</v>
      </c>
      <c r="H246" s="476" t="s">
        <v>2189</v>
      </c>
      <c r="I246" s="468" t="s">
        <v>852</v>
      </c>
      <c r="J246" s="486">
        <v>18800</v>
      </c>
      <c r="K246" s="486">
        <v>0</v>
      </c>
      <c r="L246" s="485" t="s">
        <v>2186</v>
      </c>
    </row>
    <row r="247" spans="1:12" s="515" customFormat="1" ht="25.5" hidden="1" x14ac:dyDescent="0.2">
      <c r="A247" s="490">
        <f t="shared" si="4"/>
        <v>245</v>
      </c>
      <c r="B247" s="485" t="s">
        <v>581</v>
      </c>
      <c r="C247" s="485" t="s">
        <v>723</v>
      </c>
      <c r="D247" s="489" t="s">
        <v>677</v>
      </c>
      <c r="E247" s="489" t="s">
        <v>323</v>
      </c>
      <c r="F247" s="469" t="s">
        <v>2188</v>
      </c>
      <c r="G247" s="476" t="s">
        <v>2145</v>
      </c>
      <c r="H247" s="476" t="s">
        <v>2187</v>
      </c>
      <c r="I247" s="468" t="s">
        <v>852</v>
      </c>
      <c r="J247" s="486">
        <v>12222</v>
      </c>
      <c r="K247" s="486">
        <v>0</v>
      </c>
      <c r="L247" s="485" t="s">
        <v>2186</v>
      </c>
    </row>
    <row r="248" spans="1:12" s="515" customFormat="1" ht="25.5" hidden="1" x14ac:dyDescent="0.2">
      <c r="A248" s="490">
        <f t="shared" si="4"/>
        <v>246</v>
      </c>
      <c r="B248" s="485" t="s">
        <v>581</v>
      </c>
      <c r="C248" s="485" t="s">
        <v>2170</v>
      </c>
      <c r="D248" s="489" t="s">
        <v>677</v>
      </c>
      <c r="E248" s="489" t="s">
        <v>323</v>
      </c>
      <c r="F248" s="535" t="s">
        <v>2185</v>
      </c>
      <c r="G248" s="476" t="s">
        <v>2184</v>
      </c>
      <c r="H248" s="476" t="s">
        <v>2183</v>
      </c>
      <c r="I248" s="468" t="s">
        <v>2182</v>
      </c>
      <c r="J248" s="486">
        <v>1878</v>
      </c>
      <c r="K248" s="486">
        <v>0</v>
      </c>
      <c r="L248" s="485"/>
    </row>
    <row r="249" spans="1:12" s="515" customFormat="1" ht="25.5" hidden="1" x14ac:dyDescent="0.2">
      <c r="A249" s="490">
        <f t="shared" si="4"/>
        <v>247</v>
      </c>
      <c r="B249" s="485" t="s">
        <v>581</v>
      </c>
      <c r="C249" s="485" t="s">
        <v>2170</v>
      </c>
      <c r="D249" s="489" t="s">
        <v>677</v>
      </c>
      <c r="E249" s="489" t="s">
        <v>323</v>
      </c>
      <c r="F249" s="535" t="s">
        <v>2181</v>
      </c>
      <c r="G249" s="476" t="s">
        <v>2180</v>
      </c>
      <c r="H249" s="476" t="s">
        <v>2179</v>
      </c>
      <c r="I249" s="468" t="s">
        <v>2178</v>
      </c>
      <c r="J249" s="486">
        <v>2500</v>
      </c>
      <c r="K249" s="486">
        <v>0</v>
      </c>
      <c r="L249" s="485"/>
    </row>
    <row r="250" spans="1:12" s="515" customFormat="1" ht="25.5" hidden="1" x14ac:dyDescent="0.2">
      <c r="A250" s="490">
        <f t="shared" si="4"/>
        <v>248</v>
      </c>
      <c r="B250" s="485" t="s">
        <v>581</v>
      </c>
      <c r="C250" s="485" t="s">
        <v>2170</v>
      </c>
      <c r="D250" s="489" t="s">
        <v>677</v>
      </c>
      <c r="E250" s="489" t="s">
        <v>323</v>
      </c>
      <c r="F250" s="535" t="s">
        <v>2177</v>
      </c>
      <c r="G250" s="476" t="s">
        <v>2176</v>
      </c>
      <c r="H250" s="476" t="s">
        <v>2175</v>
      </c>
      <c r="I250" s="468" t="s">
        <v>2171</v>
      </c>
      <c r="J250" s="486">
        <v>1822</v>
      </c>
      <c r="K250" s="486">
        <v>0</v>
      </c>
      <c r="L250" s="485"/>
    </row>
    <row r="251" spans="1:12" s="515" customFormat="1" ht="25.5" hidden="1" x14ac:dyDescent="0.2">
      <c r="A251" s="490">
        <f t="shared" si="4"/>
        <v>249</v>
      </c>
      <c r="B251" s="485" t="s">
        <v>581</v>
      </c>
      <c r="C251" s="485" t="s">
        <v>2170</v>
      </c>
      <c r="D251" s="489" t="s">
        <v>677</v>
      </c>
      <c r="E251" s="489" t="s">
        <v>323</v>
      </c>
      <c r="F251" s="535" t="s">
        <v>2174</v>
      </c>
      <c r="G251" s="476" t="s">
        <v>2173</v>
      </c>
      <c r="H251" s="476" t="s">
        <v>2172</v>
      </c>
      <c r="I251" s="468" t="s">
        <v>2171</v>
      </c>
      <c r="J251" s="486">
        <v>5000</v>
      </c>
      <c r="K251" s="486">
        <v>0</v>
      </c>
      <c r="L251" s="485"/>
    </row>
    <row r="252" spans="1:12" s="515" customFormat="1" ht="25.5" hidden="1" x14ac:dyDescent="0.2">
      <c r="A252" s="490">
        <f t="shared" si="4"/>
        <v>250</v>
      </c>
      <c r="B252" s="485" t="s">
        <v>581</v>
      </c>
      <c r="C252" s="485" t="s">
        <v>2170</v>
      </c>
      <c r="D252" s="489" t="s">
        <v>677</v>
      </c>
      <c r="E252" s="489" t="s">
        <v>323</v>
      </c>
      <c r="F252" s="535" t="s">
        <v>2169</v>
      </c>
      <c r="G252" s="476" t="s">
        <v>2168</v>
      </c>
      <c r="H252" s="476" t="s">
        <v>2167</v>
      </c>
      <c r="I252" s="468" t="s">
        <v>2166</v>
      </c>
      <c r="J252" s="486">
        <v>3000</v>
      </c>
      <c r="K252" s="486">
        <v>0</v>
      </c>
      <c r="L252" s="485"/>
    </row>
    <row r="253" spans="1:12" s="515" customFormat="1" ht="25.5" hidden="1" x14ac:dyDescent="0.2">
      <c r="A253" s="490">
        <f t="shared" si="4"/>
        <v>251</v>
      </c>
      <c r="B253" s="485" t="s">
        <v>581</v>
      </c>
      <c r="C253" s="485" t="s">
        <v>723</v>
      </c>
      <c r="D253" s="489" t="s">
        <v>677</v>
      </c>
      <c r="E253" s="489" t="s">
        <v>323</v>
      </c>
      <c r="F253" s="469" t="s">
        <v>2165</v>
      </c>
      <c r="G253" s="476" t="s">
        <v>2034</v>
      </c>
      <c r="H253" s="476" t="s">
        <v>2164</v>
      </c>
      <c r="I253" s="468" t="s">
        <v>756</v>
      </c>
      <c r="J253" s="486">
        <v>80000</v>
      </c>
      <c r="K253" s="486">
        <v>0</v>
      </c>
      <c r="L253" s="485"/>
    </row>
    <row r="254" spans="1:12" s="515" customFormat="1" ht="38.25" hidden="1" x14ac:dyDescent="0.2">
      <c r="A254" s="490">
        <f t="shared" si="4"/>
        <v>252</v>
      </c>
      <c r="B254" s="485" t="s">
        <v>581</v>
      </c>
      <c r="C254" s="485" t="s">
        <v>678</v>
      </c>
      <c r="D254" s="489" t="s">
        <v>677</v>
      </c>
      <c r="E254" s="489" t="s">
        <v>323</v>
      </c>
      <c r="F254" s="469" t="s">
        <v>2163</v>
      </c>
      <c r="G254" s="476" t="s">
        <v>2162</v>
      </c>
      <c r="H254" s="476" t="s">
        <v>2161</v>
      </c>
      <c r="I254" s="545" t="s">
        <v>2160</v>
      </c>
      <c r="J254" s="486">
        <v>85278.12</v>
      </c>
      <c r="K254" s="486">
        <v>0</v>
      </c>
      <c r="L254" s="544" t="s">
        <v>2122</v>
      </c>
    </row>
    <row r="255" spans="1:12" s="515" customFormat="1" ht="36" hidden="1" x14ac:dyDescent="0.2">
      <c r="A255" s="490">
        <f t="shared" si="4"/>
        <v>253</v>
      </c>
      <c r="B255" s="485" t="s">
        <v>581</v>
      </c>
      <c r="C255" s="485" t="s">
        <v>678</v>
      </c>
      <c r="D255" s="489" t="s">
        <v>677</v>
      </c>
      <c r="E255" s="489" t="s">
        <v>323</v>
      </c>
      <c r="F255" s="469" t="s">
        <v>2159</v>
      </c>
      <c r="G255" s="476" t="s">
        <v>2158</v>
      </c>
      <c r="H255" s="476" t="s">
        <v>2157</v>
      </c>
      <c r="I255" s="545" t="s">
        <v>2156</v>
      </c>
      <c r="J255" s="486">
        <v>7167.03</v>
      </c>
      <c r="K255" s="486">
        <v>0</v>
      </c>
      <c r="L255" s="544" t="s">
        <v>2122</v>
      </c>
    </row>
    <row r="256" spans="1:12" s="515" customFormat="1" ht="36" hidden="1" x14ac:dyDescent="0.2">
      <c r="A256" s="490">
        <f t="shared" si="4"/>
        <v>254</v>
      </c>
      <c r="B256" s="485" t="s">
        <v>581</v>
      </c>
      <c r="C256" s="485" t="s">
        <v>678</v>
      </c>
      <c r="D256" s="489" t="s">
        <v>677</v>
      </c>
      <c r="E256" s="489" t="s">
        <v>323</v>
      </c>
      <c r="F256" s="469" t="s">
        <v>2155</v>
      </c>
      <c r="G256" s="476" t="s">
        <v>2096</v>
      </c>
      <c r="H256" s="476" t="s">
        <v>2154</v>
      </c>
      <c r="I256" s="468" t="s">
        <v>2153</v>
      </c>
      <c r="J256" s="486">
        <v>2760.75</v>
      </c>
      <c r="K256" s="486">
        <v>0</v>
      </c>
      <c r="L256" s="544" t="s">
        <v>2122</v>
      </c>
    </row>
    <row r="257" spans="1:12" s="515" customFormat="1" ht="38.25" hidden="1" x14ac:dyDescent="0.2">
      <c r="A257" s="490">
        <f t="shared" si="4"/>
        <v>255</v>
      </c>
      <c r="B257" s="485" t="s">
        <v>581</v>
      </c>
      <c r="C257" s="485" t="s">
        <v>678</v>
      </c>
      <c r="D257" s="489" t="s">
        <v>677</v>
      </c>
      <c r="E257" s="489" t="s">
        <v>323</v>
      </c>
      <c r="F257" s="469" t="s">
        <v>2152</v>
      </c>
      <c r="G257" s="476" t="s">
        <v>707</v>
      </c>
      <c r="H257" s="476" t="s">
        <v>2151</v>
      </c>
      <c r="I257" s="468" t="s">
        <v>748</v>
      </c>
      <c r="J257" s="478">
        <v>3770.69</v>
      </c>
      <c r="K257" s="478" t="s">
        <v>744</v>
      </c>
      <c r="L257" s="477" t="s">
        <v>739</v>
      </c>
    </row>
    <row r="258" spans="1:12" s="515" customFormat="1" ht="38.25" hidden="1" x14ac:dyDescent="0.2">
      <c r="A258" s="490">
        <f t="shared" si="4"/>
        <v>256</v>
      </c>
      <c r="B258" s="485" t="s">
        <v>581</v>
      </c>
      <c r="C258" s="485" t="s">
        <v>678</v>
      </c>
      <c r="D258" s="489" t="s">
        <v>677</v>
      </c>
      <c r="E258" s="489" t="s">
        <v>323</v>
      </c>
      <c r="F258" s="469" t="s">
        <v>743</v>
      </c>
      <c r="G258" s="476" t="s">
        <v>742</v>
      </c>
      <c r="H258" s="476" t="s">
        <v>2150</v>
      </c>
      <c r="I258" s="468" t="s">
        <v>740</v>
      </c>
      <c r="J258" s="478">
        <v>1154.1500000000001</v>
      </c>
      <c r="K258" s="478">
        <v>0</v>
      </c>
      <c r="L258" s="477" t="s">
        <v>739</v>
      </c>
    </row>
    <row r="259" spans="1:12" s="515" customFormat="1" ht="36" hidden="1" x14ac:dyDescent="0.2">
      <c r="A259" s="490">
        <f t="shared" si="4"/>
        <v>257</v>
      </c>
      <c r="B259" s="485" t="s">
        <v>581</v>
      </c>
      <c r="C259" s="485" t="s">
        <v>678</v>
      </c>
      <c r="D259" s="489" t="s">
        <v>677</v>
      </c>
      <c r="E259" s="489" t="s">
        <v>323</v>
      </c>
      <c r="F259" s="469" t="s">
        <v>2149</v>
      </c>
      <c r="G259" s="476" t="s">
        <v>2127</v>
      </c>
      <c r="H259" s="476" t="s">
        <v>2148</v>
      </c>
      <c r="I259" s="546" t="s">
        <v>2147</v>
      </c>
      <c r="J259" s="486">
        <v>996945.45</v>
      </c>
      <c r="K259" s="486">
        <v>0</v>
      </c>
      <c r="L259" s="544" t="s">
        <v>2122</v>
      </c>
    </row>
    <row r="260" spans="1:12" s="515" customFormat="1" ht="36" hidden="1" x14ac:dyDescent="0.2">
      <c r="A260" s="490">
        <f t="shared" ref="A260:A323" si="5">A259+1</f>
        <v>258</v>
      </c>
      <c r="B260" s="485" t="s">
        <v>581</v>
      </c>
      <c r="C260" s="485" t="s">
        <v>678</v>
      </c>
      <c r="D260" s="489" t="s">
        <v>677</v>
      </c>
      <c r="E260" s="489" t="s">
        <v>323</v>
      </c>
      <c r="F260" s="469" t="s">
        <v>2146</v>
      </c>
      <c r="G260" s="476" t="s">
        <v>2145</v>
      </c>
      <c r="H260" s="476" t="s">
        <v>2144</v>
      </c>
      <c r="I260" s="546" t="s">
        <v>2141</v>
      </c>
      <c r="J260" s="486">
        <v>121841.78</v>
      </c>
      <c r="K260" s="486">
        <v>0</v>
      </c>
      <c r="L260" s="544" t="s">
        <v>2122</v>
      </c>
    </row>
    <row r="261" spans="1:12" s="515" customFormat="1" ht="36" hidden="1" x14ac:dyDescent="0.2">
      <c r="A261" s="490">
        <f t="shared" si="5"/>
        <v>259</v>
      </c>
      <c r="B261" s="485" t="s">
        <v>581</v>
      </c>
      <c r="C261" s="485" t="s">
        <v>678</v>
      </c>
      <c r="D261" s="489" t="s">
        <v>677</v>
      </c>
      <c r="E261" s="489" t="s">
        <v>323</v>
      </c>
      <c r="F261" s="469" t="s">
        <v>2143</v>
      </c>
      <c r="G261" s="476" t="s">
        <v>707</v>
      </c>
      <c r="H261" s="476" t="s">
        <v>2142</v>
      </c>
      <c r="I261" s="546" t="s">
        <v>2141</v>
      </c>
      <c r="J261" s="486">
        <v>368582.9</v>
      </c>
      <c r="K261" s="486">
        <v>0</v>
      </c>
      <c r="L261" s="544" t="s">
        <v>2122</v>
      </c>
    </row>
    <row r="262" spans="1:12" s="515" customFormat="1" ht="36" hidden="1" x14ac:dyDescent="0.2">
      <c r="A262" s="490">
        <f t="shared" si="5"/>
        <v>260</v>
      </c>
      <c r="B262" s="485" t="s">
        <v>581</v>
      </c>
      <c r="C262" s="485" t="s">
        <v>678</v>
      </c>
      <c r="D262" s="489" t="s">
        <v>677</v>
      </c>
      <c r="E262" s="489" t="s">
        <v>323</v>
      </c>
      <c r="F262" s="469" t="s">
        <v>2140</v>
      </c>
      <c r="G262" s="476" t="s">
        <v>2139</v>
      </c>
      <c r="H262" s="476" t="s">
        <v>2138</v>
      </c>
      <c r="I262" s="545" t="s">
        <v>2137</v>
      </c>
      <c r="J262" s="486">
        <v>17302.86</v>
      </c>
      <c r="K262" s="486">
        <v>0</v>
      </c>
      <c r="L262" s="544" t="s">
        <v>2122</v>
      </c>
    </row>
    <row r="263" spans="1:12" s="515" customFormat="1" ht="38.25" hidden="1" x14ac:dyDescent="0.2">
      <c r="A263" s="490">
        <f t="shared" si="5"/>
        <v>261</v>
      </c>
      <c r="B263" s="485" t="s">
        <v>581</v>
      </c>
      <c r="C263" s="485" t="s">
        <v>678</v>
      </c>
      <c r="D263" s="489" t="s">
        <v>677</v>
      </c>
      <c r="E263" s="489" t="s">
        <v>323</v>
      </c>
      <c r="F263" s="469" t="s">
        <v>2136</v>
      </c>
      <c r="G263" s="476" t="s">
        <v>2135</v>
      </c>
      <c r="H263" s="476" t="s">
        <v>690</v>
      </c>
      <c r="I263" s="545" t="s">
        <v>2134</v>
      </c>
      <c r="J263" s="486">
        <v>4385.3</v>
      </c>
      <c r="K263" s="486">
        <v>0</v>
      </c>
      <c r="L263" s="466" t="s">
        <v>688</v>
      </c>
    </row>
    <row r="264" spans="1:12" s="515" customFormat="1" ht="25.5" hidden="1" x14ac:dyDescent="0.2">
      <c r="A264" s="490">
        <f t="shared" si="5"/>
        <v>262</v>
      </c>
      <c r="B264" s="485" t="s">
        <v>581</v>
      </c>
      <c r="C264" s="485" t="s">
        <v>678</v>
      </c>
      <c r="D264" s="489" t="s">
        <v>677</v>
      </c>
      <c r="E264" s="489" t="s">
        <v>323</v>
      </c>
      <c r="F264" s="469" t="s">
        <v>728</v>
      </c>
      <c r="G264" s="476" t="s">
        <v>2127</v>
      </c>
      <c r="H264" s="476" t="s">
        <v>726</v>
      </c>
      <c r="I264" s="472" t="s">
        <v>725</v>
      </c>
      <c r="J264" s="467">
        <v>287340.53999999998</v>
      </c>
      <c r="K264" s="467">
        <v>179803.84</v>
      </c>
      <c r="L264" s="466" t="s">
        <v>724</v>
      </c>
    </row>
    <row r="265" spans="1:12" s="515" customFormat="1" ht="25.5" hidden="1" x14ac:dyDescent="0.2">
      <c r="A265" s="490">
        <f t="shared" si="5"/>
        <v>263</v>
      </c>
      <c r="B265" s="485" t="s">
        <v>581</v>
      </c>
      <c r="C265" s="485" t="s">
        <v>678</v>
      </c>
      <c r="D265" s="489" t="s">
        <v>677</v>
      </c>
      <c r="E265" s="489" t="s">
        <v>323</v>
      </c>
      <c r="F265" s="469" t="s">
        <v>708</v>
      </c>
      <c r="G265" s="476" t="s">
        <v>707</v>
      </c>
      <c r="H265" s="476" t="s">
        <v>706</v>
      </c>
      <c r="I265" s="472" t="s">
        <v>705</v>
      </c>
      <c r="J265" s="467">
        <v>108434.44</v>
      </c>
      <c r="K265" s="467">
        <v>0</v>
      </c>
      <c r="L265" s="466" t="s">
        <v>704</v>
      </c>
    </row>
    <row r="266" spans="1:12" s="515" customFormat="1" ht="36" hidden="1" x14ac:dyDescent="0.2">
      <c r="A266" s="490">
        <f t="shared" si="5"/>
        <v>264</v>
      </c>
      <c r="B266" s="485" t="s">
        <v>581</v>
      </c>
      <c r="C266" s="485" t="s">
        <v>678</v>
      </c>
      <c r="D266" s="489" t="s">
        <v>677</v>
      </c>
      <c r="E266" s="489" t="s">
        <v>323</v>
      </c>
      <c r="F266" s="469" t="s">
        <v>2133</v>
      </c>
      <c r="G266" s="476" t="s">
        <v>2127</v>
      </c>
      <c r="H266" s="476" t="s">
        <v>2132</v>
      </c>
      <c r="I266" s="545" t="s">
        <v>2131</v>
      </c>
      <c r="J266" s="486">
        <v>0</v>
      </c>
      <c r="K266" s="486">
        <v>0</v>
      </c>
      <c r="L266" s="544" t="s">
        <v>2122</v>
      </c>
    </row>
    <row r="267" spans="1:12" s="515" customFormat="1" ht="36" hidden="1" x14ac:dyDescent="0.2">
      <c r="A267" s="490">
        <f t="shared" si="5"/>
        <v>265</v>
      </c>
      <c r="B267" s="485" t="s">
        <v>581</v>
      </c>
      <c r="C267" s="485" t="s">
        <v>678</v>
      </c>
      <c r="D267" s="489" t="s">
        <v>677</v>
      </c>
      <c r="E267" s="489" t="s">
        <v>323</v>
      </c>
      <c r="F267" s="469" t="s">
        <v>2130</v>
      </c>
      <c r="G267" s="476" t="s">
        <v>707</v>
      </c>
      <c r="H267" s="476" t="s">
        <v>2129</v>
      </c>
      <c r="I267" s="545" t="s">
        <v>2128</v>
      </c>
      <c r="J267" s="486">
        <v>69118.2</v>
      </c>
      <c r="K267" s="486">
        <v>0</v>
      </c>
      <c r="L267" s="544" t="s">
        <v>2122</v>
      </c>
    </row>
    <row r="268" spans="1:12" s="515" customFormat="1" ht="38.25" hidden="1" x14ac:dyDescent="0.2">
      <c r="A268" s="490">
        <f t="shared" si="5"/>
        <v>266</v>
      </c>
      <c r="B268" s="485" t="s">
        <v>581</v>
      </c>
      <c r="C268" s="485" t="s">
        <v>723</v>
      </c>
      <c r="D268" s="489" t="s">
        <v>677</v>
      </c>
      <c r="E268" s="489" t="s">
        <v>323</v>
      </c>
      <c r="F268" s="469" t="s">
        <v>754</v>
      </c>
      <c r="G268" s="476" t="s">
        <v>2127</v>
      </c>
      <c r="H268" s="476" t="s">
        <v>752</v>
      </c>
      <c r="I268" s="468" t="s">
        <v>751</v>
      </c>
      <c r="J268" s="486">
        <v>18054.509999999998</v>
      </c>
      <c r="K268" s="478">
        <v>10918121.880000001</v>
      </c>
      <c r="L268" s="477" t="s">
        <v>739</v>
      </c>
    </row>
    <row r="269" spans="1:12" s="515" customFormat="1" ht="25.5" hidden="1" x14ac:dyDescent="0.2">
      <c r="A269" s="490">
        <f t="shared" si="5"/>
        <v>267</v>
      </c>
      <c r="B269" s="485" t="s">
        <v>581</v>
      </c>
      <c r="C269" s="485" t="s">
        <v>723</v>
      </c>
      <c r="D269" s="489" t="s">
        <v>677</v>
      </c>
      <c r="E269" s="489" t="s">
        <v>323</v>
      </c>
      <c r="F269" s="469" t="s">
        <v>733</v>
      </c>
      <c r="G269" s="476" t="s">
        <v>2126</v>
      </c>
      <c r="H269" s="476" t="s">
        <v>731</v>
      </c>
      <c r="I269" s="468" t="s">
        <v>730</v>
      </c>
      <c r="J269" s="478">
        <v>20408.43</v>
      </c>
      <c r="K269" s="478">
        <v>75588</v>
      </c>
      <c r="L269" s="477" t="s">
        <v>704</v>
      </c>
    </row>
    <row r="270" spans="1:12" s="515" customFormat="1" ht="36" hidden="1" x14ac:dyDescent="0.2">
      <c r="A270" s="490">
        <f t="shared" si="5"/>
        <v>268</v>
      </c>
      <c r="B270" s="485" t="s">
        <v>581</v>
      </c>
      <c r="C270" s="485" t="s">
        <v>678</v>
      </c>
      <c r="D270" s="489" t="s">
        <v>677</v>
      </c>
      <c r="E270" s="489" t="s">
        <v>323</v>
      </c>
      <c r="F270" s="469" t="s">
        <v>2125</v>
      </c>
      <c r="G270" s="476" t="s">
        <v>707</v>
      </c>
      <c r="H270" s="476" t="s">
        <v>2124</v>
      </c>
      <c r="I270" s="468" t="s">
        <v>2123</v>
      </c>
      <c r="J270" s="486">
        <v>12134.31</v>
      </c>
      <c r="K270" s="486">
        <v>0</v>
      </c>
      <c r="L270" s="544" t="s">
        <v>2122</v>
      </c>
    </row>
    <row r="271" spans="1:12" s="515" customFormat="1" ht="51" hidden="1" x14ac:dyDescent="0.2">
      <c r="A271" s="490">
        <f t="shared" si="5"/>
        <v>269</v>
      </c>
      <c r="B271" s="485" t="s">
        <v>581</v>
      </c>
      <c r="C271" s="485" t="s">
        <v>678</v>
      </c>
      <c r="D271" s="489" t="s">
        <v>677</v>
      </c>
      <c r="E271" s="489" t="s">
        <v>323</v>
      </c>
      <c r="F271" s="469" t="s">
        <v>2121</v>
      </c>
      <c r="G271" s="476" t="s">
        <v>707</v>
      </c>
      <c r="H271" s="476" t="s">
        <v>2120</v>
      </c>
      <c r="I271" s="468" t="s">
        <v>2119</v>
      </c>
      <c r="J271" s="478">
        <v>5315.76</v>
      </c>
      <c r="K271" s="478">
        <v>0</v>
      </c>
      <c r="L271" s="477" t="s">
        <v>2118</v>
      </c>
    </row>
    <row r="272" spans="1:12" s="515" customFormat="1" ht="25.5" hidden="1" x14ac:dyDescent="0.2">
      <c r="A272" s="490">
        <f t="shared" si="5"/>
        <v>270</v>
      </c>
      <c r="B272" s="485" t="s">
        <v>581</v>
      </c>
      <c r="C272" s="485" t="s">
        <v>723</v>
      </c>
      <c r="D272" s="489" t="s">
        <v>677</v>
      </c>
      <c r="E272" s="489" t="s">
        <v>323</v>
      </c>
      <c r="F272" s="469" t="s">
        <v>2117</v>
      </c>
      <c r="G272" s="476" t="s">
        <v>2034</v>
      </c>
      <c r="H272" s="476" t="s">
        <v>2116</v>
      </c>
      <c r="I272" s="468" t="s">
        <v>2115</v>
      </c>
      <c r="J272" s="486">
        <v>1528098.84</v>
      </c>
      <c r="K272" s="486">
        <v>0</v>
      </c>
      <c r="L272" s="485"/>
    </row>
    <row r="273" spans="1:12" s="515" customFormat="1" ht="63.75" x14ac:dyDescent="0.2">
      <c r="A273" s="542">
        <f t="shared" si="5"/>
        <v>271</v>
      </c>
      <c r="B273" s="536" t="s">
        <v>581</v>
      </c>
      <c r="C273" s="536" t="s">
        <v>2114</v>
      </c>
      <c r="D273" s="541" t="s">
        <v>797</v>
      </c>
      <c r="E273" s="541" t="s">
        <v>323</v>
      </c>
      <c r="F273" s="540"/>
      <c r="G273" s="539" t="s">
        <v>2034</v>
      </c>
      <c r="H273" s="539" t="s">
        <v>2113</v>
      </c>
      <c r="I273" s="543" t="s">
        <v>2112</v>
      </c>
      <c r="J273" s="537">
        <v>36900</v>
      </c>
      <c r="K273" s="537">
        <v>0</v>
      </c>
      <c r="L273" s="536"/>
    </row>
    <row r="274" spans="1:12" s="515" customFormat="1" ht="38.25" x14ac:dyDescent="0.2">
      <c r="A274" s="542">
        <f t="shared" si="5"/>
        <v>272</v>
      </c>
      <c r="B274" s="536" t="s">
        <v>581</v>
      </c>
      <c r="C274" s="536" t="s">
        <v>2111</v>
      </c>
      <c r="D274" s="541" t="s">
        <v>797</v>
      </c>
      <c r="E274" s="541" t="s">
        <v>323</v>
      </c>
      <c r="F274" s="540" t="s">
        <v>2110</v>
      </c>
      <c r="G274" s="539" t="s">
        <v>2105</v>
      </c>
      <c r="H274" s="539" t="s">
        <v>2109</v>
      </c>
      <c r="I274" s="543" t="s">
        <v>2108</v>
      </c>
      <c r="J274" s="537">
        <v>6000</v>
      </c>
      <c r="K274" s="537">
        <v>0</v>
      </c>
      <c r="L274" s="536"/>
    </row>
    <row r="275" spans="1:12" s="515" customFormat="1" ht="25.5" x14ac:dyDescent="0.2">
      <c r="A275" s="542">
        <f t="shared" si="5"/>
        <v>273</v>
      </c>
      <c r="B275" s="536" t="s">
        <v>581</v>
      </c>
      <c r="C275" s="536" t="s">
        <v>2107</v>
      </c>
      <c r="D275" s="541" t="s">
        <v>797</v>
      </c>
      <c r="E275" s="541" t="s">
        <v>323</v>
      </c>
      <c r="F275" s="540" t="s">
        <v>2106</v>
      </c>
      <c r="G275" s="539" t="s">
        <v>2105</v>
      </c>
      <c r="H275" s="539" t="s">
        <v>2104</v>
      </c>
      <c r="I275" s="543" t="s">
        <v>2103</v>
      </c>
      <c r="J275" s="537">
        <v>6000</v>
      </c>
      <c r="K275" s="537">
        <v>0</v>
      </c>
      <c r="L275" s="536"/>
    </row>
    <row r="276" spans="1:12" s="515" customFormat="1" ht="25.5" x14ac:dyDescent="0.2">
      <c r="A276" s="542">
        <f t="shared" si="5"/>
        <v>274</v>
      </c>
      <c r="B276" s="536" t="s">
        <v>581</v>
      </c>
      <c r="C276" s="536" t="s">
        <v>2098</v>
      </c>
      <c r="D276" s="541" t="s">
        <v>797</v>
      </c>
      <c r="E276" s="541" t="s">
        <v>323</v>
      </c>
      <c r="F276" s="540" t="s">
        <v>2102</v>
      </c>
      <c r="G276" s="539" t="s">
        <v>2096</v>
      </c>
      <c r="H276" s="539" t="s">
        <v>2101</v>
      </c>
      <c r="I276" s="538">
        <v>42330</v>
      </c>
      <c r="J276" s="537">
        <v>3240</v>
      </c>
      <c r="K276" s="537">
        <v>0</v>
      </c>
      <c r="L276" s="536"/>
    </row>
    <row r="277" spans="1:12" s="515" customFormat="1" ht="25.5" x14ac:dyDescent="0.2">
      <c r="A277" s="542">
        <f t="shared" si="5"/>
        <v>275</v>
      </c>
      <c r="B277" s="536" t="s">
        <v>581</v>
      </c>
      <c r="C277" s="536" t="s">
        <v>2098</v>
      </c>
      <c r="D277" s="541" t="s">
        <v>797</v>
      </c>
      <c r="E277" s="541" t="s">
        <v>323</v>
      </c>
      <c r="F277" s="540" t="s">
        <v>2100</v>
      </c>
      <c r="G277" s="539" t="s">
        <v>2096</v>
      </c>
      <c r="H277" s="539" t="s">
        <v>2099</v>
      </c>
      <c r="I277" s="538">
        <v>42333</v>
      </c>
      <c r="J277" s="537">
        <v>6600</v>
      </c>
      <c r="K277" s="537">
        <v>0</v>
      </c>
      <c r="L277" s="536"/>
    </row>
    <row r="278" spans="1:12" s="515" customFormat="1" ht="25.5" x14ac:dyDescent="0.2">
      <c r="A278" s="542">
        <f t="shared" si="5"/>
        <v>276</v>
      </c>
      <c r="B278" s="536" t="s">
        <v>581</v>
      </c>
      <c r="C278" s="536" t="s">
        <v>2098</v>
      </c>
      <c r="D278" s="541" t="s">
        <v>797</v>
      </c>
      <c r="E278" s="541" t="s">
        <v>323</v>
      </c>
      <c r="F278" s="540" t="s">
        <v>2097</v>
      </c>
      <c r="G278" s="539" t="s">
        <v>2096</v>
      </c>
      <c r="H278" s="539" t="s">
        <v>2095</v>
      </c>
      <c r="I278" s="538">
        <v>42330</v>
      </c>
      <c r="J278" s="537">
        <v>6600</v>
      </c>
      <c r="K278" s="537">
        <v>0</v>
      </c>
      <c r="L278" s="536"/>
    </row>
    <row r="279" spans="1:12" s="515" customFormat="1" ht="25.5" hidden="1" x14ac:dyDescent="0.2">
      <c r="A279" s="490">
        <f t="shared" si="5"/>
        <v>277</v>
      </c>
      <c r="B279" s="485" t="s">
        <v>581</v>
      </c>
      <c r="C279" s="485" t="s">
        <v>1284</v>
      </c>
      <c r="D279" s="489" t="s">
        <v>677</v>
      </c>
      <c r="E279" s="489" t="s">
        <v>782</v>
      </c>
      <c r="F279" s="469" t="s">
        <v>2094</v>
      </c>
      <c r="G279" s="476" t="s">
        <v>2034</v>
      </c>
      <c r="H279" s="476" t="s">
        <v>2093</v>
      </c>
      <c r="I279" s="468" t="s">
        <v>2083</v>
      </c>
      <c r="J279" s="486">
        <v>4000</v>
      </c>
      <c r="K279" s="486">
        <v>0</v>
      </c>
      <c r="L279" s="485"/>
    </row>
    <row r="280" spans="1:12" s="515" customFormat="1" ht="25.5" hidden="1" x14ac:dyDescent="0.2">
      <c r="A280" s="490">
        <f t="shared" si="5"/>
        <v>278</v>
      </c>
      <c r="B280" s="485" t="s">
        <v>581</v>
      </c>
      <c r="C280" s="485" t="s">
        <v>1284</v>
      </c>
      <c r="D280" s="489" t="s">
        <v>677</v>
      </c>
      <c r="E280" s="489" t="s">
        <v>782</v>
      </c>
      <c r="F280" s="469" t="s">
        <v>2092</v>
      </c>
      <c r="G280" s="476" t="s">
        <v>2091</v>
      </c>
      <c r="H280" s="476" t="s">
        <v>2090</v>
      </c>
      <c r="I280" s="468" t="s">
        <v>2083</v>
      </c>
      <c r="J280" s="486">
        <v>4000</v>
      </c>
      <c r="K280" s="486">
        <v>0</v>
      </c>
      <c r="L280" s="485"/>
    </row>
    <row r="281" spans="1:12" s="515" customFormat="1" ht="25.5" hidden="1" x14ac:dyDescent="0.2">
      <c r="A281" s="490">
        <f t="shared" si="5"/>
        <v>279</v>
      </c>
      <c r="B281" s="485" t="s">
        <v>581</v>
      </c>
      <c r="C281" s="485" t="s">
        <v>1284</v>
      </c>
      <c r="D281" s="489" t="s">
        <v>677</v>
      </c>
      <c r="E281" s="489" t="s">
        <v>782</v>
      </c>
      <c r="F281" s="469" t="s">
        <v>2089</v>
      </c>
      <c r="G281" s="476" t="s">
        <v>2088</v>
      </c>
      <c r="H281" s="476" t="s">
        <v>2087</v>
      </c>
      <c r="I281" s="468" t="s">
        <v>2083</v>
      </c>
      <c r="J281" s="486">
        <v>4000</v>
      </c>
      <c r="K281" s="486">
        <v>0</v>
      </c>
      <c r="L281" s="485"/>
    </row>
    <row r="282" spans="1:12" s="515" customFormat="1" ht="25.5" hidden="1" x14ac:dyDescent="0.2">
      <c r="A282" s="490">
        <f t="shared" si="5"/>
        <v>280</v>
      </c>
      <c r="B282" s="485" t="s">
        <v>581</v>
      </c>
      <c r="C282" s="485" t="s">
        <v>1284</v>
      </c>
      <c r="D282" s="489" t="s">
        <v>677</v>
      </c>
      <c r="E282" s="489" t="s">
        <v>782</v>
      </c>
      <c r="F282" s="469" t="s">
        <v>2086</v>
      </c>
      <c r="G282" s="476" t="s">
        <v>2085</v>
      </c>
      <c r="H282" s="476" t="s">
        <v>2084</v>
      </c>
      <c r="I282" s="468" t="s">
        <v>2083</v>
      </c>
      <c r="J282" s="486">
        <v>4000</v>
      </c>
      <c r="K282" s="486">
        <v>0</v>
      </c>
      <c r="L282" s="485"/>
    </row>
    <row r="283" spans="1:12" s="515" customFormat="1" ht="25.5" hidden="1" x14ac:dyDescent="0.2">
      <c r="A283" s="490">
        <f t="shared" si="5"/>
        <v>281</v>
      </c>
      <c r="B283" s="485" t="s">
        <v>581</v>
      </c>
      <c r="C283" s="485" t="s">
        <v>1279</v>
      </c>
      <c r="D283" s="489" t="s">
        <v>677</v>
      </c>
      <c r="E283" s="489" t="s">
        <v>782</v>
      </c>
      <c r="F283" s="535">
        <v>249674</v>
      </c>
      <c r="G283" s="476" t="s">
        <v>2034</v>
      </c>
      <c r="H283" s="476" t="s">
        <v>2082</v>
      </c>
      <c r="I283" s="534" t="s">
        <v>2081</v>
      </c>
      <c r="J283" s="486">
        <v>21403.759999999998</v>
      </c>
      <c r="K283" s="486">
        <v>0</v>
      </c>
      <c r="L283" s="485"/>
    </row>
    <row r="284" spans="1:12" s="515" customFormat="1" ht="25.5" hidden="1" x14ac:dyDescent="0.2">
      <c r="A284" s="490">
        <f t="shared" si="5"/>
        <v>282</v>
      </c>
      <c r="B284" s="485" t="s">
        <v>581</v>
      </c>
      <c r="C284" s="485" t="s">
        <v>2080</v>
      </c>
      <c r="D284" s="489" t="s">
        <v>677</v>
      </c>
      <c r="E284" s="489" t="s">
        <v>782</v>
      </c>
      <c r="F284" s="469" t="s">
        <v>2079</v>
      </c>
      <c r="G284" s="476" t="s">
        <v>2075</v>
      </c>
      <c r="H284" s="476" t="s">
        <v>2078</v>
      </c>
      <c r="I284" s="468" t="s">
        <v>2077</v>
      </c>
      <c r="J284" s="486">
        <v>46792.38</v>
      </c>
      <c r="K284" s="486">
        <v>0</v>
      </c>
      <c r="L284" s="485"/>
    </row>
    <row r="285" spans="1:12" s="515" customFormat="1" ht="25.5" hidden="1" x14ac:dyDescent="0.2">
      <c r="A285" s="490">
        <f t="shared" si="5"/>
        <v>283</v>
      </c>
      <c r="B285" s="485" t="s">
        <v>581</v>
      </c>
      <c r="C285" s="485" t="s">
        <v>2076</v>
      </c>
      <c r="D285" s="489" t="s">
        <v>677</v>
      </c>
      <c r="E285" s="489" t="s">
        <v>782</v>
      </c>
      <c r="F285" s="469">
        <v>544504</v>
      </c>
      <c r="G285" s="476" t="s">
        <v>2075</v>
      </c>
      <c r="H285" s="476" t="s">
        <v>2074</v>
      </c>
      <c r="I285" s="468" t="s">
        <v>2073</v>
      </c>
      <c r="J285" s="486">
        <v>14094.16</v>
      </c>
      <c r="K285" s="486">
        <v>0</v>
      </c>
      <c r="L285" s="485"/>
    </row>
    <row r="286" spans="1:12" s="515" customFormat="1" ht="25.5" hidden="1" x14ac:dyDescent="0.2">
      <c r="A286" s="490">
        <f t="shared" si="5"/>
        <v>284</v>
      </c>
      <c r="B286" s="485" t="s">
        <v>581</v>
      </c>
      <c r="C286" s="485" t="s">
        <v>1279</v>
      </c>
      <c r="D286" s="489" t="s">
        <v>677</v>
      </c>
      <c r="E286" s="489" t="s">
        <v>782</v>
      </c>
      <c r="F286" s="469" t="s">
        <v>2072</v>
      </c>
      <c r="G286" s="476" t="s">
        <v>2034</v>
      </c>
      <c r="H286" s="476" t="s">
        <v>2071</v>
      </c>
      <c r="I286" s="468" t="s">
        <v>2070</v>
      </c>
      <c r="J286" s="486">
        <v>104607</v>
      </c>
      <c r="K286" s="486">
        <v>0</v>
      </c>
      <c r="L286" s="485" t="s">
        <v>2069</v>
      </c>
    </row>
    <row r="287" spans="1:12" s="515" customFormat="1" ht="38.25" hidden="1" x14ac:dyDescent="0.2">
      <c r="A287" s="490">
        <f t="shared" si="5"/>
        <v>285</v>
      </c>
      <c r="B287" s="485" t="s">
        <v>581</v>
      </c>
      <c r="C287" s="485" t="s">
        <v>2055</v>
      </c>
      <c r="D287" s="489" t="s">
        <v>677</v>
      </c>
      <c r="E287" s="489" t="s">
        <v>782</v>
      </c>
      <c r="F287" s="469" t="s">
        <v>2068</v>
      </c>
      <c r="G287" s="476" t="s">
        <v>742</v>
      </c>
      <c r="H287" s="476" t="s">
        <v>2067</v>
      </c>
      <c r="I287" s="468" t="s">
        <v>2066</v>
      </c>
      <c r="J287" s="486">
        <v>13102.94</v>
      </c>
      <c r="K287" s="486">
        <v>0</v>
      </c>
      <c r="L287" s="485"/>
    </row>
    <row r="288" spans="1:12" s="515" customFormat="1" ht="25.5" hidden="1" x14ac:dyDescent="0.2">
      <c r="A288" s="490">
        <f t="shared" si="5"/>
        <v>286</v>
      </c>
      <c r="B288" s="485" t="s">
        <v>581</v>
      </c>
      <c r="C288" s="485" t="s">
        <v>723</v>
      </c>
      <c r="D288" s="489" t="s">
        <v>677</v>
      </c>
      <c r="E288" s="489" t="s">
        <v>782</v>
      </c>
      <c r="F288" s="469" t="s">
        <v>2068</v>
      </c>
      <c r="G288" s="476" t="s">
        <v>742</v>
      </c>
      <c r="H288" s="476" t="s">
        <v>2067</v>
      </c>
      <c r="I288" s="468" t="s">
        <v>2066</v>
      </c>
      <c r="J288" s="486">
        <v>97000</v>
      </c>
      <c r="K288" s="486">
        <v>0</v>
      </c>
      <c r="L288" s="485"/>
    </row>
    <row r="289" spans="1:12" s="515" customFormat="1" ht="25.5" hidden="1" x14ac:dyDescent="0.2">
      <c r="A289" s="490">
        <f t="shared" si="5"/>
        <v>287</v>
      </c>
      <c r="B289" s="485" t="s">
        <v>581</v>
      </c>
      <c r="C289" s="485" t="s">
        <v>723</v>
      </c>
      <c r="D289" s="489" t="s">
        <v>677</v>
      </c>
      <c r="E289" s="489" t="s">
        <v>782</v>
      </c>
      <c r="F289" s="469" t="s">
        <v>2065</v>
      </c>
      <c r="G289" s="476" t="s">
        <v>742</v>
      </c>
      <c r="H289" s="476" t="s">
        <v>2064</v>
      </c>
      <c r="I289" s="468" t="s">
        <v>2063</v>
      </c>
      <c r="J289" s="486">
        <v>82000</v>
      </c>
      <c r="K289" s="486">
        <v>0</v>
      </c>
      <c r="L289" s="485"/>
    </row>
    <row r="290" spans="1:12" s="515" customFormat="1" ht="38.25" hidden="1" x14ac:dyDescent="0.2">
      <c r="A290" s="490">
        <f t="shared" si="5"/>
        <v>288</v>
      </c>
      <c r="B290" s="485" t="s">
        <v>581</v>
      </c>
      <c r="C290" s="485" t="s">
        <v>2055</v>
      </c>
      <c r="D290" s="489" t="s">
        <v>677</v>
      </c>
      <c r="E290" s="489" t="s">
        <v>782</v>
      </c>
      <c r="F290" s="469" t="s">
        <v>2062</v>
      </c>
      <c r="G290" s="476" t="s">
        <v>2044</v>
      </c>
      <c r="H290" s="476" t="s">
        <v>2061</v>
      </c>
      <c r="I290" s="468" t="s">
        <v>2060</v>
      </c>
      <c r="J290" s="486">
        <v>9941.92</v>
      </c>
      <c r="K290" s="486">
        <v>0</v>
      </c>
      <c r="L290" s="485"/>
    </row>
    <row r="291" spans="1:12" s="515" customFormat="1" ht="25.5" hidden="1" x14ac:dyDescent="0.2">
      <c r="A291" s="490">
        <f t="shared" si="5"/>
        <v>289</v>
      </c>
      <c r="B291" s="485" t="s">
        <v>581</v>
      </c>
      <c r="C291" s="485" t="s">
        <v>723</v>
      </c>
      <c r="D291" s="489" t="s">
        <v>677</v>
      </c>
      <c r="E291" s="489" t="s">
        <v>782</v>
      </c>
      <c r="F291" s="469" t="s">
        <v>2059</v>
      </c>
      <c r="G291" s="476" t="s">
        <v>2058</v>
      </c>
      <c r="H291" s="476" t="s">
        <v>2057</v>
      </c>
      <c r="I291" s="468" t="s">
        <v>2056</v>
      </c>
      <c r="J291" s="486">
        <v>27300</v>
      </c>
      <c r="K291" s="486">
        <v>0</v>
      </c>
      <c r="L291" s="485"/>
    </row>
    <row r="292" spans="1:12" s="515" customFormat="1" ht="38.25" hidden="1" x14ac:dyDescent="0.2">
      <c r="A292" s="490">
        <f t="shared" si="5"/>
        <v>290</v>
      </c>
      <c r="B292" s="485" t="s">
        <v>581</v>
      </c>
      <c r="C292" s="485" t="s">
        <v>2055</v>
      </c>
      <c r="D292" s="489" t="s">
        <v>677</v>
      </c>
      <c r="E292" s="489" t="s">
        <v>782</v>
      </c>
      <c r="F292" s="469" t="s">
        <v>2054</v>
      </c>
      <c r="G292" s="476" t="s">
        <v>2053</v>
      </c>
      <c r="H292" s="476" t="s">
        <v>2052</v>
      </c>
      <c r="I292" s="468" t="s">
        <v>2051</v>
      </c>
      <c r="J292" s="486">
        <v>10941.18</v>
      </c>
      <c r="K292" s="486">
        <v>0</v>
      </c>
      <c r="L292" s="485"/>
    </row>
    <row r="293" spans="1:12" s="515" customFormat="1" ht="25.5" hidden="1" x14ac:dyDescent="0.2">
      <c r="A293" s="490">
        <f t="shared" si="5"/>
        <v>291</v>
      </c>
      <c r="B293" s="485" t="s">
        <v>581</v>
      </c>
      <c r="C293" s="485" t="s">
        <v>723</v>
      </c>
      <c r="D293" s="489" t="s">
        <v>677</v>
      </c>
      <c r="E293" s="489" t="s">
        <v>782</v>
      </c>
      <c r="F293" s="469" t="s">
        <v>2054</v>
      </c>
      <c r="G293" s="476" t="s">
        <v>2053</v>
      </c>
      <c r="H293" s="476" t="s">
        <v>2052</v>
      </c>
      <c r="I293" s="468" t="s">
        <v>2051</v>
      </c>
      <c r="J293" s="486">
        <v>90500</v>
      </c>
      <c r="K293" s="486">
        <v>0</v>
      </c>
      <c r="L293" s="485"/>
    </row>
    <row r="294" spans="1:12" s="515" customFormat="1" ht="25.5" hidden="1" x14ac:dyDescent="0.2">
      <c r="A294" s="490">
        <f t="shared" si="5"/>
        <v>292</v>
      </c>
      <c r="B294" s="485" t="s">
        <v>581</v>
      </c>
      <c r="C294" s="485" t="s">
        <v>2050</v>
      </c>
      <c r="D294" s="489" t="s">
        <v>677</v>
      </c>
      <c r="E294" s="489" t="s">
        <v>782</v>
      </c>
      <c r="F294" s="469" t="s">
        <v>2049</v>
      </c>
      <c r="G294" s="476" t="s">
        <v>742</v>
      </c>
      <c r="H294" s="476" t="s">
        <v>2048</v>
      </c>
      <c r="I294" s="468" t="s">
        <v>2047</v>
      </c>
      <c r="J294" s="486">
        <v>4007</v>
      </c>
      <c r="K294" s="486">
        <v>0</v>
      </c>
      <c r="L294" s="485"/>
    </row>
    <row r="295" spans="1:12" s="515" customFormat="1" ht="25.5" hidden="1" x14ac:dyDescent="0.2">
      <c r="A295" s="490">
        <f t="shared" si="5"/>
        <v>293</v>
      </c>
      <c r="B295" s="485" t="s">
        <v>581</v>
      </c>
      <c r="C295" s="485" t="s">
        <v>786</v>
      </c>
      <c r="D295" s="489" t="s">
        <v>677</v>
      </c>
      <c r="E295" s="489" t="s">
        <v>782</v>
      </c>
      <c r="F295" s="469" t="s">
        <v>2045</v>
      </c>
      <c r="G295" s="476" t="s">
        <v>2044</v>
      </c>
      <c r="H295" s="476" t="s">
        <v>2043</v>
      </c>
      <c r="I295" s="468" t="s">
        <v>2040</v>
      </c>
      <c r="J295" s="486">
        <v>31313</v>
      </c>
      <c r="K295" s="486">
        <v>0</v>
      </c>
      <c r="L295" s="485" t="s">
        <v>2046</v>
      </c>
    </row>
    <row r="296" spans="1:12" s="515" customFormat="1" ht="25.5" hidden="1" x14ac:dyDescent="0.2">
      <c r="A296" s="490">
        <f t="shared" si="5"/>
        <v>294</v>
      </c>
      <c r="B296" s="485" t="s">
        <v>581</v>
      </c>
      <c r="C296" s="485" t="s">
        <v>723</v>
      </c>
      <c r="D296" s="489" t="s">
        <v>677</v>
      </c>
      <c r="E296" s="489" t="s">
        <v>782</v>
      </c>
      <c r="F296" s="469" t="s">
        <v>2045</v>
      </c>
      <c r="G296" s="476" t="s">
        <v>2044</v>
      </c>
      <c r="H296" s="476" t="s">
        <v>2043</v>
      </c>
      <c r="I296" s="468" t="s">
        <v>2040</v>
      </c>
      <c r="J296" s="486">
        <v>30000</v>
      </c>
      <c r="K296" s="486">
        <v>0</v>
      </c>
      <c r="L296" s="485"/>
    </row>
    <row r="297" spans="1:12" s="515" customFormat="1" ht="25.5" hidden="1" x14ac:dyDescent="0.2">
      <c r="A297" s="490">
        <f t="shared" si="5"/>
        <v>295</v>
      </c>
      <c r="B297" s="485" t="s">
        <v>581</v>
      </c>
      <c r="C297" s="485" t="s">
        <v>723</v>
      </c>
      <c r="D297" s="489" t="s">
        <v>677</v>
      </c>
      <c r="E297" s="489" t="s">
        <v>782</v>
      </c>
      <c r="F297" s="469" t="s">
        <v>2042</v>
      </c>
      <c r="G297" s="476" t="s">
        <v>2038</v>
      </c>
      <c r="H297" s="476" t="s">
        <v>2041</v>
      </c>
      <c r="I297" s="468" t="s">
        <v>2040</v>
      </c>
      <c r="J297" s="486">
        <v>29000</v>
      </c>
      <c r="K297" s="486">
        <v>0</v>
      </c>
      <c r="L297" s="485"/>
    </row>
    <row r="298" spans="1:12" s="515" customFormat="1" ht="25.5" hidden="1" x14ac:dyDescent="0.2">
      <c r="A298" s="490">
        <f t="shared" si="5"/>
        <v>296</v>
      </c>
      <c r="B298" s="485" t="s">
        <v>581</v>
      </c>
      <c r="C298" s="485" t="s">
        <v>786</v>
      </c>
      <c r="D298" s="489" t="s">
        <v>677</v>
      </c>
      <c r="E298" s="489" t="s">
        <v>782</v>
      </c>
      <c r="F298" s="469" t="s">
        <v>2039</v>
      </c>
      <c r="G298" s="476" t="s">
        <v>2038</v>
      </c>
      <c r="H298" s="476" t="s">
        <v>2037</v>
      </c>
      <c r="I298" s="468" t="s">
        <v>839</v>
      </c>
      <c r="J298" s="486">
        <v>99224.95</v>
      </c>
      <c r="K298" s="486">
        <v>0</v>
      </c>
      <c r="L298" s="485" t="s">
        <v>2036</v>
      </c>
    </row>
    <row r="299" spans="1:12" s="515" customFormat="1" ht="76.5" hidden="1" x14ac:dyDescent="0.2">
      <c r="A299" s="490">
        <f t="shared" si="5"/>
        <v>297</v>
      </c>
      <c r="B299" s="485" t="s">
        <v>581</v>
      </c>
      <c r="C299" s="485" t="s">
        <v>1279</v>
      </c>
      <c r="D299" s="489" t="s">
        <v>677</v>
      </c>
      <c r="E299" s="489" t="s">
        <v>782</v>
      </c>
      <c r="F299" s="469" t="s">
        <v>2035</v>
      </c>
      <c r="G299" s="476" t="s">
        <v>2034</v>
      </c>
      <c r="H299" s="476" t="s">
        <v>2033</v>
      </c>
      <c r="I299" s="533" t="s">
        <v>2032</v>
      </c>
      <c r="J299" s="486">
        <v>21037.4</v>
      </c>
      <c r="K299" s="486">
        <v>0</v>
      </c>
      <c r="L299" s="485" t="s">
        <v>2031</v>
      </c>
    </row>
    <row r="300" spans="1:12" s="515" customFormat="1" ht="25.5" hidden="1" x14ac:dyDescent="0.2">
      <c r="A300" s="490">
        <f t="shared" si="5"/>
        <v>298</v>
      </c>
      <c r="B300" s="485" t="s">
        <v>581</v>
      </c>
      <c r="C300" s="485" t="s">
        <v>2030</v>
      </c>
      <c r="D300" s="489" t="s">
        <v>677</v>
      </c>
      <c r="E300" s="489" t="s">
        <v>782</v>
      </c>
      <c r="F300" s="469" t="s">
        <v>2030</v>
      </c>
      <c r="G300" s="476" t="s">
        <v>2029</v>
      </c>
      <c r="H300" s="476" t="s">
        <v>2028</v>
      </c>
      <c r="I300" s="468" t="s">
        <v>2027</v>
      </c>
      <c r="J300" s="486">
        <v>15067.47</v>
      </c>
      <c r="K300" s="486">
        <v>0</v>
      </c>
      <c r="L300" s="485"/>
    </row>
    <row r="301" spans="1:12" s="515" customFormat="1" ht="25.5" hidden="1" x14ac:dyDescent="0.2">
      <c r="A301" s="490">
        <f t="shared" si="5"/>
        <v>299</v>
      </c>
      <c r="B301" s="485" t="s">
        <v>581</v>
      </c>
      <c r="C301" s="485" t="s">
        <v>789</v>
      </c>
      <c r="D301" s="489" t="s">
        <v>677</v>
      </c>
      <c r="E301" s="489" t="s">
        <v>782</v>
      </c>
      <c r="F301" s="469" t="s">
        <v>2026</v>
      </c>
      <c r="G301" s="476" t="s">
        <v>2025</v>
      </c>
      <c r="H301" s="476" t="s">
        <v>2024</v>
      </c>
      <c r="I301" s="468" t="s">
        <v>2023</v>
      </c>
      <c r="J301" s="486">
        <v>1165.31</v>
      </c>
      <c r="K301" s="486">
        <v>0</v>
      </c>
      <c r="L301" s="485" t="s">
        <v>2022</v>
      </c>
    </row>
    <row r="302" spans="1:12" s="515" customFormat="1" ht="25.5" hidden="1" x14ac:dyDescent="0.2">
      <c r="A302" s="490">
        <f t="shared" si="5"/>
        <v>300</v>
      </c>
      <c r="B302" s="485" t="s">
        <v>581</v>
      </c>
      <c r="C302" s="485" t="s">
        <v>1279</v>
      </c>
      <c r="D302" s="489" t="s">
        <v>677</v>
      </c>
      <c r="E302" s="489" t="s">
        <v>782</v>
      </c>
      <c r="F302" s="469">
        <v>257051</v>
      </c>
      <c r="G302" s="476" t="s">
        <v>742</v>
      </c>
      <c r="H302" s="476" t="s">
        <v>2021</v>
      </c>
      <c r="I302" s="468" t="s">
        <v>2020</v>
      </c>
      <c r="J302" s="486">
        <v>914</v>
      </c>
      <c r="K302" s="486">
        <v>0</v>
      </c>
      <c r="L302" s="485" t="s">
        <v>2019</v>
      </c>
    </row>
    <row r="303" spans="1:12" s="515" customFormat="1" ht="25.5" hidden="1" x14ac:dyDescent="0.2">
      <c r="A303" s="490">
        <f t="shared" si="5"/>
        <v>301</v>
      </c>
      <c r="B303" s="485" t="s">
        <v>581</v>
      </c>
      <c r="C303" s="485" t="s">
        <v>2018</v>
      </c>
      <c r="D303" s="489" t="s">
        <v>677</v>
      </c>
      <c r="E303" s="489" t="s">
        <v>782</v>
      </c>
      <c r="F303" s="469" t="s">
        <v>2018</v>
      </c>
      <c r="G303" s="476" t="s">
        <v>2017</v>
      </c>
      <c r="H303" s="476" t="s">
        <v>2016</v>
      </c>
      <c r="I303" s="468" t="s">
        <v>2015</v>
      </c>
      <c r="J303" s="486">
        <v>2848</v>
      </c>
      <c r="K303" s="486">
        <v>0</v>
      </c>
      <c r="L303" s="485"/>
    </row>
    <row r="304" spans="1:12" s="515" customFormat="1" ht="25.5" x14ac:dyDescent="0.2">
      <c r="A304" s="531">
        <f t="shared" si="5"/>
        <v>302</v>
      </c>
      <c r="B304" s="525" t="s">
        <v>580</v>
      </c>
      <c r="C304" s="525" t="s">
        <v>2014</v>
      </c>
      <c r="D304" s="530" t="s">
        <v>797</v>
      </c>
      <c r="E304" s="530" t="s">
        <v>782</v>
      </c>
      <c r="F304" s="529" t="s">
        <v>2013</v>
      </c>
      <c r="G304" s="528" t="s">
        <v>2012</v>
      </c>
      <c r="H304" s="528" t="s">
        <v>2011</v>
      </c>
      <c r="I304" s="532" t="s">
        <v>1620</v>
      </c>
      <c r="J304" s="526">
        <v>32540</v>
      </c>
      <c r="K304" s="526"/>
      <c r="L304" s="525"/>
    </row>
    <row r="305" spans="1:12" s="515" customFormat="1" ht="25.5" x14ac:dyDescent="0.2">
      <c r="A305" s="531">
        <f t="shared" si="5"/>
        <v>303</v>
      </c>
      <c r="B305" s="525" t="s">
        <v>580</v>
      </c>
      <c r="C305" s="525" t="s">
        <v>2010</v>
      </c>
      <c r="D305" s="530" t="s">
        <v>797</v>
      </c>
      <c r="E305" s="530" t="s">
        <v>323</v>
      </c>
      <c r="F305" s="529" t="s">
        <v>2009</v>
      </c>
      <c r="G305" s="528" t="s">
        <v>2008</v>
      </c>
      <c r="H305" s="528" t="s">
        <v>2007</v>
      </c>
      <c r="I305" s="527" t="s">
        <v>761</v>
      </c>
      <c r="J305" s="526">
        <v>1500</v>
      </c>
      <c r="K305" s="526"/>
      <c r="L305" s="525"/>
    </row>
    <row r="306" spans="1:12" s="515" customFormat="1" ht="25.5" x14ac:dyDescent="0.2">
      <c r="A306" s="531">
        <f t="shared" si="5"/>
        <v>304</v>
      </c>
      <c r="B306" s="525" t="s">
        <v>580</v>
      </c>
      <c r="C306" s="525" t="s">
        <v>1914</v>
      </c>
      <c r="D306" s="530" t="s">
        <v>797</v>
      </c>
      <c r="E306" s="530" t="s">
        <v>323</v>
      </c>
      <c r="F306" s="529" t="s">
        <v>2006</v>
      </c>
      <c r="G306" s="528" t="s">
        <v>1950</v>
      </c>
      <c r="H306" s="528" t="s">
        <v>2005</v>
      </c>
      <c r="I306" s="527" t="s">
        <v>773</v>
      </c>
      <c r="J306" s="526">
        <v>1200</v>
      </c>
      <c r="K306" s="526"/>
      <c r="L306" s="525"/>
    </row>
    <row r="307" spans="1:12" s="515" customFormat="1" ht="38.25" x14ac:dyDescent="0.2">
      <c r="A307" s="531">
        <f t="shared" si="5"/>
        <v>305</v>
      </c>
      <c r="B307" s="525" t="s">
        <v>580</v>
      </c>
      <c r="C307" s="525" t="s">
        <v>2004</v>
      </c>
      <c r="D307" s="530" t="s">
        <v>797</v>
      </c>
      <c r="E307" s="530" t="s">
        <v>323</v>
      </c>
      <c r="F307" s="529" t="s">
        <v>2003</v>
      </c>
      <c r="G307" s="528" t="s">
        <v>1906</v>
      </c>
      <c r="H307" s="528" t="s">
        <v>2002</v>
      </c>
      <c r="I307" s="527" t="s">
        <v>773</v>
      </c>
      <c r="J307" s="526">
        <v>14000</v>
      </c>
      <c r="K307" s="526"/>
      <c r="L307" s="525"/>
    </row>
    <row r="308" spans="1:12" s="515" customFormat="1" ht="25.5" x14ac:dyDescent="0.2">
      <c r="A308" s="531">
        <f t="shared" si="5"/>
        <v>306</v>
      </c>
      <c r="B308" s="525" t="s">
        <v>580</v>
      </c>
      <c r="C308" s="525" t="s">
        <v>2001</v>
      </c>
      <c r="D308" s="530" t="s">
        <v>797</v>
      </c>
      <c r="E308" s="530" t="s">
        <v>323</v>
      </c>
      <c r="F308" s="529" t="s">
        <v>2000</v>
      </c>
      <c r="G308" s="528" t="s">
        <v>1999</v>
      </c>
      <c r="H308" s="528" t="s">
        <v>1998</v>
      </c>
      <c r="I308" s="527" t="s">
        <v>756</v>
      </c>
      <c r="J308" s="526">
        <v>7000</v>
      </c>
      <c r="K308" s="526"/>
      <c r="L308" s="525"/>
    </row>
    <row r="309" spans="1:12" s="515" customFormat="1" ht="38.25" x14ac:dyDescent="0.2">
      <c r="A309" s="531">
        <f t="shared" si="5"/>
        <v>307</v>
      </c>
      <c r="B309" s="525" t="s">
        <v>580</v>
      </c>
      <c r="C309" s="525" t="s">
        <v>1997</v>
      </c>
      <c r="D309" s="530" t="s">
        <v>797</v>
      </c>
      <c r="E309" s="530" t="s">
        <v>323</v>
      </c>
      <c r="F309" s="529" t="s">
        <v>1996</v>
      </c>
      <c r="G309" s="528" t="s">
        <v>1995</v>
      </c>
      <c r="H309" s="528" t="s">
        <v>1994</v>
      </c>
      <c r="I309" s="527" t="s">
        <v>773</v>
      </c>
      <c r="J309" s="526">
        <v>825</v>
      </c>
      <c r="K309" s="526"/>
      <c r="L309" s="525"/>
    </row>
    <row r="310" spans="1:12" s="515" customFormat="1" ht="25.5" x14ac:dyDescent="0.2">
      <c r="A310" s="531">
        <f t="shared" si="5"/>
        <v>308</v>
      </c>
      <c r="B310" s="525" t="s">
        <v>580</v>
      </c>
      <c r="C310" s="525" t="s">
        <v>1993</v>
      </c>
      <c r="D310" s="530" t="s">
        <v>797</v>
      </c>
      <c r="E310" s="530" t="s">
        <v>323</v>
      </c>
      <c r="F310" s="529" t="s">
        <v>1992</v>
      </c>
      <c r="G310" s="528" t="s">
        <v>1988</v>
      </c>
      <c r="H310" s="528" t="s">
        <v>1991</v>
      </c>
      <c r="I310" s="527" t="s">
        <v>773</v>
      </c>
      <c r="J310" s="526">
        <v>6000</v>
      </c>
      <c r="K310" s="526"/>
      <c r="L310" s="525"/>
    </row>
    <row r="311" spans="1:12" s="515" customFormat="1" ht="25.5" x14ac:dyDescent="0.2">
      <c r="A311" s="531">
        <f t="shared" si="5"/>
        <v>309</v>
      </c>
      <c r="B311" s="525" t="s">
        <v>580</v>
      </c>
      <c r="C311" s="525" t="s">
        <v>1990</v>
      </c>
      <c r="D311" s="530" t="s">
        <v>797</v>
      </c>
      <c r="E311" s="530" t="s">
        <v>323</v>
      </c>
      <c r="F311" s="529" t="s">
        <v>1989</v>
      </c>
      <c r="G311" s="528" t="s">
        <v>1988</v>
      </c>
      <c r="H311" s="528" t="s">
        <v>1987</v>
      </c>
      <c r="I311" s="527" t="s">
        <v>773</v>
      </c>
      <c r="J311" s="526">
        <v>20000</v>
      </c>
      <c r="K311" s="526"/>
      <c r="L311" s="525"/>
    </row>
    <row r="312" spans="1:12" s="515" customFormat="1" ht="25.5" x14ac:dyDescent="0.2">
      <c r="A312" s="531">
        <f t="shared" si="5"/>
        <v>310</v>
      </c>
      <c r="B312" s="525" t="s">
        <v>580</v>
      </c>
      <c r="C312" s="525" t="s">
        <v>1924</v>
      </c>
      <c r="D312" s="530" t="s">
        <v>797</v>
      </c>
      <c r="E312" s="530" t="s">
        <v>782</v>
      </c>
      <c r="F312" s="529" t="s">
        <v>1986</v>
      </c>
      <c r="G312" s="528" t="s">
        <v>1906</v>
      </c>
      <c r="H312" s="528" t="s">
        <v>1985</v>
      </c>
      <c r="I312" s="527" t="s">
        <v>1970</v>
      </c>
      <c r="J312" s="526">
        <v>4112.74</v>
      </c>
      <c r="K312" s="526"/>
      <c r="L312" s="525"/>
    </row>
    <row r="313" spans="1:12" s="515" customFormat="1" ht="25.5" x14ac:dyDescent="0.2">
      <c r="A313" s="531">
        <f t="shared" si="5"/>
        <v>311</v>
      </c>
      <c r="B313" s="525" t="s">
        <v>580</v>
      </c>
      <c r="C313" s="525" t="s">
        <v>1835</v>
      </c>
      <c r="D313" s="530" t="s">
        <v>797</v>
      </c>
      <c r="E313" s="530" t="s">
        <v>323</v>
      </c>
      <c r="F313" s="529" t="s">
        <v>1984</v>
      </c>
      <c r="G313" s="528" t="s">
        <v>1827</v>
      </c>
      <c r="H313" s="528" t="s">
        <v>1983</v>
      </c>
      <c r="I313" s="527" t="s">
        <v>1970</v>
      </c>
      <c r="J313" s="526">
        <v>14475</v>
      </c>
      <c r="K313" s="526"/>
      <c r="L313" s="525"/>
    </row>
    <row r="314" spans="1:12" s="515" customFormat="1" ht="25.5" x14ac:dyDescent="0.2">
      <c r="A314" s="531">
        <f t="shared" si="5"/>
        <v>312</v>
      </c>
      <c r="B314" s="525" t="s">
        <v>580</v>
      </c>
      <c r="C314" s="525" t="s">
        <v>1980</v>
      </c>
      <c r="D314" s="530" t="s">
        <v>797</v>
      </c>
      <c r="E314" s="530" t="s">
        <v>323</v>
      </c>
      <c r="F314" s="529" t="s">
        <v>1982</v>
      </c>
      <c r="G314" s="528" t="s">
        <v>1894</v>
      </c>
      <c r="H314" s="528" t="s">
        <v>1981</v>
      </c>
      <c r="I314" s="527" t="s">
        <v>1970</v>
      </c>
      <c r="J314" s="526">
        <v>6666.67</v>
      </c>
      <c r="K314" s="526"/>
      <c r="L314" s="525"/>
    </row>
    <row r="315" spans="1:12" s="515" customFormat="1" ht="25.5" x14ac:dyDescent="0.2">
      <c r="A315" s="531">
        <f t="shared" si="5"/>
        <v>313</v>
      </c>
      <c r="B315" s="525" t="s">
        <v>580</v>
      </c>
      <c r="C315" s="525" t="s">
        <v>1980</v>
      </c>
      <c r="D315" s="530" t="s">
        <v>797</v>
      </c>
      <c r="E315" s="530" t="s">
        <v>323</v>
      </c>
      <c r="F315" s="529" t="s">
        <v>1979</v>
      </c>
      <c r="G315" s="528" t="s">
        <v>1978</v>
      </c>
      <c r="H315" s="528" t="s">
        <v>1977</v>
      </c>
      <c r="I315" s="527" t="s">
        <v>1970</v>
      </c>
      <c r="J315" s="526">
        <v>1666.67</v>
      </c>
      <c r="K315" s="526"/>
      <c r="L315" s="525"/>
    </row>
    <row r="316" spans="1:12" s="515" customFormat="1" ht="38.25" x14ac:dyDescent="0.2">
      <c r="A316" s="531">
        <f t="shared" si="5"/>
        <v>314</v>
      </c>
      <c r="B316" s="525" t="s">
        <v>580</v>
      </c>
      <c r="C316" s="525" t="s">
        <v>1976</v>
      </c>
      <c r="D316" s="530" t="s">
        <v>797</v>
      </c>
      <c r="E316" s="530" t="s">
        <v>323</v>
      </c>
      <c r="F316" s="529" t="s">
        <v>1975</v>
      </c>
      <c r="G316" s="528" t="s">
        <v>1938</v>
      </c>
      <c r="H316" s="528" t="s">
        <v>1974</v>
      </c>
      <c r="I316" s="527" t="s">
        <v>1970</v>
      </c>
      <c r="J316" s="526">
        <v>960</v>
      </c>
      <c r="K316" s="526"/>
      <c r="L316" s="525"/>
    </row>
    <row r="317" spans="1:12" s="515" customFormat="1" ht="38.25" x14ac:dyDescent="0.2">
      <c r="A317" s="531">
        <f t="shared" si="5"/>
        <v>315</v>
      </c>
      <c r="B317" s="525" t="s">
        <v>580</v>
      </c>
      <c r="C317" s="525" t="s">
        <v>1973</v>
      </c>
      <c r="D317" s="530" t="s">
        <v>797</v>
      </c>
      <c r="E317" s="530" t="s">
        <v>782</v>
      </c>
      <c r="F317" s="529" t="s">
        <v>1972</v>
      </c>
      <c r="G317" s="528" t="s">
        <v>1840</v>
      </c>
      <c r="H317" s="528" t="s">
        <v>1971</v>
      </c>
      <c r="I317" s="527" t="s">
        <v>1970</v>
      </c>
      <c r="J317" s="526">
        <v>337.56</v>
      </c>
      <c r="K317" s="526"/>
      <c r="L317" s="525"/>
    </row>
    <row r="318" spans="1:12" s="515" customFormat="1" ht="25.5" x14ac:dyDescent="0.2">
      <c r="A318" s="531">
        <f t="shared" si="5"/>
        <v>316</v>
      </c>
      <c r="B318" s="525" t="s">
        <v>580</v>
      </c>
      <c r="C318" s="525" t="s">
        <v>1969</v>
      </c>
      <c r="D318" s="530" t="s">
        <v>797</v>
      </c>
      <c r="E318" s="530" t="s">
        <v>782</v>
      </c>
      <c r="F318" s="529" t="s">
        <v>1968</v>
      </c>
      <c r="G318" s="528" t="s">
        <v>1844</v>
      </c>
      <c r="H318" s="528" t="s">
        <v>1967</v>
      </c>
      <c r="I318" s="527" t="s">
        <v>1541</v>
      </c>
      <c r="J318" s="526">
        <v>1215</v>
      </c>
      <c r="K318" s="526"/>
      <c r="L318" s="525"/>
    </row>
    <row r="319" spans="1:12" s="515" customFormat="1" ht="25.5" x14ac:dyDescent="0.2">
      <c r="A319" s="531">
        <f t="shared" si="5"/>
        <v>317</v>
      </c>
      <c r="B319" s="525" t="s">
        <v>580</v>
      </c>
      <c r="C319" s="525" t="s">
        <v>1966</v>
      </c>
      <c r="D319" s="530" t="s">
        <v>797</v>
      </c>
      <c r="E319" s="530" t="s">
        <v>323</v>
      </c>
      <c r="F319" s="529" t="s">
        <v>1965</v>
      </c>
      <c r="G319" s="528" t="s">
        <v>1964</v>
      </c>
      <c r="H319" s="528" t="s">
        <v>1963</v>
      </c>
      <c r="I319" s="527" t="s">
        <v>1541</v>
      </c>
      <c r="J319" s="526">
        <v>833.33</v>
      </c>
      <c r="K319" s="526"/>
      <c r="L319" s="525"/>
    </row>
    <row r="320" spans="1:12" s="515" customFormat="1" ht="25.5" x14ac:dyDescent="0.2">
      <c r="A320" s="531">
        <f t="shared" si="5"/>
        <v>318</v>
      </c>
      <c r="B320" s="525" t="s">
        <v>580</v>
      </c>
      <c r="C320" s="525" t="s">
        <v>1924</v>
      </c>
      <c r="D320" s="530" t="s">
        <v>797</v>
      </c>
      <c r="E320" s="530" t="s">
        <v>782</v>
      </c>
      <c r="F320" s="529" t="s">
        <v>1962</v>
      </c>
      <c r="G320" s="528" t="s">
        <v>1906</v>
      </c>
      <c r="H320" s="528" t="s">
        <v>1961</v>
      </c>
      <c r="I320" s="527" t="s">
        <v>1541</v>
      </c>
      <c r="J320" s="526">
        <v>2959.02</v>
      </c>
      <c r="K320" s="526"/>
      <c r="L320" s="525"/>
    </row>
    <row r="321" spans="1:12" s="515" customFormat="1" ht="25.5" x14ac:dyDescent="0.2">
      <c r="A321" s="531">
        <f t="shared" si="5"/>
        <v>319</v>
      </c>
      <c r="B321" s="525" t="s">
        <v>580</v>
      </c>
      <c r="C321" s="525" t="s">
        <v>1960</v>
      </c>
      <c r="D321" s="530" t="s">
        <v>797</v>
      </c>
      <c r="E321" s="530" t="s">
        <v>323</v>
      </c>
      <c r="F321" s="529" t="s">
        <v>1959</v>
      </c>
      <c r="G321" s="528" t="s">
        <v>1906</v>
      </c>
      <c r="H321" s="528" t="s">
        <v>1958</v>
      </c>
      <c r="I321" s="527" t="s">
        <v>1541</v>
      </c>
      <c r="J321" s="526">
        <v>19920</v>
      </c>
      <c r="K321" s="526"/>
      <c r="L321" s="525"/>
    </row>
    <row r="322" spans="1:12" s="515" customFormat="1" ht="25.5" x14ac:dyDescent="0.2">
      <c r="A322" s="531">
        <f t="shared" si="5"/>
        <v>320</v>
      </c>
      <c r="B322" s="525" t="s">
        <v>580</v>
      </c>
      <c r="C322" s="525" t="s">
        <v>1957</v>
      </c>
      <c r="D322" s="530" t="s">
        <v>797</v>
      </c>
      <c r="E322" s="530" t="s">
        <v>323</v>
      </c>
      <c r="F322" s="529" t="s">
        <v>1956</v>
      </c>
      <c r="G322" s="528" t="s">
        <v>1827</v>
      </c>
      <c r="H322" s="528" t="s">
        <v>1955</v>
      </c>
      <c r="I322" s="527" t="s">
        <v>1541</v>
      </c>
      <c r="J322" s="526">
        <v>720</v>
      </c>
      <c r="K322" s="526"/>
      <c r="L322" s="525"/>
    </row>
    <row r="323" spans="1:12" s="515" customFormat="1" ht="25.5" x14ac:dyDescent="0.2">
      <c r="A323" s="531">
        <f t="shared" si="5"/>
        <v>321</v>
      </c>
      <c r="B323" s="525" t="s">
        <v>580</v>
      </c>
      <c r="C323" s="525" t="s">
        <v>1952</v>
      </c>
      <c r="D323" s="530" t="s">
        <v>797</v>
      </c>
      <c r="E323" s="530" t="s">
        <v>323</v>
      </c>
      <c r="F323" s="529" t="s">
        <v>1954</v>
      </c>
      <c r="G323" s="528" t="s">
        <v>1950</v>
      </c>
      <c r="H323" s="528" t="s">
        <v>1953</v>
      </c>
      <c r="I323" s="527" t="s">
        <v>1541</v>
      </c>
      <c r="J323" s="526">
        <v>250</v>
      </c>
      <c r="K323" s="526"/>
      <c r="L323" s="525"/>
    </row>
    <row r="324" spans="1:12" s="515" customFormat="1" ht="25.5" x14ac:dyDescent="0.2">
      <c r="A324" s="531">
        <f t="shared" ref="A324:A387" si="6">A323+1</f>
        <v>322</v>
      </c>
      <c r="B324" s="525" t="s">
        <v>580</v>
      </c>
      <c r="C324" s="525" t="s">
        <v>1952</v>
      </c>
      <c r="D324" s="530" t="s">
        <v>797</v>
      </c>
      <c r="E324" s="530" t="s">
        <v>323</v>
      </c>
      <c r="F324" s="529" t="s">
        <v>1951</v>
      </c>
      <c r="G324" s="528" t="s">
        <v>1950</v>
      </c>
      <c r="H324" s="528" t="s">
        <v>1949</v>
      </c>
      <c r="I324" s="527" t="s">
        <v>1541</v>
      </c>
      <c r="J324" s="526">
        <v>600</v>
      </c>
      <c r="K324" s="526"/>
      <c r="L324" s="525"/>
    </row>
    <row r="325" spans="1:12" s="515" customFormat="1" ht="25.5" x14ac:dyDescent="0.2">
      <c r="A325" s="531">
        <f t="shared" si="6"/>
        <v>323</v>
      </c>
      <c r="B325" s="525" t="s">
        <v>580</v>
      </c>
      <c r="C325" s="525" t="s">
        <v>1948</v>
      </c>
      <c r="D325" s="530" t="s">
        <v>797</v>
      </c>
      <c r="E325" s="530" t="s">
        <v>323</v>
      </c>
      <c r="F325" s="529" t="s">
        <v>1947</v>
      </c>
      <c r="G325" s="528" t="s">
        <v>1827</v>
      </c>
      <c r="H325" s="528" t="s">
        <v>1946</v>
      </c>
      <c r="I325" s="527" t="s">
        <v>1541</v>
      </c>
      <c r="J325" s="526">
        <v>500</v>
      </c>
      <c r="K325" s="526"/>
      <c r="L325" s="525"/>
    </row>
    <row r="326" spans="1:12" s="515" customFormat="1" ht="38.25" x14ac:dyDescent="0.2">
      <c r="A326" s="531">
        <f t="shared" si="6"/>
        <v>324</v>
      </c>
      <c r="B326" s="525" t="s">
        <v>580</v>
      </c>
      <c r="C326" s="525" t="s">
        <v>1945</v>
      </c>
      <c r="D326" s="530" t="s">
        <v>797</v>
      </c>
      <c r="E326" s="530" t="s">
        <v>782</v>
      </c>
      <c r="F326" s="529" t="s">
        <v>1944</v>
      </c>
      <c r="G326" s="528" t="s">
        <v>1815</v>
      </c>
      <c r="H326" s="528" t="s">
        <v>1943</v>
      </c>
      <c r="I326" s="527" t="s">
        <v>1541</v>
      </c>
      <c r="J326" s="526">
        <v>500</v>
      </c>
      <c r="K326" s="526"/>
      <c r="L326" s="525"/>
    </row>
    <row r="327" spans="1:12" s="515" customFormat="1" ht="25.5" x14ac:dyDescent="0.2">
      <c r="A327" s="531">
        <f t="shared" si="6"/>
        <v>325</v>
      </c>
      <c r="B327" s="525" t="s">
        <v>580</v>
      </c>
      <c r="C327" s="525" t="s">
        <v>1817</v>
      </c>
      <c r="D327" s="530" t="s">
        <v>797</v>
      </c>
      <c r="E327" s="530" t="s">
        <v>323</v>
      </c>
      <c r="F327" s="529" t="s">
        <v>1942</v>
      </c>
      <c r="G327" s="528" t="s">
        <v>1815</v>
      </c>
      <c r="H327" s="528" t="s">
        <v>1941</v>
      </c>
      <c r="I327" s="527" t="s">
        <v>1541</v>
      </c>
      <c r="J327" s="526">
        <v>2000</v>
      </c>
      <c r="K327" s="526"/>
      <c r="L327" s="525"/>
    </row>
    <row r="328" spans="1:12" s="515" customFormat="1" ht="25.5" x14ac:dyDescent="0.2">
      <c r="A328" s="531">
        <f t="shared" si="6"/>
        <v>326</v>
      </c>
      <c r="B328" s="525" t="s">
        <v>580</v>
      </c>
      <c r="C328" s="525" t="s">
        <v>1940</v>
      </c>
      <c r="D328" s="530" t="s">
        <v>797</v>
      </c>
      <c r="E328" s="530" t="s">
        <v>782</v>
      </c>
      <c r="F328" s="529" t="s">
        <v>1939</v>
      </c>
      <c r="G328" s="528" t="s">
        <v>1938</v>
      </c>
      <c r="H328" s="528" t="s">
        <v>1937</v>
      </c>
      <c r="I328" s="527" t="s">
        <v>1541</v>
      </c>
      <c r="J328" s="526">
        <v>500</v>
      </c>
      <c r="K328" s="526"/>
      <c r="L328" s="525"/>
    </row>
    <row r="329" spans="1:12" s="515" customFormat="1" ht="25.5" x14ac:dyDescent="0.2">
      <c r="A329" s="531">
        <f t="shared" si="6"/>
        <v>327</v>
      </c>
      <c r="B329" s="525" t="s">
        <v>580</v>
      </c>
      <c r="C329" s="525" t="s">
        <v>1917</v>
      </c>
      <c r="D329" s="530" t="s">
        <v>797</v>
      </c>
      <c r="E329" s="530" t="s">
        <v>782</v>
      </c>
      <c r="F329" s="529" t="s">
        <v>1936</v>
      </c>
      <c r="G329" s="528" t="s">
        <v>1890</v>
      </c>
      <c r="H329" s="528" t="s">
        <v>1935</v>
      </c>
      <c r="I329" s="527" t="s">
        <v>1541</v>
      </c>
      <c r="J329" s="526">
        <v>400</v>
      </c>
      <c r="K329" s="526"/>
      <c r="L329" s="525"/>
    </row>
    <row r="330" spans="1:12" s="515" customFormat="1" ht="51" x14ac:dyDescent="0.2">
      <c r="A330" s="531">
        <f t="shared" si="6"/>
        <v>328</v>
      </c>
      <c r="B330" s="525" t="s">
        <v>580</v>
      </c>
      <c r="C330" s="525" t="s">
        <v>1934</v>
      </c>
      <c r="D330" s="530" t="s">
        <v>797</v>
      </c>
      <c r="E330" s="530" t="s">
        <v>323</v>
      </c>
      <c r="F330" s="529" t="s">
        <v>1933</v>
      </c>
      <c r="G330" s="528" t="s">
        <v>1827</v>
      </c>
      <c r="H330" s="528" t="s">
        <v>1932</v>
      </c>
      <c r="I330" s="527" t="s">
        <v>1541</v>
      </c>
      <c r="J330" s="526">
        <v>650</v>
      </c>
      <c r="K330" s="526"/>
      <c r="L330" s="525"/>
    </row>
    <row r="331" spans="1:12" s="515" customFormat="1" ht="25.5" x14ac:dyDescent="0.2">
      <c r="A331" s="531">
        <f t="shared" si="6"/>
        <v>329</v>
      </c>
      <c r="B331" s="525" t="s">
        <v>580</v>
      </c>
      <c r="C331" s="525" t="s">
        <v>1931</v>
      </c>
      <c r="D331" s="530" t="s">
        <v>797</v>
      </c>
      <c r="E331" s="530" t="s">
        <v>323</v>
      </c>
      <c r="F331" s="529" t="s">
        <v>1930</v>
      </c>
      <c r="G331" s="528" t="s">
        <v>1823</v>
      </c>
      <c r="H331" s="528" t="s">
        <v>1929</v>
      </c>
      <c r="I331" s="527" t="s">
        <v>1541</v>
      </c>
      <c r="J331" s="526">
        <v>880</v>
      </c>
      <c r="K331" s="526"/>
      <c r="L331" s="525"/>
    </row>
    <row r="332" spans="1:12" s="515" customFormat="1" ht="25.5" x14ac:dyDescent="0.2">
      <c r="A332" s="531">
        <f t="shared" si="6"/>
        <v>330</v>
      </c>
      <c r="B332" s="525" t="s">
        <v>580</v>
      </c>
      <c r="C332" s="525" t="s">
        <v>1928</v>
      </c>
      <c r="D332" s="530" t="s">
        <v>797</v>
      </c>
      <c r="E332" s="530" t="s">
        <v>323</v>
      </c>
      <c r="F332" s="529" t="s">
        <v>1927</v>
      </c>
      <c r="G332" s="528" t="s">
        <v>1926</v>
      </c>
      <c r="H332" s="528" t="s">
        <v>1925</v>
      </c>
      <c r="I332" s="527" t="s">
        <v>1541</v>
      </c>
      <c r="J332" s="526">
        <v>3000</v>
      </c>
      <c r="K332" s="526"/>
      <c r="L332" s="525"/>
    </row>
    <row r="333" spans="1:12" s="515" customFormat="1" ht="25.5" x14ac:dyDescent="0.2">
      <c r="A333" s="531">
        <f t="shared" si="6"/>
        <v>331</v>
      </c>
      <c r="B333" s="525" t="s">
        <v>580</v>
      </c>
      <c r="C333" s="525" t="s">
        <v>1924</v>
      </c>
      <c r="D333" s="530" t="s">
        <v>797</v>
      </c>
      <c r="E333" s="530" t="s">
        <v>782</v>
      </c>
      <c r="F333" s="529" t="s">
        <v>1923</v>
      </c>
      <c r="G333" s="528" t="s">
        <v>1906</v>
      </c>
      <c r="H333" s="528" t="s">
        <v>1922</v>
      </c>
      <c r="I333" s="527" t="s">
        <v>1541</v>
      </c>
      <c r="J333" s="526">
        <v>16609.740000000002</v>
      </c>
      <c r="K333" s="526"/>
      <c r="L333" s="525"/>
    </row>
    <row r="334" spans="1:12" s="515" customFormat="1" ht="25.5" x14ac:dyDescent="0.2">
      <c r="A334" s="531">
        <f t="shared" si="6"/>
        <v>332</v>
      </c>
      <c r="B334" s="525" t="s">
        <v>580</v>
      </c>
      <c r="C334" s="525" t="s">
        <v>1921</v>
      </c>
      <c r="D334" s="530" t="s">
        <v>797</v>
      </c>
      <c r="E334" s="530" t="s">
        <v>323</v>
      </c>
      <c r="F334" s="529" t="s">
        <v>1920</v>
      </c>
      <c r="G334" s="528" t="s">
        <v>1919</v>
      </c>
      <c r="H334" s="528" t="s">
        <v>1918</v>
      </c>
      <c r="I334" s="527" t="s">
        <v>1541</v>
      </c>
      <c r="J334" s="526">
        <v>1700</v>
      </c>
      <c r="K334" s="526"/>
      <c r="L334" s="525"/>
    </row>
    <row r="335" spans="1:12" s="515" customFormat="1" ht="25.5" x14ac:dyDescent="0.2">
      <c r="A335" s="531">
        <f t="shared" si="6"/>
        <v>333</v>
      </c>
      <c r="B335" s="525" t="s">
        <v>580</v>
      </c>
      <c r="C335" s="525" t="s">
        <v>1917</v>
      </c>
      <c r="D335" s="530" t="s">
        <v>797</v>
      </c>
      <c r="E335" s="530" t="s">
        <v>782</v>
      </c>
      <c r="F335" s="529" t="s">
        <v>1916</v>
      </c>
      <c r="G335" s="528" t="s">
        <v>1890</v>
      </c>
      <c r="H335" s="528" t="s">
        <v>1915</v>
      </c>
      <c r="I335" s="527" t="s">
        <v>1541</v>
      </c>
      <c r="J335" s="526">
        <v>1500</v>
      </c>
      <c r="K335" s="526"/>
      <c r="L335" s="525"/>
    </row>
    <row r="336" spans="1:12" s="515" customFormat="1" ht="25.5" x14ac:dyDescent="0.2">
      <c r="A336" s="531">
        <f t="shared" si="6"/>
        <v>334</v>
      </c>
      <c r="B336" s="525" t="s">
        <v>580</v>
      </c>
      <c r="C336" s="525" t="s">
        <v>1914</v>
      </c>
      <c r="D336" s="530" t="s">
        <v>797</v>
      </c>
      <c r="E336" s="530" t="s">
        <v>323</v>
      </c>
      <c r="F336" s="529" t="s">
        <v>1913</v>
      </c>
      <c r="G336" s="528" t="s">
        <v>1815</v>
      </c>
      <c r="H336" s="528" t="s">
        <v>1912</v>
      </c>
      <c r="I336" s="527" t="s">
        <v>1541</v>
      </c>
      <c r="J336" s="526">
        <v>340</v>
      </c>
      <c r="K336" s="526"/>
      <c r="L336" s="525"/>
    </row>
    <row r="337" spans="1:12" s="515" customFormat="1" ht="25.5" x14ac:dyDescent="0.2">
      <c r="A337" s="531">
        <f t="shared" si="6"/>
        <v>335</v>
      </c>
      <c r="B337" s="525" t="s">
        <v>580</v>
      </c>
      <c r="C337" s="525" t="s">
        <v>1911</v>
      </c>
      <c r="D337" s="530" t="s">
        <v>797</v>
      </c>
      <c r="E337" s="530" t="s">
        <v>323</v>
      </c>
      <c r="F337" s="529" t="s">
        <v>1910</v>
      </c>
      <c r="G337" s="528" t="s">
        <v>1819</v>
      </c>
      <c r="H337" s="528" t="s">
        <v>1909</v>
      </c>
      <c r="I337" s="527" t="s">
        <v>1541</v>
      </c>
      <c r="J337" s="526">
        <v>200</v>
      </c>
      <c r="K337" s="526"/>
      <c r="L337" s="525"/>
    </row>
    <row r="338" spans="1:12" s="515" customFormat="1" ht="38.25" x14ac:dyDescent="0.2">
      <c r="A338" s="531">
        <f t="shared" si="6"/>
        <v>336</v>
      </c>
      <c r="B338" s="525" t="s">
        <v>580</v>
      </c>
      <c r="C338" s="525" t="s">
        <v>1908</v>
      </c>
      <c r="D338" s="530" t="s">
        <v>797</v>
      </c>
      <c r="E338" s="530" t="s">
        <v>323</v>
      </c>
      <c r="F338" s="529" t="s">
        <v>1907</v>
      </c>
      <c r="G338" s="528" t="s">
        <v>1906</v>
      </c>
      <c r="H338" s="528" t="s">
        <v>1905</v>
      </c>
      <c r="I338" s="527" t="s">
        <v>1541</v>
      </c>
      <c r="J338" s="526">
        <v>1200</v>
      </c>
      <c r="K338" s="526"/>
      <c r="L338" s="525"/>
    </row>
    <row r="339" spans="1:12" s="515" customFormat="1" ht="25.5" x14ac:dyDescent="0.2">
      <c r="A339" s="531">
        <f t="shared" si="6"/>
        <v>337</v>
      </c>
      <c r="B339" s="525" t="s">
        <v>580</v>
      </c>
      <c r="C339" s="525" t="s">
        <v>1817</v>
      </c>
      <c r="D339" s="530" t="s">
        <v>797</v>
      </c>
      <c r="E339" s="530" t="s">
        <v>323</v>
      </c>
      <c r="F339" s="529" t="s">
        <v>1904</v>
      </c>
      <c r="G339" s="528" t="s">
        <v>1815</v>
      </c>
      <c r="H339" s="528" t="s">
        <v>1903</v>
      </c>
      <c r="I339" s="527" t="s">
        <v>1541</v>
      </c>
      <c r="J339" s="526">
        <v>255</v>
      </c>
      <c r="K339" s="526"/>
      <c r="L339" s="525"/>
    </row>
    <row r="340" spans="1:12" s="515" customFormat="1" ht="25.5" x14ac:dyDescent="0.2">
      <c r="A340" s="531">
        <f t="shared" si="6"/>
        <v>338</v>
      </c>
      <c r="B340" s="525" t="s">
        <v>580</v>
      </c>
      <c r="C340" s="525" t="s">
        <v>1832</v>
      </c>
      <c r="D340" s="530" t="s">
        <v>797</v>
      </c>
      <c r="E340" s="530" t="s">
        <v>323</v>
      </c>
      <c r="F340" s="529" t="s">
        <v>1902</v>
      </c>
      <c r="G340" s="528" t="s">
        <v>1819</v>
      </c>
      <c r="H340" s="528" t="s">
        <v>1897</v>
      </c>
      <c r="I340" s="527" t="s">
        <v>1541</v>
      </c>
      <c r="J340" s="526">
        <v>800</v>
      </c>
      <c r="K340" s="526"/>
      <c r="L340" s="525"/>
    </row>
    <row r="341" spans="1:12" s="515" customFormat="1" ht="25.5" x14ac:dyDescent="0.2">
      <c r="A341" s="531">
        <f t="shared" si="6"/>
        <v>339</v>
      </c>
      <c r="B341" s="525" t="s">
        <v>580</v>
      </c>
      <c r="C341" s="525" t="s">
        <v>1901</v>
      </c>
      <c r="D341" s="530" t="s">
        <v>797</v>
      </c>
      <c r="E341" s="530" t="s">
        <v>323</v>
      </c>
      <c r="F341" s="529" t="s">
        <v>1900</v>
      </c>
      <c r="G341" s="528" t="s">
        <v>1879</v>
      </c>
      <c r="H341" s="528" t="s">
        <v>1899</v>
      </c>
      <c r="I341" s="527" t="s">
        <v>1541</v>
      </c>
      <c r="J341" s="526">
        <v>1250</v>
      </c>
      <c r="K341" s="526"/>
      <c r="L341" s="525"/>
    </row>
    <row r="342" spans="1:12" s="515" customFormat="1" ht="25.5" x14ac:dyDescent="0.2">
      <c r="A342" s="531">
        <f t="shared" si="6"/>
        <v>340</v>
      </c>
      <c r="B342" s="525" t="s">
        <v>580</v>
      </c>
      <c r="C342" s="525" t="s">
        <v>1832</v>
      </c>
      <c r="D342" s="530" t="s">
        <v>797</v>
      </c>
      <c r="E342" s="530" t="s">
        <v>323</v>
      </c>
      <c r="F342" s="529" t="s">
        <v>1898</v>
      </c>
      <c r="G342" s="528" t="s">
        <v>1819</v>
      </c>
      <c r="H342" s="528" t="s">
        <v>1897</v>
      </c>
      <c r="I342" s="527" t="s">
        <v>1541</v>
      </c>
      <c r="J342" s="526">
        <v>700</v>
      </c>
      <c r="K342" s="526"/>
      <c r="L342" s="525"/>
    </row>
    <row r="343" spans="1:12" s="515" customFormat="1" ht="38.25" x14ac:dyDescent="0.2">
      <c r="A343" s="531">
        <f t="shared" si="6"/>
        <v>341</v>
      </c>
      <c r="B343" s="525" t="s">
        <v>580</v>
      </c>
      <c r="C343" s="525" t="s">
        <v>1896</v>
      </c>
      <c r="D343" s="530" t="s">
        <v>797</v>
      </c>
      <c r="E343" s="530" t="s">
        <v>782</v>
      </c>
      <c r="F343" s="529" t="s">
        <v>1895</v>
      </c>
      <c r="G343" s="528" t="s">
        <v>1894</v>
      </c>
      <c r="H343" s="528" t="s">
        <v>1893</v>
      </c>
      <c r="I343" s="527" t="s">
        <v>1541</v>
      </c>
      <c r="J343" s="526">
        <v>3200</v>
      </c>
      <c r="K343" s="526"/>
      <c r="L343" s="525"/>
    </row>
    <row r="344" spans="1:12" s="515" customFormat="1" ht="25.5" x14ac:dyDescent="0.2">
      <c r="A344" s="531">
        <f t="shared" si="6"/>
        <v>342</v>
      </c>
      <c r="B344" s="525" t="s">
        <v>580</v>
      </c>
      <c r="C344" s="525" t="s">
        <v>1892</v>
      </c>
      <c r="D344" s="530" t="s">
        <v>797</v>
      </c>
      <c r="E344" s="530" t="s">
        <v>323</v>
      </c>
      <c r="F344" s="529" t="s">
        <v>1891</v>
      </c>
      <c r="G344" s="528" t="s">
        <v>1890</v>
      </c>
      <c r="H344" s="528" t="s">
        <v>1889</v>
      </c>
      <c r="I344" s="527" t="s">
        <v>1541</v>
      </c>
      <c r="J344" s="526">
        <v>450</v>
      </c>
      <c r="K344" s="526"/>
      <c r="L344" s="525"/>
    </row>
    <row r="345" spans="1:12" s="515" customFormat="1" ht="25.5" x14ac:dyDescent="0.2">
      <c r="A345" s="531">
        <f t="shared" si="6"/>
        <v>343</v>
      </c>
      <c r="B345" s="525" t="s">
        <v>580</v>
      </c>
      <c r="C345" s="525" t="s">
        <v>1888</v>
      </c>
      <c r="D345" s="530" t="s">
        <v>797</v>
      </c>
      <c r="E345" s="530" t="s">
        <v>323</v>
      </c>
      <c r="F345" s="529" t="s">
        <v>1887</v>
      </c>
      <c r="G345" s="528" t="s">
        <v>1886</v>
      </c>
      <c r="H345" s="528" t="s">
        <v>1885</v>
      </c>
      <c r="I345" s="527" t="s">
        <v>1541</v>
      </c>
      <c r="J345" s="526">
        <v>4000</v>
      </c>
      <c r="K345" s="526"/>
      <c r="L345" s="525"/>
    </row>
    <row r="346" spans="1:12" s="515" customFormat="1" ht="51" x14ac:dyDescent="0.2">
      <c r="A346" s="531">
        <f t="shared" si="6"/>
        <v>344</v>
      </c>
      <c r="B346" s="525" t="s">
        <v>580</v>
      </c>
      <c r="C346" s="525" t="s">
        <v>1884</v>
      </c>
      <c r="D346" s="530" t="s">
        <v>797</v>
      </c>
      <c r="E346" s="530" t="s">
        <v>323</v>
      </c>
      <c r="F346" s="529" t="s">
        <v>1883</v>
      </c>
      <c r="G346" s="528" t="s">
        <v>1868</v>
      </c>
      <c r="H346" s="528" t="s">
        <v>1882</v>
      </c>
      <c r="I346" s="527" t="s">
        <v>1541</v>
      </c>
      <c r="J346" s="526">
        <v>1605</v>
      </c>
      <c r="K346" s="526"/>
      <c r="L346" s="525"/>
    </row>
    <row r="347" spans="1:12" s="515" customFormat="1" ht="25.5" x14ac:dyDescent="0.2">
      <c r="A347" s="531">
        <f t="shared" si="6"/>
        <v>345</v>
      </c>
      <c r="B347" s="525" t="s">
        <v>580</v>
      </c>
      <c r="C347" s="525" t="s">
        <v>1881</v>
      </c>
      <c r="D347" s="530" t="s">
        <v>797</v>
      </c>
      <c r="E347" s="530" t="s">
        <v>323</v>
      </c>
      <c r="F347" s="529" t="s">
        <v>1880</v>
      </c>
      <c r="G347" s="528" t="s">
        <v>1879</v>
      </c>
      <c r="H347" s="528" t="s">
        <v>1878</v>
      </c>
      <c r="I347" s="527" t="s">
        <v>1541</v>
      </c>
      <c r="J347" s="526">
        <v>416.67</v>
      </c>
      <c r="K347" s="526"/>
      <c r="L347" s="525"/>
    </row>
    <row r="348" spans="1:12" s="515" customFormat="1" ht="25.5" x14ac:dyDescent="0.2">
      <c r="A348" s="531">
        <f t="shared" si="6"/>
        <v>346</v>
      </c>
      <c r="B348" s="525" t="s">
        <v>580</v>
      </c>
      <c r="C348" s="525" t="s">
        <v>1877</v>
      </c>
      <c r="D348" s="530" t="s">
        <v>797</v>
      </c>
      <c r="E348" s="530" t="s">
        <v>323</v>
      </c>
      <c r="F348" s="529" t="s">
        <v>1876</v>
      </c>
      <c r="G348" s="528" t="s">
        <v>1811</v>
      </c>
      <c r="H348" s="528" t="s">
        <v>1875</v>
      </c>
      <c r="I348" s="527" t="s">
        <v>1541</v>
      </c>
      <c r="J348" s="526">
        <v>800</v>
      </c>
      <c r="K348" s="526"/>
      <c r="L348" s="525"/>
    </row>
    <row r="349" spans="1:12" s="515" customFormat="1" ht="63.75" x14ac:dyDescent="0.2">
      <c r="A349" s="531">
        <f t="shared" si="6"/>
        <v>347</v>
      </c>
      <c r="B349" s="525" t="s">
        <v>580</v>
      </c>
      <c r="C349" s="525" t="s">
        <v>1874</v>
      </c>
      <c r="D349" s="530" t="s">
        <v>797</v>
      </c>
      <c r="E349" s="530" t="s">
        <v>782</v>
      </c>
      <c r="F349" s="529" t="s">
        <v>1873</v>
      </c>
      <c r="G349" s="528" t="s">
        <v>1872</v>
      </c>
      <c r="H349" s="528" t="s">
        <v>1871</v>
      </c>
      <c r="I349" s="527" t="s">
        <v>1541</v>
      </c>
      <c r="J349" s="526">
        <v>735.02</v>
      </c>
      <c r="K349" s="526"/>
      <c r="L349" s="525"/>
    </row>
    <row r="350" spans="1:12" s="515" customFormat="1" ht="51" x14ac:dyDescent="0.2">
      <c r="A350" s="531">
        <f t="shared" si="6"/>
        <v>348</v>
      </c>
      <c r="B350" s="525" t="s">
        <v>580</v>
      </c>
      <c r="C350" s="525" t="s">
        <v>1870</v>
      </c>
      <c r="D350" s="530" t="s">
        <v>797</v>
      </c>
      <c r="E350" s="530" t="s">
        <v>782</v>
      </c>
      <c r="F350" s="529" t="s">
        <v>1869</v>
      </c>
      <c r="G350" s="528" t="s">
        <v>1868</v>
      </c>
      <c r="H350" s="528" t="s">
        <v>1867</v>
      </c>
      <c r="I350" s="527" t="s">
        <v>1541</v>
      </c>
      <c r="J350" s="526">
        <v>2000</v>
      </c>
      <c r="K350" s="526"/>
      <c r="L350" s="525"/>
    </row>
    <row r="351" spans="1:12" s="515" customFormat="1" ht="25.5" x14ac:dyDescent="0.2">
      <c r="A351" s="531">
        <f t="shared" si="6"/>
        <v>349</v>
      </c>
      <c r="B351" s="525" t="s">
        <v>580</v>
      </c>
      <c r="C351" s="525" t="s">
        <v>1866</v>
      </c>
      <c r="D351" s="530" t="s">
        <v>797</v>
      </c>
      <c r="E351" s="530" t="s">
        <v>323</v>
      </c>
      <c r="F351" s="529" t="s">
        <v>1865</v>
      </c>
      <c r="G351" s="528" t="s">
        <v>1864</v>
      </c>
      <c r="H351" s="528" t="s">
        <v>1863</v>
      </c>
      <c r="I351" s="527" t="s">
        <v>1541</v>
      </c>
      <c r="J351" s="526">
        <v>232</v>
      </c>
      <c r="K351" s="526"/>
      <c r="L351" s="525"/>
    </row>
    <row r="352" spans="1:12" s="515" customFormat="1" ht="38.25" x14ac:dyDescent="0.2">
      <c r="A352" s="531">
        <f t="shared" si="6"/>
        <v>350</v>
      </c>
      <c r="B352" s="525" t="s">
        <v>580</v>
      </c>
      <c r="C352" s="525" t="s">
        <v>1862</v>
      </c>
      <c r="D352" s="530" t="s">
        <v>797</v>
      </c>
      <c r="E352" s="530" t="s">
        <v>323</v>
      </c>
      <c r="F352" s="529" t="s">
        <v>1861</v>
      </c>
      <c r="G352" s="528" t="s">
        <v>1860</v>
      </c>
      <c r="H352" s="528" t="s">
        <v>1859</v>
      </c>
      <c r="I352" s="527" t="s">
        <v>1541</v>
      </c>
      <c r="J352" s="526">
        <v>3000</v>
      </c>
      <c r="K352" s="526"/>
      <c r="L352" s="525"/>
    </row>
    <row r="353" spans="1:12" s="515" customFormat="1" ht="38.25" x14ac:dyDescent="0.2">
      <c r="A353" s="531">
        <f t="shared" si="6"/>
        <v>351</v>
      </c>
      <c r="B353" s="525" t="s">
        <v>580</v>
      </c>
      <c r="C353" s="525" t="s">
        <v>1858</v>
      </c>
      <c r="D353" s="530" t="s">
        <v>797</v>
      </c>
      <c r="E353" s="530" t="s">
        <v>323</v>
      </c>
      <c r="F353" s="529" t="s">
        <v>1857</v>
      </c>
      <c r="G353" s="528" t="s">
        <v>1856</v>
      </c>
      <c r="H353" s="528" t="s">
        <v>1855</v>
      </c>
      <c r="I353" s="527" t="s">
        <v>1541</v>
      </c>
      <c r="J353" s="526">
        <v>1094.4000000000001</v>
      </c>
      <c r="K353" s="526"/>
      <c r="L353" s="525"/>
    </row>
    <row r="354" spans="1:12" s="515" customFormat="1" ht="38.25" x14ac:dyDescent="0.2">
      <c r="A354" s="531">
        <f t="shared" si="6"/>
        <v>352</v>
      </c>
      <c r="B354" s="525" t="s">
        <v>580</v>
      </c>
      <c r="C354" s="525" t="s">
        <v>1854</v>
      </c>
      <c r="D354" s="530" t="s">
        <v>797</v>
      </c>
      <c r="E354" s="530" t="s">
        <v>323</v>
      </c>
      <c r="F354" s="529" t="s">
        <v>1853</v>
      </c>
      <c r="G354" s="528" t="s">
        <v>1852</v>
      </c>
      <c r="H354" s="528" t="s">
        <v>1851</v>
      </c>
      <c r="I354" s="527" t="s">
        <v>1541</v>
      </c>
      <c r="J354" s="526">
        <v>500</v>
      </c>
      <c r="K354" s="526"/>
      <c r="L354" s="525"/>
    </row>
    <row r="355" spans="1:12" s="515" customFormat="1" ht="25.5" x14ac:dyDescent="0.2">
      <c r="A355" s="531">
        <f t="shared" si="6"/>
        <v>353</v>
      </c>
      <c r="B355" s="525" t="s">
        <v>580</v>
      </c>
      <c r="C355" s="525" t="s">
        <v>1850</v>
      </c>
      <c r="D355" s="530" t="s">
        <v>797</v>
      </c>
      <c r="E355" s="530" t="s">
        <v>323</v>
      </c>
      <c r="F355" s="529" t="s">
        <v>1849</v>
      </c>
      <c r="G355" s="528" t="s">
        <v>1848</v>
      </c>
      <c r="H355" s="528" t="s">
        <v>1847</v>
      </c>
      <c r="I355" s="527" t="s">
        <v>1541</v>
      </c>
      <c r="J355" s="526">
        <v>1000</v>
      </c>
      <c r="K355" s="526"/>
      <c r="L355" s="525"/>
    </row>
    <row r="356" spans="1:12" s="515" customFormat="1" ht="25.5" x14ac:dyDescent="0.2">
      <c r="A356" s="531">
        <f t="shared" si="6"/>
        <v>354</v>
      </c>
      <c r="B356" s="525" t="s">
        <v>580</v>
      </c>
      <c r="C356" s="525" t="s">
        <v>1846</v>
      </c>
      <c r="D356" s="530" t="s">
        <v>797</v>
      </c>
      <c r="E356" s="530" t="s">
        <v>782</v>
      </c>
      <c r="F356" s="529" t="s">
        <v>1845</v>
      </c>
      <c r="G356" s="528" t="s">
        <v>1844</v>
      </c>
      <c r="H356" s="528" t="s">
        <v>1843</v>
      </c>
      <c r="I356" s="527" t="s">
        <v>1541</v>
      </c>
      <c r="J356" s="526">
        <v>1080</v>
      </c>
      <c r="K356" s="526"/>
      <c r="L356" s="525"/>
    </row>
    <row r="357" spans="1:12" s="515" customFormat="1" ht="25.5" x14ac:dyDescent="0.2">
      <c r="A357" s="531">
        <f t="shared" si="6"/>
        <v>355</v>
      </c>
      <c r="B357" s="525" t="s">
        <v>580</v>
      </c>
      <c r="C357" s="525" t="s">
        <v>1842</v>
      </c>
      <c r="D357" s="530" t="s">
        <v>797</v>
      </c>
      <c r="E357" s="530" t="s">
        <v>323</v>
      </c>
      <c r="F357" s="529" t="s">
        <v>1841</v>
      </c>
      <c r="G357" s="528" t="s">
        <v>1840</v>
      </c>
      <c r="H357" s="528" t="s">
        <v>1839</v>
      </c>
      <c r="I357" s="527" t="s">
        <v>1541</v>
      </c>
      <c r="J357" s="526">
        <v>6000</v>
      </c>
      <c r="K357" s="526"/>
      <c r="L357" s="525"/>
    </row>
    <row r="358" spans="1:12" s="515" customFormat="1" ht="25.5" x14ac:dyDescent="0.2">
      <c r="A358" s="531">
        <f t="shared" si="6"/>
        <v>356</v>
      </c>
      <c r="B358" s="525" t="s">
        <v>580</v>
      </c>
      <c r="C358" s="525" t="s">
        <v>1838</v>
      </c>
      <c r="D358" s="530" t="s">
        <v>797</v>
      </c>
      <c r="E358" s="530" t="s">
        <v>323</v>
      </c>
      <c r="F358" s="529" t="s">
        <v>1837</v>
      </c>
      <c r="G358" s="528" t="s">
        <v>1827</v>
      </c>
      <c r="H358" s="528" t="s">
        <v>1836</v>
      </c>
      <c r="I358" s="527" t="s">
        <v>1541</v>
      </c>
      <c r="J358" s="526">
        <v>1220</v>
      </c>
      <c r="K358" s="526"/>
      <c r="L358" s="525"/>
    </row>
    <row r="359" spans="1:12" s="515" customFormat="1" ht="25.5" x14ac:dyDescent="0.2">
      <c r="A359" s="531">
        <f t="shared" si="6"/>
        <v>357</v>
      </c>
      <c r="B359" s="525" t="s">
        <v>580</v>
      </c>
      <c r="C359" s="525" t="s">
        <v>1835</v>
      </c>
      <c r="D359" s="530" t="s">
        <v>797</v>
      </c>
      <c r="E359" s="530" t="s">
        <v>323</v>
      </c>
      <c r="F359" s="529" t="s">
        <v>1834</v>
      </c>
      <c r="G359" s="528" t="s">
        <v>1827</v>
      </c>
      <c r="H359" s="528" t="s">
        <v>1833</v>
      </c>
      <c r="I359" s="527" t="s">
        <v>1541</v>
      </c>
      <c r="J359" s="526">
        <v>2541</v>
      </c>
      <c r="K359" s="526"/>
      <c r="L359" s="525"/>
    </row>
    <row r="360" spans="1:12" s="515" customFormat="1" ht="25.5" x14ac:dyDescent="0.2">
      <c r="A360" s="531">
        <f t="shared" si="6"/>
        <v>358</v>
      </c>
      <c r="B360" s="525" t="s">
        <v>580</v>
      </c>
      <c r="C360" s="525" t="s">
        <v>1832</v>
      </c>
      <c r="D360" s="530" t="s">
        <v>797</v>
      </c>
      <c r="E360" s="530" t="s">
        <v>323</v>
      </c>
      <c r="F360" s="529" t="s">
        <v>1831</v>
      </c>
      <c r="G360" s="528" t="s">
        <v>1819</v>
      </c>
      <c r="H360" s="528" t="s">
        <v>1830</v>
      </c>
      <c r="I360" s="527" t="s">
        <v>1541</v>
      </c>
      <c r="J360" s="526">
        <v>800</v>
      </c>
      <c r="K360" s="526"/>
      <c r="L360" s="525"/>
    </row>
    <row r="361" spans="1:12" s="515" customFormat="1" ht="51" x14ac:dyDescent="0.2">
      <c r="A361" s="531">
        <f t="shared" si="6"/>
        <v>359</v>
      </c>
      <c r="B361" s="525" t="s">
        <v>580</v>
      </c>
      <c r="C361" s="525" t="s">
        <v>1829</v>
      </c>
      <c r="D361" s="530" t="s">
        <v>797</v>
      </c>
      <c r="E361" s="530" t="s">
        <v>323</v>
      </c>
      <c r="F361" s="529" t="s">
        <v>1828</v>
      </c>
      <c r="G361" s="528" t="s">
        <v>1827</v>
      </c>
      <c r="H361" s="528" t="s">
        <v>1826</v>
      </c>
      <c r="I361" s="527" t="s">
        <v>1541</v>
      </c>
      <c r="J361" s="526">
        <v>330</v>
      </c>
      <c r="K361" s="526"/>
      <c r="L361" s="525"/>
    </row>
    <row r="362" spans="1:12" s="515" customFormat="1" ht="25.5" x14ac:dyDescent="0.2">
      <c r="A362" s="531">
        <f t="shared" si="6"/>
        <v>360</v>
      </c>
      <c r="B362" s="525" t="s">
        <v>580</v>
      </c>
      <c r="C362" s="525" t="s">
        <v>1825</v>
      </c>
      <c r="D362" s="530" t="s">
        <v>797</v>
      </c>
      <c r="E362" s="530" t="s">
        <v>323</v>
      </c>
      <c r="F362" s="529" t="s">
        <v>1824</v>
      </c>
      <c r="G362" s="528" t="s">
        <v>1823</v>
      </c>
      <c r="H362" s="528" t="s">
        <v>1822</v>
      </c>
      <c r="I362" s="527" t="s">
        <v>1541</v>
      </c>
      <c r="J362" s="526">
        <v>240</v>
      </c>
      <c r="K362" s="526"/>
      <c r="L362" s="525"/>
    </row>
    <row r="363" spans="1:12" s="515" customFormat="1" ht="25.5" x14ac:dyDescent="0.2">
      <c r="A363" s="531">
        <f t="shared" si="6"/>
        <v>361</v>
      </c>
      <c r="B363" s="525" t="s">
        <v>580</v>
      </c>
      <c r="C363" s="525" t="s">
        <v>1821</v>
      </c>
      <c r="D363" s="530" t="s">
        <v>797</v>
      </c>
      <c r="E363" s="530" t="s">
        <v>323</v>
      </c>
      <c r="F363" s="529" t="s">
        <v>1820</v>
      </c>
      <c r="G363" s="528" t="s">
        <v>1819</v>
      </c>
      <c r="H363" s="528" t="s">
        <v>1818</v>
      </c>
      <c r="I363" s="527" t="s">
        <v>1541</v>
      </c>
      <c r="J363" s="526">
        <v>1500</v>
      </c>
      <c r="K363" s="526"/>
      <c r="L363" s="525"/>
    </row>
    <row r="364" spans="1:12" s="515" customFormat="1" ht="25.5" x14ac:dyDescent="0.2">
      <c r="A364" s="531">
        <f t="shared" si="6"/>
        <v>362</v>
      </c>
      <c r="B364" s="525" t="s">
        <v>580</v>
      </c>
      <c r="C364" s="525" t="s">
        <v>1817</v>
      </c>
      <c r="D364" s="530" t="s">
        <v>797</v>
      </c>
      <c r="E364" s="530" t="s">
        <v>323</v>
      </c>
      <c r="F364" s="529" t="s">
        <v>1816</v>
      </c>
      <c r="G364" s="528" t="s">
        <v>1815</v>
      </c>
      <c r="H364" s="528" t="s">
        <v>1814</v>
      </c>
      <c r="I364" s="527" t="s">
        <v>1541</v>
      </c>
      <c r="J364" s="526">
        <v>1166.6199999999999</v>
      </c>
      <c r="K364" s="526"/>
      <c r="L364" s="525"/>
    </row>
    <row r="365" spans="1:12" s="515" customFormat="1" ht="38.25" x14ac:dyDescent="0.2">
      <c r="A365" s="531">
        <f t="shared" si="6"/>
        <v>363</v>
      </c>
      <c r="B365" s="525" t="s">
        <v>580</v>
      </c>
      <c r="C365" s="525" t="s">
        <v>1813</v>
      </c>
      <c r="D365" s="530" t="s">
        <v>797</v>
      </c>
      <c r="E365" s="530" t="s">
        <v>323</v>
      </c>
      <c r="F365" s="529" t="s">
        <v>1812</v>
      </c>
      <c r="G365" s="528" t="s">
        <v>1811</v>
      </c>
      <c r="H365" s="528" t="s">
        <v>1810</v>
      </c>
      <c r="I365" s="527" t="s">
        <v>1541</v>
      </c>
      <c r="J365" s="526">
        <v>3650</v>
      </c>
      <c r="K365" s="526"/>
      <c r="L365" s="525"/>
    </row>
    <row r="366" spans="1:12" s="515" customFormat="1" ht="12.75" hidden="1" x14ac:dyDescent="0.2">
      <c r="A366" s="490">
        <f t="shared" si="6"/>
        <v>364</v>
      </c>
      <c r="B366" s="485" t="s">
        <v>580</v>
      </c>
      <c r="C366" s="485" t="s">
        <v>760</v>
      </c>
      <c r="D366" s="489" t="s">
        <v>677</v>
      </c>
      <c r="E366" s="489" t="s">
        <v>323</v>
      </c>
      <c r="F366" s="524" t="s">
        <v>1809</v>
      </c>
      <c r="G366" s="476" t="s">
        <v>1808</v>
      </c>
      <c r="H366" s="476" t="s">
        <v>1807</v>
      </c>
      <c r="I366" s="468" t="s">
        <v>852</v>
      </c>
      <c r="J366" s="486">
        <v>5798</v>
      </c>
      <c r="K366" s="486">
        <v>0</v>
      </c>
      <c r="L366" s="485"/>
    </row>
    <row r="367" spans="1:12" s="515" customFormat="1" ht="25.5" hidden="1" x14ac:dyDescent="0.2">
      <c r="A367" s="490">
        <f t="shared" si="6"/>
        <v>365</v>
      </c>
      <c r="B367" s="485" t="s">
        <v>580</v>
      </c>
      <c r="C367" s="485" t="s">
        <v>760</v>
      </c>
      <c r="D367" s="489" t="s">
        <v>677</v>
      </c>
      <c r="E367" s="489" t="s">
        <v>323</v>
      </c>
      <c r="F367" s="524" t="s">
        <v>1806</v>
      </c>
      <c r="G367" s="476" t="s">
        <v>1805</v>
      </c>
      <c r="H367" s="476" t="s">
        <v>1804</v>
      </c>
      <c r="I367" s="468" t="s">
        <v>866</v>
      </c>
      <c r="J367" s="486">
        <v>17254</v>
      </c>
      <c r="K367" s="486">
        <v>0</v>
      </c>
      <c r="L367" s="485"/>
    </row>
    <row r="368" spans="1:12" s="515" customFormat="1" ht="25.5" hidden="1" x14ac:dyDescent="0.2">
      <c r="A368" s="490">
        <f t="shared" si="6"/>
        <v>366</v>
      </c>
      <c r="B368" s="485" t="s">
        <v>580</v>
      </c>
      <c r="C368" s="485" t="s">
        <v>760</v>
      </c>
      <c r="D368" s="489" t="s">
        <v>677</v>
      </c>
      <c r="E368" s="489" t="s">
        <v>323</v>
      </c>
      <c r="F368" s="524" t="s">
        <v>1803</v>
      </c>
      <c r="G368" s="476" t="s">
        <v>1802</v>
      </c>
      <c r="H368" s="476" t="s">
        <v>1801</v>
      </c>
      <c r="I368" s="468" t="s">
        <v>866</v>
      </c>
      <c r="J368" s="486">
        <v>9023</v>
      </c>
      <c r="K368" s="486">
        <v>0</v>
      </c>
      <c r="L368" s="485"/>
    </row>
    <row r="369" spans="1:12" s="515" customFormat="1" ht="25.5" hidden="1" x14ac:dyDescent="0.2">
      <c r="A369" s="490">
        <f t="shared" si="6"/>
        <v>367</v>
      </c>
      <c r="B369" s="485" t="s">
        <v>580</v>
      </c>
      <c r="C369" s="485" t="s">
        <v>760</v>
      </c>
      <c r="D369" s="489" t="s">
        <v>677</v>
      </c>
      <c r="E369" s="489" t="s">
        <v>323</v>
      </c>
      <c r="F369" s="524" t="s">
        <v>1800</v>
      </c>
      <c r="G369" s="476" t="s">
        <v>1639</v>
      </c>
      <c r="H369" s="476" t="s">
        <v>1799</v>
      </c>
      <c r="I369" s="468" t="s">
        <v>843</v>
      </c>
      <c r="J369" s="486">
        <v>19694</v>
      </c>
      <c r="K369" s="486">
        <v>0</v>
      </c>
      <c r="L369" s="485"/>
    </row>
    <row r="370" spans="1:12" s="515" customFormat="1" ht="25.5" hidden="1" x14ac:dyDescent="0.2">
      <c r="A370" s="490">
        <f t="shared" si="6"/>
        <v>368</v>
      </c>
      <c r="B370" s="485" t="s">
        <v>580</v>
      </c>
      <c r="C370" s="485" t="s">
        <v>760</v>
      </c>
      <c r="D370" s="489" t="s">
        <v>677</v>
      </c>
      <c r="E370" s="489" t="s">
        <v>323</v>
      </c>
      <c r="F370" s="524" t="s">
        <v>1798</v>
      </c>
      <c r="G370" s="476" t="s">
        <v>1797</v>
      </c>
      <c r="H370" s="476" t="s">
        <v>1796</v>
      </c>
      <c r="I370" s="468" t="s">
        <v>852</v>
      </c>
      <c r="J370" s="486">
        <v>6218</v>
      </c>
      <c r="K370" s="486">
        <v>0</v>
      </c>
      <c r="L370" s="485"/>
    </row>
    <row r="371" spans="1:12" s="515" customFormat="1" ht="25.5" hidden="1" x14ac:dyDescent="0.2">
      <c r="A371" s="490">
        <f t="shared" si="6"/>
        <v>369</v>
      </c>
      <c r="B371" s="485" t="s">
        <v>580</v>
      </c>
      <c r="C371" s="485" t="s">
        <v>760</v>
      </c>
      <c r="D371" s="489" t="s">
        <v>677</v>
      </c>
      <c r="E371" s="489" t="s">
        <v>323</v>
      </c>
      <c r="F371" s="524" t="s">
        <v>1795</v>
      </c>
      <c r="G371" s="476" t="s">
        <v>1539</v>
      </c>
      <c r="H371" s="476" t="s">
        <v>1794</v>
      </c>
      <c r="I371" s="468" t="s">
        <v>839</v>
      </c>
      <c r="J371" s="486">
        <v>13114</v>
      </c>
      <c r="K371" s="486">
        <v>0</v>
      </c>
      <c r="L371" s="485"/>
    </row>
    <row r="372" spans="1:12" s="515" customFormat="1" ht="25.5" hidden="1" x14ac:dyDescent="0.2">
      <c r="A372" s="490">
        <f t="shared" si="6"/>
        <v>370</v>
      </c>
      <c r="B372" s="485" t="s">
        <v>580</v>
      </c>
      <c r="C372" s="485" t="s">
        <v>760</v>
      </c>
      <c r="D372" s="489" t="s">
        <v>677</v>
      </c>
      <c r="E372" s="489" t="s">
        <v>323</v>
      </c>
      <c r="F372" s="524" t="s">
        <v>1793</v>
      </c>
      <c r="G372" s="476" t="s">
        <v>1792</v>
      </c>
      <c r="H372" s="476" t="s">
        <v>1791</v>
      </c>
      <c r="I372" s="468" t="s">
        <v>852</v>
      </c>
      <c r="J372" s="486">
        <v>6880</v>
      </c>
      <c r="K372" s="486">
        <v>0</v>
      </c>
      <c r="L372" s="485"/>
    </row>
    <row r="373" spans="1:12" s="515" customFormat="1" ht="25.5" hidden="1" x14ac:dyDescent="0.2">
      <c r="A373" s="490">
        <f t="shared" si="6"/>
        <v>371</v>
      </c>
      <c r="B373" s="485" t="s">
        <v>580</v>
      </c>
      <c r="C373" s="485" t="s">
        <v>760</v>
      </c>
      <c r="D373" s="489" t="s">
        <v>677</v>
      </c>
      <c r="E373" s="489" t="s">
        <v>323</v>
      </c>
      <c r="F373" s="524" t="s">
        <v>1790</v>
      </c>
      <c r="G373" s="476" t="s">
        <v>1536</v>
      </c>
      <c r="H373" s="476" t="s">
        <v>1789</v>
      </c>
      <c r="I373" s="468" t="s">
        <v>839</v>
      </c>
      <c r="J373" s="486">
        <v>18082</v>
      </c>
      <c r="K373" s="486">
        <v>0</v>
      </c>
      <c r="L373" s="485"/>
    </row>
    <row r="374" spans="1:12" s="515" customFormat="1" ht="25.5" hidden="1" x14ac:dyDescent="0.2">
      <c r="A374" s="490">
        <f t="shared" si="6"/>
        <v>372</v>
      </c>
      <c r="B374" s="485" t="s">
        <v>580</v>
      </c>
      <c r="C374" s="485" t="s">
        <v>760</v>
      </c>
      <c r="D374" s="489" t="s">
        <v>677</v>
      </c>
      <c r="E374" s="489" t="s">
        <v>323</v>
      </c>
      <c r="F374" s="524" t="s">
        <v>1788</v>
      </c>
      <c r="G374" s="476" t="s">
        <v>1787</v>
      </c>
      <c r="H374" s="476" t="s">
        <v>1786</v>
      </c>
      <c r="I374" s="468" t="s">
        <v>852</v>
      </c>
      <c r="J374" s="486">
        <v>4756</v>
      </c>
      <c r="K374" s="486">
        <v>0</v>
      </c>
      <c r="L374" s="485"/>
    </row>
    <row r="375" spans="1:12" s="515" customFormat="1" ht="25.5" hidden="1" x14ac:dyDescent="0.2">
      <c r="A375" s="490">
        <f t="shared" si="6"/>
        <v>373</v>
      </c>
      <c r="B375" s="485" t="s">
        <v>580</v>
      </c>
      <c r="C375" s="485" t="s">
        <v>760</v>
      </c>
      <c r="D375" s="489" t="s">
        <v>677</v>
      </c>
      <c r="E375" s="489" t="s">
        <v>323</v>
      </c>
      <c r="F375" s="524" t="s">
        <v>1785</v>
      </c>
      <c r="G375" s="476" t="s">
        <v>732</v>
      </c>
      <c r="H375" s="476" t="s">
        <v>1784</v>
      </c>
      <c r="I375" s="468" t="s">
        <v>756</v>
      </c>
      <c r="J375" s="486">
        <v>18694</v>
      </c>
      <c r="K375" s="486">
        <v>0</v>
      </c>
      <c r="L375" s="485"/>
    </row>
    <row r="376" spans="1:12" s="515" customFormat="1" ht="25.5" hidden="1" x14ac:dyDescent="0.2">
      <c r="A376" s="490">
        <f t="shared" si="6"/>
        <v>374</v>
      </c>
      <c r="B376" s="485" t="s">
        <v>580</v>
      </c>
      <c r="C376" s="485" t="s">
        <v>760</v>
      </c>
      <c r="D376" s="489" t="s">
        <v>677</v>
      </c>
      <c r="E376" s="489" t="s">
        <v>323</v>
      </c>
      <c r="F376" s="524" t="s">
        <v>1783</v>
      </c>
      <c r="G376" s="476" t="s">
        <v>1615</v>
      </c>
      <c r="H376" s="476" t="s">
        <v>1782</v>
      </c>
      <c r="I376" s="468" t="s">
        <v>843</v>
      </c>
      <c r="J376" s="486">
        <v>9084</v>
      </c>
      <c r="K376" s="486">
        <v>0</v>
      </c>
      <c r="L376" s="485"/>
    </row>
    <row r="377" spans="1:12" s="515" customFormat="1" ht="38.25" hidden="1" x14ac:dyDescent="0.2">
      <c r="A377" s="490">
        <f t="shared" si="6"/>
        <v>375</v>
      </c>
      <c r="B377" s="485" t="s">
        <v>580</v>
      </c>
      <c r="C377" s="485" t="s">
        <v>760</v>
      </c>
      <c r="D377" s="489" t="s">
        <v>677</v>
      </c>
      <c r="E377" s="489" t="s">
        <v>323</v>
      </c>
      <c r="F377" s="524" t="s">
        <v>1781</v>
      </c>
      <c r="G377" s="476" t="s">
        <v>1780</v>
      </c>
      <c r="H377" s="476" t="s">
        <v>1779</v>
      </c>
      <c r="I377" s="468" t="s">
        <v>852</v>
      </c>
      <c r="J377" s="486">
        <v>5616</v>
      </c>
      <c r="K377" s="486">
        <v>0</v>
      </c>
      <c r="L377" s="485"/>
    </row>
    <row r="378" spans="1:12" s="515" customFormat="1" ht="25.5" hidden="1" x14ac:dyDescent="0.2">
      <c r="A378" s="490">
        <f t="shared" si="6"/>
        <v>376</v>
      </c>
      <c r="B378" s="485" t="s">
        <v>580</v>
      </c>
      <c r="C378" s="485" t="s">
        <v>760</v>
      </c>
      <c r="D378" s="489" t="s">
        <v>677</v>
      </c>
      <c r="E378" s="489" t="s">
        <v>323</v>
      </c>
      <c r="F378" s="524" t="s">
        <v>1778</v>
      </c>
      <c r="G378" s="476" t="s">
        <v>1533</v>
      </c>
      <c r="H378" s="476" t="s">
        <v>1777</v>
      </c>
      <c r="I378" s="468" t="s">
        <v>852</v>
      </c>
      <c r="J378" s="486">
        <v>12660</v>
      </c>
      <c r="K378" s="486">
        <v>0</v>
      </c>
      <c r="L378" s="485"/>
    </row>
    <row r="379" spans="1:12" s="515" customFormat="1" ht="25.5" hidden="1" x14ac:dyDescent="0.2">
      <c r="A379" s="490">
        <f t="shared" si="6"/>
        <v>377</v>
      </c>
      <c r="B379" s="485" t="s">
        <v>580</v>
      </c>
      <c r="C379" s="485" t="s">
        <v>760</v>
      </c>
      <c r="D379" s="489" t="s">
        <v>677</v>
      </c>
      <c r="E379" s="489" t="s">
        <v>323</v>
      </c>
      <c r="F379" s="524" t="s">
        <v>1776</v>
      </c>
      <c r="G379" s="476" t="s">
        <v>1500</v>
      </c>
      <c r="H379" s="476" t="s">
        <v>1775</v>
      </c>
      <c r="I379" s="468" t="s">
        <v>1620</v>
      </c>
      <c r="J379" s="486">
        <v>15447</v>
      </c>
      <c r="K379" s="486">
        <v>0</v>
      </c>
      <c r="L379" s="485"/>
    </row>
    <row r="380" spans="1:12" s="515" customFormat="1" ht="25.5" hidden="1" x14ac:dyDescent="0.2">
      <c r="A380" s="490">
        <f t="shared" si="6"/>
        <v>378</v>
      </c>
      <c r="B380" s="485" t="s">
        <v>580</v>
      </c>
      <c r="C380" s="485" t="s">
        <v>760</v>
      </c>
      <c r="D380" s="489" t="s">
        <v>677</v>
      </c>
      <c r="E380" s="489" t="s">
        <v>323</v>
      </c>
      <c r="F380" s="524" t="s">
        <v>1774</v>
      </c>
      <c r="G380" s="476" t="s">
        <v>1606</v>
      </c>
      <c r="H380" s="476" t="s">
        <v>1773</v>
      </c>
      <c r="I380" s="468" t="s">
        <v>843</v>
      </c>
      <c r="J380" s="486">
        <v>17941</v>
      </c>
      <c r="K380" s="486">
        <v>0</v>
      </c>
      <c r="L380" s="485"/>
    </row>
    <row r="381" spans="1:12" s="515" customFormat="1" ht="25.5" hidden="1" x14ac:dyDescent="0.2">
      <c r="A381" s="490">
        <f t="shared" si="6"/>
        <v>379</v>
      </c>
      <c r="B381" s="485" t="s">
        <v>580</v>
      </c>
      <c r="C381" s="485" t="s">
        <v>760</v>
      </c>
      <c r="D381" s="489" t="s">
        <v>677</v>
      </c>
      <c r="E381" s="489" t="s">
        <v>323</v>
      </c>
      <c r="F381" s="524" t="s">
        <v>1772</v>
      </c>
      <c r="G381" s="476" t="s">
        <v>1771</v>
      </c>
      <c r="H381" s="476" t="s">
        <v>1770</v>
      </c>
      <c r="I381" s="468" t="s">
        <v>852</v>
      </c>
      <c r="J381" s="486">
        <v>9309</v>
      </c>
      <c r="K381" s="486">
        <v>0</v>
      </c>
      <c r="L381" s="485"/>
    </row>
    <row r="382" spans="1:12" s="515" customFormat="1" ht="38.25" hidden="1" x14ac:dyDescent="0.2">
      <c r="A382" s="490">
        <f t="shared" si="6"/>
        <v>380</v>
      </c>
      <c r="B382" s="485" t="s">
        <v>580</v>
      </c>
      <c r="C382" s="485" t="s">
        <v>760</v>
      </c>
      <c r="D382" s="489" t="s">
        <v>677</v>
      </c>
      <c r="E382" s="489" t="s">
        <v>323</v>
      </c>
      <c r="F382" s="524" t="s">
        <v>1769</v>
      </c>
      <c r="G382" s="476" t="s">
        <v>1768</v>
      </c>
      <c r="H382" s="476" t="s">
        <v>1767</v>
      </c>
      <c r="I382" s="468" t="s">
        <v>843</v>
      </c>
      <c r="J382" s="486">
        <v>6948</v>
      </c>
      <c r="K382" s="486">
        <v>0</v>
      </c>
      <c r="L382" s="485"/>
    </row>
    <row r="383" spans="1:12" s="515" customFormat="1" ht="38.25" hidden="1" x14ac:dyDescent="0.2">
      <c r="A383" s="490">
        <f t="shared" si="6"/>
        <v>381</v>
      </c>
      <c r="B383" s="485" t="s">
        <v>580</v>
      </c>
      <c r="C383" s="485" t="s">
        <v>760</v>
      </c>
      <c r="D383" s="489" t="s">
        <v>677</v>
      </c>
      <c r="E383" s="489" t="s">
        <v>323</v>
      </c>
      <c r="F383" s="524" t="s">
        <v>1766</v>
      </c>
      <c r="G383" s="476" t="s">
        <v>1765</v>
      </c>
      <c r="H383" s="476" t="s">
        <v>1764</v>
      </c>
      <c r="I383" s="468" t="s">
        <v>756</v>
      </c>
      <c r="J383" s="486">
        <v>11036</v>
      </c>
      <c r="K383" s="486">
        <v>0</v>
      </c>
      <c r="L383" s="485"/>
    </row>
    <row r="384" spans="1:12" s="515" customFormat="1" ht="25.5" hidden="1" x14ac:dyDescent="0.2">
      <c r="A384" s="490">
        <f t="shared" si="6"/>
        <v>382</v>
      </c>
      <c r="B384" s="485" t="s">
        <v>580</v>
      </c>
      <c r="C384" s="485" t="s">
        <v>760</v>
      </c>
      <c r="D384" s="489" t="s">
        <v>677</v>
      </c>
      <c r="E384" s="489" t="s">
        <v>323</v>
      </c>
      <c r="F384" s="524" t="s">
        <v>1763</v>
      </c>
      <c r="G384" s="476" t="s">
        <v>1762</v>
      </c>
      <c r="H384" s="476" t="s">
        <v>1761</v>
      </c>
      <c r="I384" s="468" t="s">
        <v>839</v>
      </c>
      <c r="J384" s="486">
        <v>2711</v>
      </c>
      <c r="K384" s="486">
        <v>0</v>
      </c>
      <c r="L384" s="485"/>
    </row>
    <row r="385" spans="1:12" s="515" customFormat="1" ht="25.5" hidden="1" x14ac:dyDescent="0.2">
      <c r="A385" s="490">
        <f t="shared" si="6"/>
        <v>383</v>
      </c>
      <c r="B385" s="485" t="s">
        <v>580</v>
      </c>
      <c r="C385" s="485" t="s">
        <v>760</v>
      </c>
      <c r="D385" s="489" t="s">
        <v>677</v>
      </c>
      <c r="E385" s="489" t="s">
        <v>323</v>
      </c>
      <c r="F385" s="524" t="s">
        <v>1760</v>
      </c>
      <c r="G385" s="476" t="s">
        <v>1603</v>
      </c>
      <c r="H385" s="476" t="s">
        <v>1759</v>
      </c>
      <c r="I385" s="468" t="s">
        <v>1620</v>
      </c>
      <c r="J385" s="486">
        <v>12036</v>
      </c>
      <c r="K385" s="486">
        <v>0</v>
      </c>
      <c r="L385" s="485"/>
    </row>
    <row r="386" spans="1:12" s="515" customFormat="1" ht="25.5" hidden="1" x14ac:dyDescent="0.2">
      <c r="A386" s="490">
        <f t="shared" si="6"/>
        <v>384</v>
      </c>
      <c r="B386" s="485" t="s">
        <v>580</v>
      </c>
      <c r="C386" s="485" t="s">
        <v>760</v>
      </c>
      <c r="D386" s="489" t="s">
        <v>677</v>
      </c>
      <c r="E386" s="489" t="s">
        <v>323</v>
      </c>
      <c r="F386" s="524" t="s">
        <v>1758</v>
      </c>
      <c r="G386" s="476" t="s">
        <v>1659</v>
      </c>
      <c r="H386" s="476" t="s">
        <v>1757</v>
      </c>
      <c r="I386" s="468" t="s">
        <v>761</v>
      </c>
      <c r="J386" s="486">
        <v>8380</v>
      </c>
      <c r="K386" s="486">
        <v>0</v>
      </c>
      <c r="L386" s="485"/>
    </row>
    <row r="387" spans="1:12" s="515" customFormat="1" ht="25.5" hidden="1" x14ac:dyDescent="0.2">
      <c r="A387" s="490">
        <f t="shared" si="6"/>
        <v>385</v>
      </c>
      <c r="B387" s="485" t="s">
        <v>580</v>
      </c>
      <c r="C387" s="485" t="s">
        <v>760</v>
      </c>
      <c r="D387" s="489" t="s">
        <v>677</v>
      </c>
      <c r="E387" s="489" t="s">
        <v>323</v>
      </c>
      <c r="F387" s="524" t="s">
        <v>1756</v>
      </c>
      <c r="G387" s="476" t="s">
        <v>1755</v>
      </c>
      <c r="H387" s="476" t="s">
        <v>1754</v>
      </c>
      <c r="I387" s="468"/>
      <c r="J387" s="486">
        <v>5950</v>
      </c>
      <c r="K387" s="486">
        <v>0</v>
      </c>
      <c r="L387" s="485"/>
    </row>
    <row r="388" spans="1:12" s="515" customFormat="1" ht="25.5" hidden="1" x14ac:dyDescent="0.2">
      <c r="A388" s="490">
        <f t="shared" ref="A388:A451" si="7">A387+1</f>
        <v>386</v>
      </c>
      <c r="B388" s="485" t="s">
        <v>580</v>
      </c>
      <c r="C388" s="485" t="s">
        <v>760</v>
      </c>
      <c r="D388" s="489" t="s">
        <v>677</v>
      </c>
      <c r="E388" s="489" t="s">
        <v>323</v>
      </c>
      <c r="F388" s="524" t="s">
        <v>1753</v>
      </c>
      <c r="G388" s="476" t="s">
        <v>1752</v>
      </c>
      <c r="H388" s="476" t="s">
        <v>1751</v>
      </c>
      <c r="I388" s="468" t="s">
        <v>761</v>
      </c>
      <c r="J388" s="486">
        <v>5380</v>
      </c>
      <c r="K388" s="486">
        <v>0</v>
      </c>
      <c r="L388" s="485"/>
    </row>
    <row r="389" spans="1:12" s="515" customFormat="1" ht="25.5" hidden="1" x14ac:dyDescent="0.2">
      <c r="A389" s="490">
        <f t="shared" si="7"/>
        <v>387</v>
      </c>
      <c r="B389" s="485" t="s">
        <v>580</v>
      </c>
      <c r="C389" s="485" t="s">
        <v>760</v>
      </c>
      <c r="D389" s="489" t="s">
        <v>677</v>
      </c>
      <c r="E389" s="489" t="s">
        <v>323</v>
      </c>
      <c r="F389" s="524" t="s">
        <v>1750</v>
      </c>
      <c r="G389" s="476" t="s">
        <v>1749</v>
      </c>
      <c r="H389" s="476" t="s">
        <v>1748</v>
      </c>
      <c r="I389" s="468" t="s">
        <v>761</v>
      </c>
      <c r="J389" s="486">
        <v>4825</v>
      </c>
      <c r="K389" s="486">
        <v>0</v>
      </c>
      <c r="L389" s="485"/>
    </row>
    <row r="390" spans="1:12" s="515" customFormat="1" ht="38.25" hidden="1" x14ac:dyDescent="0.2">
      <c r="A390" s="490">
        <f t="shared" si="7"/>
        <v>388</v>
      </c>
      <c r="B390" s="485" t="s">
        <v>580</v>
      </c>
      <c r="C390" s="485" t="s">
        <v>760</v>
      </c>
      <c r="D390" s="489" t="s">
        <v>677</v>
      </c>
      <c r="E390" s="489" t="s">
        <v>323</v>
      </c>
      <c r="F390" s="524" t="s">
        <v>1747</v>
      </c>
      <c r="G390" s="476" t="s">
        <v>1600</v>
      </c>
      <c r="H390" s="476" t="s">
        <v>1746</v>
      </c>
      <c r="I390" s="468" t="s">
        <v>1620</v>
      </c>
      <c r="J390" s="486">
        <v>3953</v>
      </c>
      <c r="K390" s="486">
        <v>0</v>
      </c>
      <c r="L390" s="485"/>
    </row>
    <row r="391" spans="1:12" s="515" customFormat="1" ht="25.5" hidden="1" x14ac:dyDescent="0.2">
      <c r="A391" s="490">
        <f t="shared" si="7"/>
        <v>389</v>
      </c>
      <c r="B391" s="485" t="s">
        <v>580</v>
      </c>
      <c r="C391" s="485" t="s">
        <v>760</v>
      </c>
      <c r="D391" s="489" t="s">
        <v>677</v>
      </c>
      <c r="E391" s="489" t="s">
        <v>323</v>
      </c>
      <c r="F391" s="524" t="s">
        <v>1745</v>
      </c>
      <c r="G391" s="476" t="s">
        <v>1744</v>
      </c>
      <c r="H391" s="476" t="s">
        <v>1743</v>
      </c>
      <c r="I391" s="468" t="s">
        <v>756</v>
      </c>
      <c r="J391" s="486">
        <v>13339</v>
      </c>
      <c r="K391" s="486">
        <v>0</v>
      </c>
      <c r="L391" s="485"/>
    </row>
    <row r="392" spans="1:12" s="515" customFormat="1" ht="25.5" hidden="1" x14ac:dyDescent="0.2">
      <c r="A392" s="490">
        <f t="shared" si="7"/>
        <v>390</v>
      </c>
      <c r="B392" s="485" t="s">
        <v>580</v>
      </c>
      <c r="C392" s="485" t="s">
        <v>760</v>
      </c>
      <c r="D392" s="489" t="s">
        <v>677</v>
      </c>
      <c r="E392" s="489" t="s">
        <v>323</v>
      </c>
      <c r="F392" s="524" t="s">
        <v>1742</v>
      </c>
      <c r="G392" s="476" t="s">
        <v>1530</v>
      </c>
      <c r="H392" s="476" t="s">
        <v>1741</v>
      </c>
      <c r="I392" s="468" t="s">
        <v>852</v>
      </c>
      <c r="J392" s="486">
        <v>16947</v>
      </c>
      <c r="K392" s="486">
        <v>0</v>
      </c>
      <c r="L392" s="485"/>
    </row>
    <row r="393" spans="1:12" s="515" customFormat="1" ht="25.5" hidden="1" x14ac:dyDescent="0.2">
      <c r="A393" s="490">
        <f t="shared" si="7"/>
        <v>391</v>
      </c>
      <c r="B393" s="485" t="s">
        <v>580</v>
      </c>
      <c r="C393" s="485" t="s">
        <v>760</v>
      </c>
      <c r="D393" s="489" t="s">
        <v>677</v>
      </c>
      <c r="E393" s="489" t="s">
        <v>323</v>
      </c>
      <c r="F393" s="524" t="s">
        <v>1740</v>
      </c>
      <c r="G393" s="476" t="s">
        <v>1739</v>
      </c>
      <c r="H393" s="476" t="s">
        <v>1738</v>
      </c>
      <c r="I393" s="468" t="s">
        <v>839</v>
      </c>
      <c r="J393" s="486">
        <v>4329</v>
      </c>
      <c r="K393" s="486">
        <v>0</v>
      </c>
      <c r="L393" s="485"/>
    </row>
    <row r="394" spans="1:12" s="515" customFormat="1" ht="38.25" hidden="1" x14ac:dyDescent="0.2">
      <c r="A394" s="490">
        <f t="shared" si="7"/>
        <v>392</v>
      </c>
      <c r="B394" s="485" t="s">
        <v>580</v>
      </c>
      <c r="C394" s="485" t="s">
        <v>760</v>
      </c>
      <c r="D394" s="489" t="s">
        <v>677</v>
      </c>
      <c r="E394" s="489" t="s">
        <v>323</v>
      </c>
      <c r="F394" s="524" t="s">
        <v>1737</v>
      </c>
      <c r="G394" s="476" t="s">
        <v>1653</v>
      </c>
      <c r="H394" s="476" t="s">
        <v>1736</v>
      </c>
      <c r="I394" s="468" t="s">
        <v>756</v>
      </c>
      <c r="J394" s="486">
        <v>11838</v>
      </c>
      <c r="K394" s="486">
        <v>0</v>
      </c>
      <c r="L394" s="485"/>
    </row>
    <row r="395" spans="1:12" s="515" customFormat="1" ht="25.5" hidden="1" x14ac:dyDescent="0.2">
      <c r="A395" s="490">
        <f t="shared" si="7"/>
        <v>393</v>
      </c>
      <c r="B395" s="485" t="s">
        <v>580</v>
      </c>
      <c r="C395" s="485" t="s">
        <v>760</v>
      </c>
      <c r="D395" s="489" t="s">
        <v>677</v>
      </c>
      <c r="E395" s="489" t="s">
        <v>323</v>
      </c>
      <c r="F395" s="524" t="s">
        <v>1735</v>
      </c>
      <c r="G395" s="476" t="s">
        <v>1734</v>
      </c>
      <c r="H395" s="476" t="s">
        <v>1733</v>
      </c>
      <c r="I395" s="468" t="s">
        <v>756</v>
      </c>
      <c r="J395" s="486">
        <v>15739</v>
      </c>
      <c r="K395" s="486">
        <v>0</v>
      </c>
      <c r="L395" s="485"/>
    </row>
    <row r="396" spans="1:12" s="515" customFormat="1" ht="25.5" hidden="1" x14ac:dyDescent="0.2">
      <c r="A396" s="490">
        <f t="shared" si="7"/>
        <v>394</v>
      </c>
      <c r="B396" s="485" t="s">
        <v>580</v>
      </c>
      <c r="C396" s="485" t="s">
        <v>760</v>
      </c>
      <c r="D396" s="489" t="s">
        <v>677</v>
      </c>
      <c r="E396" s="489" t="s">
        <v>323</v>
      </c>
      <c r="F396" s="524" t="s">
        <v>1732</v>
      </c>
      <c r="G396" s="476" t="s">
        <v>1731</v>
      </c>
      <c r="H396" s="476" t="s">
        <v>1730</v>
      </c>
      <c r="I396" s="468" t="s">
        <v>839</v>
      </c>
      <c r="J396" s="486">
        <v>7271</v>
      </c>
      <c r="K396" s="486">
        <v>0</v>
      </c>
      <c r="L396" s="485"/>
    </row>
    <row r="397" spans="1:12" s="515" customFormat="1" ht="25.5" hidden="1" x14ac:dyDescent="0.2">
      <c r="A397" s="490">
        <f t="shared" si="7"/>
        <v>395</v>
      </c>
      <c r="B397" s="485" t="s">
        <v>580</v>
      </c>
      <c r="C397" s="485" t="s">
        <v>760</v>
      </c>
      <c r="D397" s="489" t="s">
        <v>677</v>
      </c>
      <c r="E397" s="489" t="s">
        <v>323</v>
      </c>
      <c r="F397" s="524" t="s">
        <v>1729</v>
      </c>
      <c r="G397" s="476" t="s">
        <v>1728</v>
      </c>
      <c r="H397" s="476" t="s">
        <v>1727</v>
      </c>
      <c r="I397" s="468" t="s">
        <v>761</v>
      </c>
      <c r="J397" s="486">
        <v>5000</v>
      </c>
      <c r="K397" s="486">
        <v>0</v>
      </c>
      <c r="L397" s="485"/>
    </row>
    <row r="398" spans="1:12" s="515" customFormat="1" ht="25.5" hidden="1" x14ac:dyDescent="0.2">
      <c r="A398" s="490">
        <f t="shared" si="7"/>
        <v>396</v>
      </c>
      <c r="B398" s="485" t="s">
        <v>580</v>
      </c>
      <c r="C398" s="485" t="s">
        <v>760</v>
      </c>
      <c r="D398" s="489" t="s">
        <v>677</v>
      </c>
      <c r="E398" s="489" t="s">
        <v>323</v>
      </c>
      <c r="F398" s="524" t="s">
        <v>1726</v>
      </c>
      <c r="G398" s="476" t="s">
        <v>1664</v>
      </c>
      <c r="H398" s="476" t="s">
        <v>1725</v>
      </c>
      <c r="I398" s="468" t="s">
        <v>761</v>
      </c>
      <c r="J398" s="486">
        <v>9074</v>
      </c>
      <c r="K398" s="486">
        <v>0</v>
      </c>
      <c r="L398" s="485"/>
    </row>
    <row r="399" spans="1:12" s="515" customFormat="1" ht="38.25" hidden="1" x14ac:dyDescent="0.2">
      <c r="A399" s="490">
        <f t="shared" si="7"/>
        <v>397</v>
      </c>
      <c r="B399" s="485" t="s">
        <v>580</v>
      </c>
      <c r="C399" s="485" t="s">
        <v>760</v>
      </c>
      <c r="D399" s="489" t="s">
        <v>677</v>
      </c>
      <c r="E399" s="489" t="s">
        <v>323</v>
      </c>
      <c r="F399" s="524" t="s">
        <v>1724</v>
      </c>
      <c r="G399" s="476" t="s">
        <v>1723</v>
      </c>
      <c r="H399" s="476" t="s">
        <v>1722</v>
      </c>
      <c r="I399" s="468"/>
      <c r="J399" s="486">
        <v>1123</v>
      </c>
      <c r="K399" s="486">
        <v>0</v>
      </c>
      <c r="L399" s="485"/>
    </row>
    <row r="400" spans="1:12" s="515" customFormat="1" ht="25.5" hidden="1" x14ac:dyDescent="0.2">
      <c r="A400" s="490">
        <f t="shared" si="7"/>
        <v>398</v>
      </c>
      <c r="B400" s="485" t="s">
        <v>580</v>
      </c>
      <c r="C400" s="485" t="s">
        <v>760</v>
      </c>
      <c r="D400" s="489" t="s">
        <v>677</v>
      </c>
      <c r="E400" s="489" t="s">
        <v>323</v>
      </c>
      <c r="F400" s="524" t="s">
        <v>1721</v>
      </c>
      <c r="G400" s="476" t="s">
        <v>1650</v>
      </c>
      <c r="H400" s="476" t="s">
        <v>1720</v>
      </c>
      <c r="I400" s="468" t="s">
        <v>866</v>
      </c>
      <c r="J400" s="486">
        <v>7780</v>
      </c>
      <c r="K400" s="486">
        <v>0</v>
      </c>
      <c r="L400" s="485"/>
    </row>
    <row r="401" spans="1:12" s="515" customFormat="1" ht="25.5" hidden="1" x14ac:dyDescent="0.2">
      <c r="A401" s="490">
        <f t="shared" si="7"/>
        <v>399</v>
      </c>
      <c r="B401" s="485" t="s">
        <v>580</v>
      </c>
      <c r="C401" s="485" t="s">
        <v>760</v>
      </c>
      <c r="D401" s="489" t="s">
        <v>677</v>
      </c>
      <c r="E401" s="489" t="s">
        <v>323</v>
      </c>
      <c r="F401" s="524" t="s">
        <v>1719</v>
      </c>
      <c r="G401" s="476" t="s">
        <v>1718</v>
      </c>
      <c r="H401" s="476" t="s">
        <v>1717</v>
      </c>
      <c r="I401" s="468" t="s">
        <v>756</v>
      </c>
      <c r="J401" s="486">
        <v>9195</v>
      </c>
      <c r="K401" s="486">
        <v>0</v>
      </c>
      <c r="L401" s="485"/>
    </row>
    <row r="402" spans="1:12" s="515" customFormat="1" ht="25.5" hidden="1" x14ac:dyDescent="0.2">
      <c r="A402" s="490">
        <f t="shared" si="7"/>
        <v>400</v>
      </c>
      <c r="B402" s="485" t="s">
        <v>580</v>
      </c>
      <c r="C402" s="485" t="s">
        <v>760</v>
      </c>
      <c r="D402" s="489" t="s">
        <v>677</v>
      </c>
      <c r="E402" s="489" t="s">
        <v>323</v>
      </c>
      <c r="F402" s="524" t="s">
        <v>1716</v>
      </c>
      <c r="G402" s="476" t="s">
        <v>1715</v>
      </c>
      <c r="H402" s="476" t="s">
        <v>1714</v>
      </c>
      <c r="I402" s="468" t="s">
        <v>761</v>
      </c>
      <c r="J402" s="486">
        <v>5153</v>
      </c>
      <c r="K402" s="486">
        <v>0</v>
      </c>
      <c r="L402" s="485"/>
    </row>
    <row r="403" spans="1:12" s="515" customFormat="1" ht="25.5" hidden="1" x14ac:dyDescent="0.2">
      <c r="A403" s="490">
        <f t="shared" si="7"/>
        <v>401</v>
      </c>
      <c r="B403" s="485" t="s">
        <v>580</v>
      </c>
      <c r="C403" s="485" t="s">
        <v>760</v>
      </c>
      <c r="D403" s="489" t="s">
        <v>677</v>
      </c>
      <c r="E403" s="489" t="s">
        <v>323</v>
      </c>
      <c r="F403" s="524" t="s">
        <v>1713</v>
      </c>
      <c r="G403" s="476" t="s">
        <v>1647</v>
      </c>
      <c r="H403" s="476" t="s">
        <v>1712</v>
      </c>
      <c r="I403" s="468"/>
      <c r="J403" s="486">
        <v>1533</v>
      </c>
      <c r="K403" s="486">
        <v>0</v>
      </c>
      <c r="L403" s="485"/>
    </row>
    <row r="404" spans="1:12" s="515" customFormat="1" ht="25.5" hidden="1" x14ac:dyDescent="0.2">
      <c r="A404" s="490">
        <f t="shared" si="7"/>
        <v>402</v>
      </c>
      <c r="B404" s="485" t="s">
        <v>580</v>
      </c>
      <c r="C404" s="485" t="s">
        <v>760</v>
      </c>
      <c r="D404" s="489" t="s">
        <v>677</v>
      </c>
      <c r="E404" s="489" t="s">
        <v>323</v>
      </c>
      <c r="F404" s="524" t="s">
        <v>1711</v>
      </c>
      <c r="G404" s="476" t="s">
        <v>1647</v>
      </c>
      <c r="H404" s="476" t="s">
        <v>1710</v>
      </c>
      <c r="I404" s="468" t="s">
        <v>756</v>
      </c>
      <c r="J404" s="486">
        <v>8345</v>
      </c>
      <c r="K404" s="486">
        <v>0</v>
      </c>
      <c r="L404" s="485"/>
    </row>
    <row r="405" spans="1:12" s="515" customFormat="1" ht="25.5" hidden="1" x14ac:dyDescent="0.2">
      <c r="A405" s="490">
        <f t="shared" si="7"/>
        <v>403</v>
      </c>
      <c r="B405" s="485" t="s">
        <v>580</v>
      </c>
      <c r="C405" s="485" t="s">
        <v>760</v>
      </c>
      <c r="D405" s="489" t="s">
        <v>677</v>
      </c>
      <c r="E405" s="489" t="s">
        <v>323</v>
      </c>
      <c r="F405" s="524" t="s">
        <v>1709</v>
      </c>
      <c r="G405" s="476" t="s">
        <v>1708</v>
      </c>
      <c r="H405" s="476" t="s">
        <v>1707</v>
      </c>
      <c r="I405" s="468" t="s">
        <v>843</v>
      </c>
      <c r="J405" s="486">
        <v>7363</v>
      </c>
      <c r="K405" s="486">
        <v>0</v>
      </c>
      <c r="L405" s="485"/>
    </row>
    <row r="406" spans="1:12" s="515" customFormat="1" ht="25.5" hidden="1" x14ac:dyDescent="0.2">
      <c r="A406" s="490">
        <f t="shared" si="7"/>
        <v>404</v>
      </c>
      <c r="B406" s="485" t="s">
        <v>580</v>
      </c>
      <c r="C406" s="485" t="s">
        <v>760</v>
      </c>
      <c r="D406" s="489" t="s">
        <v>677</v>
      </c>
      <c r="E406" s="489" t="s">
        <v>323</v>
      </c>
      <c r="F406" s="524" t="s">
        <v>1706</v>
      </c>
      <c r="G406" s="476" t="s">
        <v>1705</v>
      </c>
      <c r="H406" s="476" t="s">
        <v>1704</v>
      </c>
      <c r="I406" s="468" t="s">
        <v>756</v>
      </c>
      <c r="J406" s="486">
        <v>9088</v>
      </c>
      <c r="K406" s="486">
        <v>0</v>
      </c>
      <c r="L406" s="485"/>
    </row>
    <row r="407" spans="1:12" s="515" customFormat="1" ht="25.5" hidden="1" x14ac:dyDescent="0.2">
      <c r="A407" s="490">
        <f t="shared" si="7"/>
        <v>405</v>
      </c>
      <c r="B407" s="485" t="s">
        <v>580</v>
      </c>
      <c r="C407" s="485" t="s">
        <v>760</v>
      </c>
      <c r="D407" s="489" t="s">
        <v>677</v>
      </c>
      <c r="E407" s="489" t="s">
        <v>323</v>
      </c>
      <c r="F407" s="524" t="s">
        <v>1703</v>
      </c>
      <c r="G407" s="476" t="s">
        <v>1702</v>
      </c>
      <c r="H407" s="476" t="s">
        <v>1701</v>
      </c>
      <c r="I407" s="468" t="s">
        <v>761</v>
      </c>
      <c r="J407" s="486">
        <v>12342</v>
      </c>
      <c r="K407" s="486">
        <v>0</v>
      </c>
      <c r="L407" s="485"/>
    </row>
    <row r="408" spans="1:12" s="515" customFormat="1" ht="38.25" hidden="1" x14ac:dyDescent="0.2">
      <c r="A408" s="490">
        <f t="shared" si="7"/>
        <v>406</v>
      </c>
      <c r="B408" s="485" t="s">
        <v>580</v>
      </c>
      <c r="C408" s="485" t="s">
        <v>760</v>
      </c>
      <c r="D408" s="489" t="s">
        <v>677</v>
      </c>
      <c r="E408" s="489" t="s">
        <v>323</v>
      </c>
      <c r="F408" s="524" t="s">
        <v>1700</v>
      </c>
      <c r="G408" s="476" t="s">
        <v>1699</v>
      </c>
      <c r="H408" s="476" t="s">
        <v>1698</v>
      </c>
      <c r="I408" s="468" t="s">
        <v>756</v>
      </c>
      <c r="J408" s="486">
        <v>12173</v>
      </c>
      <c r="K408" s="486">
        <v>0</v>
      </c>
      <c r="L408" s="485"/>
    </row>
    <row r="409" spans="1:12" s="515" customFormat="1" ht="25.5" hidden="1" x14ac:dyDescent="0.2">
      <c r="A409" s="490">
        <f t="shared" si="7"/>
        <v>407</v>
      </c>
      <c r="B409" s="485" t="s">
        <v>580</v>
      </c>
      <c r="C409" s="485" t="s">
        <v>760</v>
      </c>
      <c r="D409" s="489" t="s">
        <v>677</v>
      </c>
      <c r="E409" s="489" t="s">
        <v>323</v>
      </c>
      <c r="F409" s="524" t="s">
        <v>1697</v>
      </c>
      <c r="G409" s="476" t="s">
        <v>1577</v>
      </c>
      <c r="H409" s="476" t="s">
        <v>1696</v>
      </c>
      <c r="I409" s="468" t="s">
        <v>866</v>
      </c>
      <c r="J409" s="486">
        <v>16486</v>
      </c>
      <c r="K409" s="486">
        <v>0</v>
      </c>
      <c r="L409" s="485"/>
    </row>
    <row r="410" spans="1:12" s="515" customFormat="1" ht="25.5" hidden="1" x14ac:dyDescent="0.2">
      <c r="A410" s="490">
        <f t="shared" si="7"/>
        <v>408</v>
      </c>
      <c r="B410" s="485" t="s">
        <v>580</v>
      </c>
      <c r="C410" s="485" t="s">
        <v>760</v>
      </c>
      <c r="D410" s="489" t="s">
        <v>677</v>
      </c>
      <c r="E410" s="489" t="s">
        <v>323</v>
      </c>
      <c r="F410" s="524" t="s">
        <v>1695</v>
      </c>
      <c r="G410" s="476" t="s">
        <v>1694</v>
      </c>
      <c r="H410" s="476" t="s">
        <v>1693</v>
      </c>
      <c r="I410" s="468" t="s">
        <v>761</v>
      </c>
      <c r="J410" s="486">
        <v>4033</v>
      </c>
      <c r="K410" s="486">
        <v>0</v>
      </c>
      <c r="L410" s="485"/>
    </row>
    <row r="411" spans="1:12" s="515" customFormat="1" ht="25.5" hidden="1" x14ac:dyDescent="0.2">
      <c r="A411" s="490">
        <f t="shared" si="7"/>
        <v>409</v>
      </c>
      <c r="B411" s="485" t="s">
        <v>580</v>
      </c>
      <c r="C411" s="485" t="s">
        <v>760</v>
      </c>
      <c r="D411" s="489" t="s">
        <v>677</v>
      </c>
      <c r="E411" s="489" t="s">
        <v>323</v>
      </c>
      <c r="F411" s="524" t="s">
        <v>1692</v>
      </c>
      <c r="G411" s="476" t="s">
        <v>1691</v>
      </c>
      <c r="H411" s="476" t="s">
        <v>1690</v>
      </c>
      <c r="I411" s="468" t="s">
        <v>761</v>
      </c>
      <c r="J411" s="486">
        <v>9318</v>
      </c>
      <c r="K411" s="486">
        <v>0</v>
      </c>
      <c r="L411" s="485"/>
    </row>
    <row r="412" spans="1:12" s="515" customFormat="1" ht="25.5" hidden="1" x14ac:dyDescent="0.2">
      <c r="A412" s="490">
        <f t="shared" si="7"/>
        <v>410</v>
      </c>
      <c r="B412" s="485" t="s">
        <v>580</v>
      </c>
      <c r="C412" s="485" t="s">
        <v>760</v>
      </c>
      <c r="D412" s="489" t="s">
        <v>677</v>
      </c>
      <c r="E412" s="489" t="s">
        <v>323</v>
      </c>
      <c r="F412" s="524" t="s">
        <v>1689</v>
      </c>
      <c r="G412" s="476" t="s">
        <v>1688</v>
      </c>
      <c r="H412" s="476" t="s">
        <v>1687</v>
      </c>
      <c r="I412" s="468" t="s">
        <v>852</v>
      </c>
      <c r="J412" s="486">
        <v>14508</v>
      </c>
      <c r="K412" s="486">
        <v>0</v>
      </c>
      <c r="L412" s="485"/>
    </row>
    <row r="413" spans="1:12" s="515" customFormat="1" ht="25.5" hidden="1" x14ac:dyDescent="0.2">
      <c r="A413" s="490">
        <f t="shared" si="7"/>
        <v>411</v>
      </c>
      <c r="B413" s="485" t="s">
        <v>580</v>
      </c>
      <c r="C413" s="485" t="s">
        <v>760</v>
      </c>
      <c r="D413" s="489" t="s">
        <v>677</v>
      </c>
      <c r="E413" s="489" t="s">
        <v>323</v>
      </c>
      <c r="F413" s="524" t="s">
        <v>1686</v>
      </c>
      <c r="G413" s="476" t="s">
        <v>1685</v>
      </c>
      <c r="H413" s="476" t="s">
        <v>1684</v>
      </c>
      <c r="I413" s="468" t="s">
        <v>843</v>
      </c>
      <c r="J413" s="486">
        <v>19693</v>
      </c>
      <c r="K413" s="486">
        <v>0</v>
      </c>
      <c r="L413" s="485"/>
    </row>
    <row r="414" spans="1:12" s="515" customFormat="1" ht="51" hidden="1" x14ac:dyDescent="0.2">
      <c r="A414" s="490">
        <f t="shared" si="7"/>
        <v>412</v>
      </c>
      <c r="B414" s="485" t="s">
        <v>580</v>
      </c>
      <c r="C414" s="485" t="s">
        <v>760</v>
      </c>
      <c r="D414" s="489" t="s">
        <v>677</v>
      </c>
      <c r="E414" s="489" t="s">
        <v>323</v>
      </c>
      <c r="F414" s="524" t="s">
        <v>1683</v>
      </c>
      <c r="G414" s="476" t="s">
        <v>1682</v>
      </c>
      <c r="H414" s="476" t="s">
        <v>1681</v>
      </c>
      <c r="I414" s="468" t="s">
        <v>843</v>
      </c>
      <c r="J414" s="486">
        <v>14561</v>
      </c>
      <c r="K414" s="486">
        <v>0</v>
      </c>
      <c r="L414" s="485"/>
    </row>
    <row r="415" spans="1:12" s="515" customFormat="1" ht="38.25" hidden="1" x14ac:dyDescent="0.2">
      <c r="A415" s="490">
        <f t="shared" si="7"/>
        <v>413</v>
      </c>
      <c r="B415" s="485" t="s">
        <v>580</v>
      </c>
      <c r="C415" s="485" t="s">
        <v>760</v>
      </c>
      <c r="D415" s="489" t="s">
        <v>677</v>
      </c>
      <c r="E415" s="489" t="s">
        <v>323</v>
      </c>
      <c r="F415" s="524" t="s">
        <v>1680</v>
      </c>
      <c r="G415" s="476" t="s">
        <v>632</v>
      </c>
      <c r="H415" s="476" t="s">
        <v>1679</v>
      </c>
      <c r="I415" s="468" t="s">
        <v>761</v>
      </c>
      <c r="J415" s="486">
        <v>11731</v>
      </c>
      <c r="K415" s="486">
        <v>0</v>
      </c>
      <c r="L415" s="485"/>
    </row>
    <row r="416" spans="1:12" s="515" customFormat="1" ht="63.75" hidden="1" x14ac:dyDescent="0.2">
      <c r="A416" s="490">
        <f t="shared" si="7"/>
        <v>414</v>
      </c>
      <c r="B416" s="485" t="s">
        <v>580</v>
      </c>
      <c r="C416" s="485" t="s">
        <v>760</v>
      </c>
      <c r="D416" s="489" t="s">
        <v>677</v>
      </c>
      <c r="E416" s="489" t="s">
        <v>323</v>
      </c>
      <c r="F416" s="524" t="s">
        <v>1678</v>
      </c>
      <c r="G416" s="476" t="s">
        <v>1677</v>
      </c>
      <c r="H416" s="476" t="s">
        <v>1676</v>
      </c>
      <c r="I416" s="468" t="s">
        <v>761</v>
      </c>
      <c r="J416" s="486">
        <v>4995</v>
      </c>
      <c r="K416" s="486">
        <v>0</v>
      </c>
      <c r="L416" s="485"/>
    </row>
    <row r="417" spans="1:12" s="515" customFormat="1" ht="38.25" hidden="1" x14ac:dyDescent="0.2">
      <c r="A417" s="490">
        <f t="shared" si="7"/>
        <v>415</v>
      </c>
      <c r="B417" s="485" t="s">
        <v>580</v>
      </c>
      <c r="C417" s="485" t="s">
        <v>760</v>
      </c>
      <c r="D417" s="489" t="s">
        <v>677</v>
      </c>
      <c r="E417" s="489" t="s">
        <v>323</v>
      </c>
      <c r="F417" s="524" t="s">
        <v>1675</v>
      </c>
      <c r="G417" s="476" t="s">
        <v>1674</v>
      </c>
      <c r="H417" s="476" t="s">
        <v>1673</v>
      </c>
      <c r="I417" s="468" t="s">
        <v>756</v>
      </c>
      <c r="J417" s="486">
        <v>10693</v>
      </c>
      <c r="K417" s="486">
        <v>0</v>
      </c>
      <c r="L417" s="485"/>
    </row>
    <row r="418" spans="1:12" s="515" customFormat="1" ht="25.5" hidden="1" x14ac:dyDescent="0.2">
      <c r="A418" s="490">
        <f t="shared" si="7"/>
        <v>416</v>
      </c>
      <c r="B418" s="485" t="s">
        <v>580</v>
      </c>
      <c r="C418" s="485" t="s">
        <v>760</v>
      </c>
      <c r="D418" s="489" t="s">
        <v>677</v>
      </c>
      <c r="E418" s="489" t="s">
        <v>323</v>
      </c>
      <c r="F418" s="523" t="s">
        <v>1672</v>
      </c>
      <c r="G418" s="476" t="s">
        <v>1671</v>
      </c>
      <c r="H418" s="476" t="s">
        <v>1670</v>
      </c>
      <c r="I418" s="522" t="s">
        <v>761</v>
      </c>
      <c r="J418" s="486">
        <v>12202</v>
      </c>
      <c r="K418" s="486">
        <v>0</v>
      </c>
      <c r="L418" s="485"/>
    </row>
    <row r="419" spans="1:12" s="515" customFormat="1" ht="25.5" hidden="1" x14ac:dyDescent="0.2">
      <c r="A419" s="490">
        <f t="shared" si="7"/>
        <v>417</v>
      </c>
      <c r="B419" s="485" t="s">
        <v>580</v>
      </c>
      <c r="C419" s="485" t="s">
        <v>1284</v>
      </c>
      <c r="D419" s="489" t="s">
        <v>677</v>
      </c>
      <c r="E419" s="489" t="s">
        <v>323</v>
      </c>
      <c r="F419" s="518" t="s">
        <v>1669</v>
      </c>
      <c r="G419" s="476" t="s">
        <v>1639</v>
      </c>
      <c r="H419" s="476" t="s">
        <v>1668</v>
      </c>
      <c r="I419" s="468" t="s">
        <v>866</v>
      </c>
      <c r="J419" s="486">
        <v>38890</v>
      </c>
      <c r="K419" s="486">
        <v>0</v>
      </c>
      <c r="L419" s="485"/>
    </row>
    <row r="420" spans="1:12" s="515" customFormat="1" ht="38.25" hidden="1" x14ac:dyDescent="0.2">
      <c r="A420" s="490">
        <f t="shared" si="7"/>
        <v>418</v>
      </c>
      <c r="B420" s="485" t="s">
        <v>580</v>
      </c>
      <c r="C420" s="485" t="s">
        <v>1284</v>
      </c>
      <c r="D420" s="489" t="s">
        <v>677</v>
      </c>
      <c r="E420" s="489" t="s">
        <v>323</v>
      </c>
      <c r="F420" s="518" t="s">
        <v>1667</v>
      </c>
      <c r="G420" s="476" t="s">
        <v>1536</v>
      </c>
      <c r="H420" s="476" t="s">
        <v>1666</v>
      </c>
      <c r="I420" s="468" t="s">
        <v>866</v>
      </c>
      <c r="J420" s="486">
        <v>70585</v>
      </c>
      <c r="K420" s="486">
        <v>0</v>
      </c>
      <c r="L420" s="485"/>
    </row>
    <row r="421" spans="1:12" s="515" customFormat="1" ht="25.5" hidden="1" x14ac:dyDescent="0.2">
      <c r="A421" s="490">
        <f t="shared" si="7"/>
        <v>419</v>
      </c>
      <c r="B421" s="485" t="s">
        <v>580</v>
      </c>
      <c r="C421" s="485" t="s">
        <v>1284</v>
      </c>
      <c r="D421" s="489" t="s">
        <v>677</v>
      </c>
      <c r="E421" s="489" t="s">
        <v>323</v>
      </c>
      <c r="F421" s="518" t="s">
        <v>1665</v>
      </c>
      <c r="G421" s="476" t="s">
        <v>1664</v>
      </c>
      <c r="H421" s="476" t="s">
        <v>1663</v>
      </c>
      <c r="I421" s="468" t="s">
        <v>866</v>
      </c>
      <c r="J421" s="486">
        <v>33715.5</v>
      </c>
      <c r="K421" s="486">
        <v>0</v>
      </c>
      <c r="L421" s="485"/>
    </row>
    <row r="422" spans="1:12" s="515" customFormat="1" ht="25.5" hidden="1" x14ac:dyDescent="0.2">
      <c r="A422" s="490">
        <f t="shared" si="7"/>
        <v>420</v>
      </c>
      <c r="B422" s="485" t="s">
        <v>580</v>
      </c>
      <c r="C422" s="485" t="s">
        <v>1284</v>
      </c>
      <c r="D422" s="489" t="s">
        <v>677</v>
      </c>
      <c r="E422" s="489" t="s">
        <v>323</v>
      </c>
      <c r="F422" s="518" t="s">
        <v>1662</v>
      </c>
      <c r="G422" s="476" t="s">
        <v>1500</v>
      </c>
      <c r="H422" s="476" t="s">
        <v>1661</v>
      </c>
      <c r="I422" s="468" t="s">
        <v>866</v>
      </c>
      <c r="J422" s="486">
        <v>79938.5</v>
      </c>
      <c r="K422" s="486">
        <v>0</v>
      </c>
      <c r="L422" s="485"/>
    </row>
    <row r="423" spans="1:12" s="515" customFormat="1" ht="25.5" hidden="1" x14ac:dyDescent="0.2">
      <c r="A423" s="490">
        <f t="shared" si="7"/>
        <v>421</v>
      </c>
      <c r="B423" s="485" t="s">
        <v>580</v>
      </c>
      <c r="C423" s="485" t="s">
        <v>1284</v>
      </c>
      <c r="D423" s="489" t="s">
        <v>677</v>
      </c>
      <c r="E423" s="489" t="s">
        <v>323</v>
      </c>
      <c r="F423" s="518" t="s">
        <v>1660</v>
      </c>
      <c r="G423" s="476" t="s">
        <v>1659</v>
      </c>
      <c r="H423" s="476" t="s">
        <v>1658</v>
      </c>
      <c r="I423" s="468" t="s">
        <v>866</v>
      </c>
      <c r="J423" s="486">
        <v>77340</v>
      </c>
      <c r="K423" s="486">
        <v>0</v>
      </c>
      <c r="L423" s="485"/>
    </row>
    <row r="424" spans="1:12" s="515" customFormat="1" ht="25.5" hidden="1" x14ac:dyDescent="0.2">
      <c r="A424" s="490">
        <f t="shared" si="7"/>
        <v>422</v>
      </c>
      <c r="B424" s="485" t="s">
        <v>580</v>
      </c>
      <c r="C424" s="485" t="s">
        <v>1284</v>
      </c>
      <c r="D424" s="489" t="s">
        <v>677</v>
      </c>
      <c r="E424" s="489" t="s">
        <v>323</v>
      </c>
      <c r="F424" s="518" t="s">
        <v>1657</v>
      </c>
      <c r="G424" s="476" t="s">
        <v>1656</v>
      </c>
      <c r="H424" s="476" t="s">
        <v>1655</v>
      </c>
      <c r="I424" s="468" t="s">
        <v>866</v>
      </c>
      <c r="J424" s="486">
        <v>896</v>
      </c>
      <c r="K424" s="486">
        <v>0</v>
      </c>
      <c r="L424" s="485"/>
    </row>
    <row r="425" spans="1:12" s="515" customFormat="1" ht="25.5" hidden="1" x14ac:dyDescent="0.2">
      <c r="A425" s="490">
        <f t="shared" si="7"/>
        <v>423</v>
      </c>
      <c r="B425" s="485" t="s">
        <v>580</v>
      </c>
      <c r="C425" s="485" t="s">
        <v>1284</v>
      </c>
      <c r="D425" s="489" t="s">
        <v>677</v>
      </c>
      <c r="E425" s="489" t="s">
        <v>323</v>
      </c>
      <c r="F425" s="518" t="s">
        <v>1654</v>
      </c>
      <c r="G425" s="476" t="s">
        <v>1653</v>
      </c>
      <c r="H425" s="476" t="s">
        <v>1652</v>
      </c>
      <c r="I425" s="468" t="s">
        <v>866</v>
      </c>
      <c r="J425" s="486">
        <v>44134.5</v>
      </c>
      <c r="K425" s="486">
        <v>0</v>
      </c>
      <c r="L425" s="485"/>
    </row>
    <row r="426" spans="1:12" s="515" customFormat="1" ht="25.5" hidden="1" x14ac:dyDescent="0.2">
      <c r="A426" s="490">
        <f t="shared" si="7"/>
        <v>424</v>
      </c>
      <c r="B426" s="485" t="s">
        <v>580</v>
      </c>
      <c r="C426" s="485" t="s">
        <v>1284</v>
      </c>
      <c r="D426" s="489" t="s">
        <v>677</v>
      </c>
      <c r="E426" s="489" t="s">
        <v>323</v>
      </c>
      <c r="F426" s="518" t="s">
        <v>1651</v>
      </c>
      <c r="G426" s="476" t="s">
        <v>1650</v>
      </c>
      <c r="H426" s="476" t="s">
        <v>1649</v>
      </c>
      <c r="I426" s="468" t="s">
        <v>866</v>
      </c>
      <c r="J426" s="486">
        <v>75501</v>
      </c>
      <c r="K426" s="486">
        <v>0</v>
      </c>
      <c r="L426" s="485"/>
    </row>
    <row r="427" spans="1:12" s="515" customFormat="1" ht="25.5" hidden="1" x14ac:dyDescent="0.2">
      <c r="A427" s="490">
        <f t="shared" si="7"/>
        <v>425</v>
      </c>
      <c r="B427" s="485" t="s">
        <v>580</v>
      </c>
      <c r="C427" s="485" t="s">
        <v>1284</v>
      </c>
      <c r="D427" s="489" t="s">
        <v>677</v>
      </c>
      <c r="E427" s="489" t="s">
        <v>323</v>
      </c>
      <c r="F427" s="518" t="s">
        <v>1648</v>
      </c>
      <c r="G427" s="476" t="s">
        <v>1647</v>
      </c>
      <c r="H427" s="476" t="s">
        <v>1646</v>
      </c>
      <c r="I427" s="468" t="s">
        <v>866</v>
      </c>
      <c r="J427" s="486">
        <v>59666</v>
      </c>
      <c r="K427" s="486">
        <v>0</v>
      </c>
      <c r="L427" s="485"/>
    </row>
    <row r="428" spans="1:12" s="515" customFormat="1" ht="12.75" hidden="1" x14ac:dyDescent="0.2">
      <c r="A428" s="490">
        <f t="shared" si="7"/>
        <v>426</v>
      </c>
      <c r="B428" s="485" t="s">
        <v>580</v>
      </c>
      <c r="C428" s="485" t="s">
        <v>1284</v>
      </c>
      <c r="D428" s="489" t="s">
        <v>677</v>
      </c>
      <c r="E428" s="489" t="s">
        <v>323</v>
      </c>
      <c r="F428" s="518" t="s">
        <v>1645</v>
      </c>
      <c r="G428" s="476" t="s">
        <v>1644</v>
      </c>
      <c r="H428" s="476" t="s">
        <v>1643</v>
      </c>
      <c r="I428" s="468" t="s">
        <v>866</v>
      </c>
      <c r="J428" s="486">
        <v>37150</v>
      </c>
      <c r="K428" s="486">
        <v>0</v>
      </c>
      <c r="L428" s="485"/>
    </row>
    <row r="429" spans="1:12" s="515" customFormat="1" ht="25.5" hidden="1" x14ac:dyDescent="0.2">
      <c r="A429" s="490">
        <f t="shared" si="7"/>
        <v>427</v>
      </c>
      <c r="B429" s="485" t="s">
        <v>580</v>
      </c>
      <c r="C429" s="485" t="s">
        <v>1284</v>
      </c>
      <c r="D429" s="489" t="s">
        <v>677</v>
      </c>
      <c r="E429" s="489" t="s">
        <v>323</v>
      </c>
      <c r="F429" s="518" t="s">
        <v>1642</v>
      </c>
      <c r="G429" s="476" t="s">
        <v>1536</v>
      </c>
      <c r="H429" s="476" t="s">
        <v>1641</v>
      </c>
      <c r="I429" s="468" t="s">
        <v>866</v>
      </c>
      <c r="J429" s="486">
        <v>18181</v>
      </c>
      <c r="K429" s="486">
        <v>0</v>
      </c>
      <c r="L429" s="485"/>
    </row>
    <row r="430" spans="1:12" s="515" customFormat="1" ht="25.5" hidden="1" x14ac:dyDescent="0.2">
      <c r="A430" s="490">
        <f t="shared" si="7"/>
        <v>428</v>
      </c>
      <c r="B430" s="485" t="s">
        <v>580</v>
      </c>
      <c r="C430" s="485" t="s">
        <v>1284</v>
      </c>
      <c r="D430" s="489" t="s">
        <v>677</v>
      </c>
      <c r="E430" s="489" t="s">
        <v>323</v>
      </c>
      <c r="F430" s="518" t="s">
        <v>1640</v>
      </c>
      <c r="G430" s="476" t="s">
        <v>1639</v>
      </c>
      <c r="H430" s="476" t="s">
        <v>1638</v>
      </c>
      <c r="I430" s="468" t="s">
        <v>866</v>
      </c>
      <c r="J430" s="486">
        <v>10087</v>
      </c>
      <c r="K430" s="486">
        <v>0</v>
      </c>
      <c r="L430" s="485"/>
    </row>
    <row r="431" spans="1:12" s="515" customFormat="1" ht="25.5" hidden="1" x14ac:dyDescent="0.2">
      <c r="A431" s="490">
        <f t="shared" si="7"/>
        <v>429</v>
      </c>
      <c r="B431" s="485" t="s">
        <v>580</v>
      </c>
      <c r="C431" s="485" t="s">
        <v>1284</v>
      </c>
      <c r="D431" s="489" t="s">
        <v>677</v>
      </c>
      <c r="E431" s="489" t="s">
        <v>323</v>
      </c>
      <c r="F431" s="518" t="s">
        <v>1637</v>
      </c>
      <c r="G431" s="476" t="s">
        <v>1636</v>
      </c>
      <c r="H431" s="476" t="s">
        <v>1635</v>
      </c>
      <c r="I431" s="468" t="s">
        <v>866</v>
      </c>
      <c r="J431" s="486">
        <v>3786</v>
      </c>
      <c r="K431" s="486">
        <v>0</v>
      </c>
      <c r="L431" s="485"/>
    </row>
    <row r="432" spans="1:12" s="515" customFormat="1" ht="25.5" hidden="1" x14ac:dyDescent="0.2">
      <c r="A432" s="490">
        <f t="shared" si="7"/>
        <v>430</v>
      </c>
      <c r="B432" s="485" t="s">
        <v>580</v>
      </c>
      <c r="C432" s="485" t="s">
        <v>1284</v>
      </c>
      <c r="D432" s="489" t="s">
        <v>677</v>
      </c>
      <c r="E432" s="489" t="s">
        <v>323</v>
      </c>
      <c r="F432" s="518" t="s">
        <v>1634</v>
      </c>
      <c r="G432" s="476" t="s">
        <v>1633</v>
      </c>
      <c r="H432" s="476" t="s">
        <v>1632</v>
      </c>
      <c r="I432" s="468" t="s">
        <v>1620</v>
      </c>
      <c r="J432" s="486">
        <v>9265</v>
      </c>
      <c r="K432" s="486">
        <v>0</v>
      </c>
      <c r="L432" s="485"/>
    </row>
    <row r="433" spans="1:12" s="515" customFormat="1" ht="12.75" hidden="1" x14ac:dyDescent="0.2">
      <c r="A433" s="490">
        <f t="shared" si="7"/>
        <v>431</v>
      </c>
      <c r="B433" s="485" t="s">
        <v>580</v>
      </c>
      <c r="C433" s="485" t="s">
        <v>1284</v>
      </c>
      <c r="D433" s="489" t="s">
        <v>677</v>
      </c>
      <c r="E433" s="489" t="s">
        <v>323</v>
      </c>
      <c r="F433" s="518" t="s">
        <v>1631</v>
      </c>
      <c r="G433" s="476" t="s">
        <v>1630</v>
      </c>
      <c r="H433" s="476" t="s">
        <v>1629</v>
      </c>
      <c r="I433" s="468" t="s">
        <v>1620</v>
      </c>
      <c r="J433" s="486">
        <v>8348.2999999999993</v>
      </c>
      <c r="K433" s="486">
        <v>0</v>
      </c>
      <c r="L433" s="485"/>
    </row>
    <row r="434" spans="1:12" s="515" customFormat="1" ht="25.5" hidden="1" x14ac:dyDescent="0.2">
      <c r="A434" s="490">
        <f t="shared" si="7"/>
        <v>432</v>
      </c>
      <c r="B434" s="485" t="s">
        <v>580</v>
      </c>
      <c r="C434" s="485" t="s">
        <v>1284</v>
      </c>
      <c r="D434" s="489" t="s">
        <v>677</v>
      </c>
      <c r="E434" s="489" t="s">
        <v>323</v>
      </c>
      <c r="F434" s="518" t="s">
        <v>1628</v>
      </c>
      <c r="G434" s="476" t="s">
        <v>1582</v>
      </c>
      <c r="H434" s="476" t="s">
        <v>1627</v>
      </c>
      <c r="I434" s="468" t="s">
        <v>1620</v>
      </c>
      <c r="J434" s="486">
        <v>95768.5</v>
      </c>
      <c r="K434" s="486">
        <v>0</v>
      </c>
      <c r="L434" s="485"/>
    </row>
    <row r="435" spans="1:12" s="515" customFormat="1" ht="25.5" hidden="1" x14ac:dyDescent="0.2">
      <c r="A435" s="490">
        <f t="shared" si="7"/>
        <v>433</v>
      </c>
      <c r="B435" s="485" t="s">
        <v>580</v>
      </c>
      <c r="C435" s="485" t="s">
        <v>1284</v>
      </c>
      <c r="D435" s="489" t="s">
        <v>677</v>
      </c>
      <c r="E435" s="489" t="s">
        <v>323</v>
      </c>
      <c r="F435" s="518" t="s">
        <v>1626</v>
      </c>
      <c r="G435" s="476" t="s">
        <v>1625</v>
      </c>
      <c r="H435" s="476" t="s">
        <v>1624</v>
      </c>
      <c r="I435" s="468" t="s">
        <v>1620</v>
      </c>
      <c r="J435" s="486">
        <v>25181</v>
      </c>
      <c r="K435" s="486">
        <v>0</v>
      </c>
      <c r="L435" s="485"/>
    </row>
    <row r="436" spans="1:12" s="515" customFormat="1" ht="25.5" hidden="1" x14ac:dyDescent="0.2">
      <c r="A436" s="490">
        <f t="shared" si="7"/>
        <v>434</v>
      </c>
      <c r="B436" s="485" t="s">
        <v>580</v>
      </c>
      <c r="C436" s="485" t="s">
        <v>1284</v>
      </c>
      <c r="D436" s="489" t="s">
        <v>677</v>
      </c>
      <c r="E436" s="489" t="s">
        <v>323</v>
      </c>
      <c r="F436" s="518" t="s">
        <v>1623</v>
      </c>
      <c r="G436" s="476" t="s">
        <v>1622</v>
      </c>
      <c r="H436" s="476" t="s">
        <v>1621</v>
      </c>
      <c r="I436" s="468" t="s">
        <v>1620</v>
      </c>
      <c r="J436" s="486">
        <v>32052</v>
      </c>
      <c r="K436" s="486">
        <v>0</v>
      </c>
      <c r="L436" s="485"/>
    </row>
    <row r="437" spans="1:12" s="515" customFormat="1" ht="25.5" hidden="1" x14ac:dyDescent="0.2">
      <c r="A437" s="490">
        <f t="shared" si="7"/>
        <v>435</v>
      </c>
      <c r="B437" s="485" t="s">
        <v>580</v>
      </c>
      <c r="C437" s="485" t="s">
        <v>1284</v>
      </c>
      <c r="D437" s="489" t="s">
        <v>677</v>
      </c>
      <c r="E437" s="489" t="s">
        <v>323</v>
      </c>
      <c r="F437" s="518" t="s">
        <v>1619</v>
      </c>
      <c r="G437" s="476" t="s">
        <v>1618</v>
      </c>
      <c r="H437" s="476" t="s">
        <v>1617</v>
      </c>
      <c r="I437" s="468" t="s">
        <v>1464</v>
      </c>
      <c r="J437" s="486">
        <v>59353</v>
      </c>
      <c r="K437" s="486">
        <v>0</v>
      </c>
      <c r="L437" s="485"/>
    </row>
    <row r="438" spans="1:12" s="515" customFormat="1" ht="25.5" hidden="1" x14ac:dyDescent="0.2">
      <c r="A438" s="490">
        <f t="shared" si="7"/>
        <v>436</v>
      </c>
      <c r="B438" s="485" t="s">
        <v>580</v>
      </c>
      <c r="C438" s="485" t="s">
        <v>1284</v>
      </c>
      <c r="D438" s="489" t="s">
        <v>677</v>
      </c>
      <c r="E438" s="489" t="s">
        <v>323</v>
      </c>
      <c r="F438" s="518" t="s">
        <v>1616</v>
      </c>
      <c r="G438" s="476" t="s">
        <v>1615</v>
      </c>
      <c r="H438" s="476" t="s">
        <v>1614</v>
      </c>
      <c r="I438" s="468" t="s">
        <v>1464</v>
      </c>
      <c r="J438" s="486">
        <v>67761.5</v>
      </c>
      <c r="K438" s="486">
        <v>0</v>
      </c>
      <c r="L438" s="485"/>
    </row>
    <row r="439" spans="1:12" s="515" customFormat="1" ht="25.5" hidden="1" x14ac:dyDescent="0.2">
      <c r="A439" s="490">
        <f t="shared" si="7"/>
        <v>437</v>
      </c>
      <c r="B439" s="485" t="s">
        <v>580</v>
      </c>
      <c r="C439" s="485" t="s">
        <v>1284</v>
      </c>
      <c r="D439" s="489" t="s">
        <v>677</v>
      </c>
      <c r="E439" s="489" t="s">
        <v>323</v>
      </c>
      <c r="F439" s="518" t="s">
        <v>1613</v>
      </c>
      <c r="G439" s="476" t="s">
        <v>1612</v>
      </c>
      <c r="H439" s="476" t="s">
        <v>1611</v>
      </c>
      <c r="I439" s="468" t="s">
        <v>1464</v>
      </c>
      <c r="J439" s="486">
        <v>15366.5</v>
      </c>
      <c r="K439" s="486">
        <v>0</v>
      </c>
      <c r="L439" s="485"/>
    </row>
    <row r="440" spans="1:12" s="515" customFormat="1" ht="25.5" hidden="1" x14ac:dyDescent="0.2">
      <c r="A440" s="490">
        <f t="shared" si="7"/>
        <v>438</v>
      </c>
      <c r="B440" s="485" t="s">
        <v>580</v>
      </c>
      <c r="C440" s="485" t="s">
        <v>1284</v>
      </c>
      <c r="D440" s="489" t="s">
        <v>677</v>
      </c>
      <c r="E440" s="489" t="s">
        <v>323</v>
      </c>
      <c r="F440" s="518" t="s">
        <v>1610</v>
      </c>
      <c r="G440" s="476" t="s">
        <v>1609</v>
      </c>
      <c r="H440" s="476" t="s">
        <v>1608</v>
      </c>
      <c r="I440" s="468" t="s">
        <v>1572</v>
      </c>
      <c r="J440" s="486">
        <v>25488</v>
      </c>
      <c r="K440" s="486">
        <v>0</v>
      </c>
      <c r="L440" s="485"/>
    </row>
    <row r="441" spans="1:12" s="515" customFormat="1" ht="25.5" hidden="1" x14ac:dyDescent="0.2">
      <c r="A441" s="490">
        <f t="shared" si="7"/>
        <v>439</v>
      </c>
      <c r="B441" s="485" t="s">
        <v>580</v>
      </c>
      <c r="C441" s="485" t="s">
        <v>1284</v>
      </c>
      <c r="D441" s="489" t="s">
        <v>677</v>
      </c>
      <c r="E441" s="489" t="s">
        <v>323</v>
      </c>
      <c r="F441" s="518" t="s">
        <v>1607</v>
      </c>
      <c r="G441" s="476" t="s">
        <v>1606</v>
      </c>
      <c r="H441" s="476" t="s">
        <v>1605</v>
      </c>
      <c r="I441" s="468" t="s">
        <v>1572</v>
      </c>
      <c r="J441" s="486">
        <v>32732</v>
      </c>
      <c r="K441" s="486">
        <v>0</v>
      </c>
      <c r="L441" s="485"/>
    </row>
    <row r="442" spans="1:12" s="515" customFormat="1" ht="25.5" hidden="1" x14ac:dyDescent="0.2">
      <c r="A442" s="490">
        <f t="shared" si="7"/>
        <v>440</v>
      </c>
      <c r="B442" s="485" t="s">
        <v>580</v>
      </c>
      <c r="C442" s="485" t="s">
        <v>1284</v>
      </c>
      <c r="D442" s="489" t="s">
        <v>677</v>
      </c>
      <c r="E442" s="489" t="s">
        <v>323</v>
      </c>
      <c r="F442" s="518" t="s">
        <v>1604</v>
      </c>
      <c r="G442" s="476" t="s">
        <v>1603</v>
      </c>
      <c r="H442" s="476" t="s">
        <v>1602</v>
      </c>
      <c r="I442" s="468" t="s">
        <v>1572</v>
      </c>
      <c r="J442" s="486">
        <v>24022</v>
      </c>
      <c r="K442" s="486">
        <v>0</v>
      </c>
      <c r="L442" s="485"/>
    </row>
    <row r="443" spans="1:12" s="515" customFormat="1" ht="25.5" hidden="1" x14ac:dyDescent="0.2">
      <c r="A443" s="490">
        <f t="shared" si="7"/>
        <v>441</v>
      </c>
      <c r="B443" s="485" t="s">
        <v>580</v>
      </c>
      <c r="C443" s="485" t="s">
        <v>1284</v>
      </c>
      <c r="D443" s="489" t="s">
        <v>677</v>
      </c>
      <c r="E443" s="489" t="s">
        <v>323</v>
      </c>
      <c r="F443" s="518" t="s">
        <v>1601</v>
      </c>
      <c r="G443" s="476" t="s">
        <v>1600</v>
      </c>
      <c r="H443" s="476" t="s">
        <v>1599</v>
      </c>
      <c r="I443" s="468" t="s">
        <v>1572</v>
      </c>
      <c r="J443" s="486">
        <v>35000</v>
      </c>
      <c r="K443" s="486">
        <v>0</v>
      </c>
      <c r="L443" s="485"/>
    </row>
    <row r="444" spans="1:12" s="515" customFormat="1" ht="25.5" hidden="1" x14ac:dyDescent="0.2">
      <c r="A444" s="490">
        <f t="shared" si="7"/>
        <v>442</v>
      </c>
      <c r="B444" s="485" t="s">
        <v>580</v>
      </c>
      <c r="C444" s="485" t="s">
        <v>1284</v>
      </c>
      <c r="D444" s="489" t="s">
        <v>677</v>
      </c>
      <c r="E444" s="489" t="s">
        <v>323</v>
      </c>
      <c r="F444" s="518" t="s">
        <v>1598</v>
      </c>
      <c r="G444" s="476" t="s">
        <v>1597</v>
      </c>
      <c r="H444" s="476" t="s">
        <v>1596</v>
      </c>
      <c r="I444" s="468" t="s">
        <v>852</v>
      </c>
      <c r="J444" s="486">
        <v>33654</v>
      </c>
      <c r="K444" s="486">
        <v>0</v>
      </c>
      <c r="L444" s="485"/>
    </row>
    <row r="445" spans="1:12" s="515" customFormat="1" ht="25.5" hidden="1" x14ac:dyDescent="0.2">
      <c r="A445" s="490">
        <f t="shared" si="7"/>
        <v>443</v>
      </c>
      <c r="B445" s="485" t="s">
        <v>580</v>
      </c>
      <c r="C445" s="485" t="s">
        <v>1284</v>
      </c>
      <c r="D445" s="489" t="s">
        <v>677</v>
      </c>
      <c r="E445" s="489" t="s">
        <v>323</v>
      </c>
      <c r="F445" s="518" t="s">
        <v>1595</v>
      </c>
      <c r="G445" s="476" t="s">
        <v>1504</v>
      </c>
      <c r="H445" s="476" t="s">
        <v>1594</v>
      </c>
      <c r="I445" s="468" t="s">
        <v>852</v>
      </c>
      <c r="J445" s="486">
        <v>4781</v>
      </c>
      <c r="K445" s="486">
        <v>0</v>
      </c>
      <c r="L445" s="485"/>
    </row>
    <row r="446" spans="1:12" s="515" customFormat="1" ht="25.5" hidden="1" x14ac:dyDescent="0.2">
      <c r="A446" s="490">
        <f t="shared" si="7"/>
        <v>444</v>
      </c>
      <c r="B446" s="485" t="s">
        <v>580</v>
      </c>
      <c r="C446" s="485" t="s">
        <v>1284</v>
      </c>
      <c r="D446" s="489" t="s">
        <v>677</v>
      </c>
      <c r="E446" s="489" t="s">
        <v>323</v>
      </c>
      <c r="F446" s="518" t="s">
        <v>1593</v>
      </c>
      <c r="G446" s="476" t="s">
        <v>1592</v>
      </c>
      <c r="H446" s="476" t="s">
        <v>1591</v>
      </c>
      <c r="I446" s="468" t="s">
        <v>1572</v>
      </c>
      <c r="J446" s="486">
        <v>14000</v>
      </c>
      <c r="K446" s="486">
        <v>0</v>
      </c>
      <c r="L446" s="485"/>
    </row>
    <row r="447" spans="1:12" s="515" customFormat="1" ht="25.5" hidden="1" x14ac:dyDescent="0.2">
      <c r="A447" s="490">
        <f t="shared" si="7"/>
        <v>445</v>
      </c>
      <c r="B447" s="485" t="s">
        <v>580</v>
      </c>
      <c r="C447" s="485" t="s">
        <v>1284</v>
      </c>
      <c r="D447" s="489" t="s">
        <v>677</v>
      </c>
      <c r="E447" s="489" t="s">
        <v>323</v>
      </c>
      <c r="F447" s="518" t="s">
        <v>1590</v>
      </c>
      <c r="G447" s="476" t="s">
        <v>732</v>
      </c>
      <c r="H447" s="476" t="s">
        <v>1589</v>
      </c>
      <c r="I447" s="468" t="s">
        <v>852</v>
      </c>
      <c r="J447" s="486">
        <v>6000</v>
      </c>
      <c r="K447" s="486">
        <v>0</v>
      </c>
      <c r="L447" s="485"/>
    </row>
    <row r="448" spans="1:12" s="515" customFormat="1" ht="25.5" hidden="1" x14ac:dyDescent="0.2">
      <c r="A448" s="490">
        <f t="shared" si="7"/>
        <v>446</v>
      </c>
      <c r="B448" s="485" t="s">
        <v>580</v>
      </c>
      <c r="C448" s="485" t="s">
        <v>1284</v>
      </c>
      <c r="D448" s="489" t="s">
        <v>677</v>
      </c>
      <c r="E448" s="489" t="s">
        <v>323</v>
      </c>
      <c r="F448" s="518" t="s">
        <v>1588</v>
      </c>
      <c r="G448" s="476" t="s">
        <v>1587</v>
      </c>
      <c r="H448" s="476" t="s">
        <v>1586</v>
      </c>
      <c r="I448" s="468" t="s">
        <v>852</v>
      </c>
      <c r="J448" s="486">
        <v>7040</v>
      </c>
      <c r="K448" s="486">
        <v>0</v>
      </c>
      <c r="L448" s="485"/>
    </row>
    <row r="449" spans="1:12" s="515" customFormat="1" ht="25.5" hidden="1" x14ac:dyDescent="0.2">
      <c r="A449" s="490">
        <f t="shared" si="7"/>
        <v>447</v>
      </c>
      <c r="B449" s="485" t="s">
        <v>580</v>
      </c>
      <c r="C449" s="485" t="s">
        <v>1284</v>
      </c>
      <c r="D449" s="489" t="s">
        <v>677</v>
      </c>
      <c r="E449" s="489" t="s">
        <v>323</v>
      </c>
      <c r="F449" s="518" t="s">
        <v>1585</v>
      </c>
      <c r="G449" s="476" t="s">
        <v>1582</v>
      </c>
      <c r="H449" s="476" t="s">
        <v>1584</v>
      </c>
      <c r="I449" s="468" t="s">
        <v>852</v>
      </c>
      <c r="J449" s="486">
        <v>2500</v>
      </c>
      <c r="K449" s="486">
        <v>0</v>
      </c>
      <c r="L449" s="485"/>
    </row>
    <row r="450" spans="1:12" s="515" customFormat="1" ht="25.5" hidden="1" x14ac:dyDescent="0.2">
      <c r="A450" s="490">
        <f t="shared" si="7"/>
        <v>448</v>
      </c>
      <c r="B450" s="485" t="s">
        <v>580</v>
      </c>
      <c r="C450" s="485" t="s">
        <v>1284</v>
      </c>
      <c r="D450" s="489" t="s">
        <v>677</v>
      </c>
      <c r="E450" s="489" t="s">
        <v>323</v>
      </c>
      <c r="F450" s="518" t="s">
        <v>1583</v>
      </c>
      <c r="G450" s="476" t="s">
        <v>1582</v>
      </c>
      <c r="H450" s="476" t="s">
        <v>1581</v>
      </c>
      <c r="I450" s="468" t="s">
        <v>1572</v>
      </c>
      <c r="J450" s="486">
        <v>7040</v>
      </c>
      <c r="K450" s="486">
        <v>0</v>
      </c>
      <c r="L450" s="485"/>
    </row>
    <row r="451" spans="1:12" s="515" customFormat="1" ht="38.25" hidden="1" x14ac:dyDescent="0.2">
      <c r="A451" s="490">
        <f t="shared" si="7"/>
        <v>449</v>
      </c>
      <c r="B451" s="485" t="s">
        <v>580</v>
      </c>
      <c r="C451" s="485" t="s">
        <v>1284</v>
      </c>
      <c r="D451" s="489" t="s">
        <v>677</v>
      </c>
      <c r="E451" s="489" t="s">
        <v>323</v>
      </c>
      <c r="F451" s="518" t="s">
        <v>1580</v>
      </c>
      <c r="G451" s="476" t="s">
        <v>737</v>
      </c>
      <c r="H451" s="476" t="s">
        <v>1579</v>
      </c>
      <c r="I451" s="468" t="s">
        <v>852</v>
      </c>
      <c r="J451" s="486">
        <v>14126</v>
      </c>
      <c r="K451" s="486">
        <v>0</v>
      </c>
      <c r="L451" s="485"/>
    </row>
    <row r="452" spans="1:12" s="515" customFormat="1" ht="25.5" hidden="1" x14ac:dyDescent="0.2">
      <c r="A452" s="490">
        <f t="shared" ref="A452:A515" si="8">A451+1</f>
        <v>450</v>
      </c>
      <c r="B452" s="485" t="s">
        <v>580</v>
      </c>
      <c r="C452" s="485" t="s">
        <v>1284</v>
      </c>
      <c r="D452" s="489" t="s">
        <v>677</v>
      </c>
      <c r="E452" s="489" t="s">
        <v>323</v>
      </c>
      <c r="F452" s="518" t="s">
        <v>1578</v>
      </c>
      <c r="G452" s="476" t="s">
        <v>1577</v>
      </c>
      <c r="H452" s="476" t="s">
        <v>1576</v>
      </c>
      <c r="I452" s="468" t="s">
        <v>1572</v>
      </c>
      <c r="J452" s="486">
        <v>7684</v>
      </c>
      <c r="K452" s="486">
        <v>0</v>
      </c>
      <c r="L452" s="485"/>
    </row>
    <row r="453" spans="1:12" s="515" customFormat="1" ht="12.75" hidden="1" x14ac:dyDescent="0.2">
      <c r="A453" s="490">
        <f t="shared" si="8"/>
        <v>451</v>
      </c>
      <c r="B453" s="485" t="s">
        <v>580</v>
      </c>
      <c r="C453" s="485" t="s">
        <v>1284</v>
      </c>
      <c r="D453" s="489" t="s">
        <v>677</v>
      </c>
      <c r="E453" s="489" t="s">
        <v>323</v>
      </c>
      <c r="F453" s="518" t="s">
        <v>1575</v>
      </c>
      <c r="G453" s="476" t="s">
        <v>1574</v>
      </c>
      <c r="H453" s="476" t="s">
        <v>1573</v>
      </c>
      <c r="I453" s="468" t="s">
        <v>1572</v>
      </c>
      <c r="J453" s="486">
        <v>3125</v>
      </c>
      <c r="K453" s="486">
        <v>0</v>
      </c>
      <c r="L453" s="485"/>
    </row>
    <row r="454" spans="1:12" s="515" customFormat="1" ht="51" hidden="1" x14ac:dyDescent="0.2">
      <c r="A454" s="490">
        <f t="shared" si="8"/>
        <v>452</v>
      </c>
      <c r="B454" s="485" t="s">
        <v>580</v>
      </c>
      <c r="C454" s="485" t="s">
        <v>723</v>
      </c>
      <c r="D454" s="489" t="s">
        <v>677</v>
      </c>
      <c r="E454" s="489" t="s">
        <v>323</v>
      </c>
      <c r="F454" s="485" t="s">
        <v>1571</v>
      </c>
      <c r="G454" s="476" t="s">
        <v>1570</v>
      </c>
      <c r="H454" s="476" t="s">
        <v>1569</v>
      </c>
      <c r="I454" s="468" t="s">
        <v>756</v>
      </c>
      <c r="J454" s="486">
        <v>130000</v>
      </c>
      <c r="K454" s="486">
        <v>0</v>
      </c>
      <c r="L454" s="485" t="s">
        <v>1568</v>
      </c>
    </row>
    <row r="455" spans="1:12" s="515" customFormat="1" ht="63.75" hidden="1" x14ac:dyDescent="0.2">
      <c r="A455" s="490">
        <f t="shared" si="8"/>
        <v>453</v>
      </c>
      <c r="B455" s="485" t="s">
        <v>580</v>
      </c>
      <c r="C455" s="485" t="s">
        <v>678</v>
      </c>
      <c r="D455" s="489" t="s">
        <v>677</v>
      </c>
      <c r="E455" s="489" t="s">
        <v>323</v>
      </c>
      <c r="F455" s="469" t="s">
        <v>1567</v>
      </c>
      <c r="G455" s="476" t="s">
        <v>1566</v>
      </c>
      <c r="H455" s="476" t="s">
        <v>1565</v>
      </c>
      <c r="I455" s="468" t="s">
        <v>1564</v>
      </c>
      <c r="J455" s="521" t="s">
        <v>1563</v>
      </c>
      <c r="K455" s="486"/>
      <c r="L455" s="485" t="s">
        <v>1562</v>
      </c>
    </row>
    <row r="456" spans="1:12" s="515" customFormat="1" ht="38.25" hidden="1" x14ac:dyDescent="0.2">
      <c r="A456" s="490">
        <f t="shared" si="8"/>
        <v>454</v>
      </c>
      <c r="B456" s="485" t="s">
        <v>580</v>
      </c>
      <c r="C456" s="485" t="s">
        <v>1561</v>
      </c>
      <c r="D456" s="489" t="s">
        <v>677</v>
      </c>
      <c r="E456" s="489" t="s">
        <v>782</v>
      </c>
      <c r="F456" s="485" t="s">
        <v>1560</v>
      </c>
      <c r="G456" s="476" t="s">
        <v>1559</v>
      </c>
      <c r="H456" s="476" t="s">
        <v>1558</v>
      </c>
      <c r="I456" s="468" t="s">
        <v>1523</v>
      </c>
      <c r="J456" s="486">
        <v>172083.22</v>
      </c>
      <c r="K456" s="486"/>
      <c r="L456" s="485" t="s">
        <v>1549</v>
      </c>
    </row>
    <row r="457" spans="1:12" s="515" customFormat="1" ht="25.5" hidden="1" x14ac:dyDescent="0.2">
      <c r="A457" s="490">
        <f t="shared" si="8"/>
        <v>455</v>
      </c>
      <c r="B457" s="485" t="s">
        <v>580</v>
      </c>
      <c r="C457" s="485" t="s">
        <v>1557</v>
      </c>
      <c r="D457" s="489" t="s">
        <v>677</v>
      </c>
      <c r="E457" s="489" t="s">
        <v>782</v>
      </c>
      <c r="F457" s="485" t="s">
        <v>1556</v>
      </c>
      <c r="G457" s="476" t="s">
        <v>1555</v>
      </c>
      <c r="H457" s="476" t="s">
        <v>1554</v>
      </c>
      <c r="I457" s="468" t="s">
        <v>1523</v>
      </c>
      <c r="J457" s="486">
        <v>13200.55</v>
      </c>
      <c r="K457" s="486"/>
      <c r="L457" s="485" t="s">
        <v>1553</v>
      </c>
    </row>
    <row r="458" spans="1:12" s="515" customFormat="1" ht="38.25" hidden="1" x14ac:dyDescent="0.2">
      <c r="A458" s="490">
        <f t="shared" si="8"/>
        <v>456</v>
      </c>
      <c r="B458" s="485" t="s">
        <v>580</v>
      </c>
      <c r="C458" s="485" t="s">
        <v>678</v>
      </c>
      <c r="D458" s="489" t="s">
        <v>677</v>
      </c>
      <c r="E458" s="489" t="s">
        <v>323</v>
      </c>
      <c r="F458" s="469" t="s">
        <v>1552</v>
      </c>
      <c r="G458" s="476" t="s">
        <v>1551</v>
      </c>
      <c r="H458" s="476" t="s">
        <v>1550</v>
      </c>
      <c r="I458" s="468" t="s">
        <v>1523</v>
      </c>
      <c r="J458" s="486">
        <v>1203968.73</v>
      </c>
      <c r="K458" s="486"/>
      <c r="L458" s="485" t="s">
        <v>1549</v>
      </c>
    </row>
    <row r="459" spans="1:12" s="515" customFormat="1" ht="25.5" hidden="1" x14ac:dyDescent="0.2">
      <c r="A459" s="490">
        <f t="shared" si="8"/>
        <v>457</v>
      </c>
      <c r="B459" s="485" t="s">
        <v>580</v>
      </c>
      <c r="C459" s="485" t="s">
        <v>1284</v>
      </c>
      <c r="D459" s="489" t="s">
        <v>677</v>
      </c>
      <c r="E459" s="489" t="s">
        <v>782</v>
      </c>
      <c r="F459" s="518" t="s">
        <v>1548</v>
      </c>
      <c r="G459" s="476" t="s">
        <v>1536</v>
      </c>
      <c r="H459" s="476" t="s">
        <v>1547</v>
      </c>
      <c r="I459" s="468" t="s">
        <v>1498</v>
      </c>
      <c r="J459" s="486">
        <v>1500</v>
      </c>
      <c r="K459" s="486">
        <v>0</v>
      </c>
      <c r="L459" s="485"/>
    </row>
    <row r="460" spans="1:12" s="515" customFormat="1" ht="25.5" hidden="1" x14ac:dyDescent="0.2">
      <c r="A460" s="490">
        <f t="shared" si="8"/>
        <v>458</v>
      </c>
      <c r="B460" s="485" t="s">
        <v>580</v>
      </c>
      <c r="C460" s="485" t="s">
        <v>1284</v>
      </c>
      <c r="D460" s="489" t="s">
        <v>677</v>
      </c>
      <c r="E460" s="489" t="s">
        <v>782</v>
      </c>
      <c r="F460" s="518" t="s">
        <v>1546</v>
      </c>
      <c r="G460" s="476" t="s">
        <v>737</v>
      </c>
      <c r="H460" s="476" t="s">
        <v>1545</v>
      </c>
      <c r="I460" s="468" t="s">
        <v>1498</v>
      </c>
      <c r="J460" s="486">
        <v>1500</v>
      </c>
      <c r="K460" s="486">
        <v>0</v>
      </c>
      <c r="L460" s="485"/>
    </row>
    <row r="461" spans="1:12" s="515" customFormat="1" ht="25.5" hidden="1" x14ac:dyDescent="0.2">
      <c r="A461" s="490">
        <f t="shared" si="8"/>
        <v>459</v>
      </c>
      <c r="B461" s="485" t="s">
        <v>580</v>
      </c>
      <c r="C461" s="485" t="s">
        <v>1284</v>
      </c>
      <c r="D461" s="489" t="s">
        <v>677</v>
      </c>
      <c r="E461" s="489" t="s">
        <v>782</v>
      </c>
      <c r="F461" s="518" t="s">
        <v>1544</v>
      </c>
      <c r="G461" s="476" t="s">
        <v>1543</v>
      </c>
      <c r="H461" s="476" t="s">
        <v>1542</v>
      </c>
      <c r="I461" s="468" t="s">
        <v>1541</v>
      </c>
      <c r="J461" s="486">
        <v>3980</v>
      </c>
      <c r="K461" s="486">
        <v>0</v>
      </c>
      <c r="L461" s="485"/>
    </row>
    <row r="462" spans="1:12" s="515" customFormat="1" ht="25.5" hidden="1" x14ac:dyDescent="0.2">
      <c r="A462" s="490">
        <f t="shared" si="8"/>
        <v>460</v>
      </c>
      <c r="B462" s="485" t="s">
        <v>580</v>
      </c>
      <c r="C462" s="485" t="s">
        <v>1284</v>
      </c>
      <c r="D462" s="489" t="s">
        <v>677</v>
      </c>
      <c r="E462" s="489" t="s">
        <v>782</v>
      </c>
      <c r="F462" s="518" t="s">
        <v>1540</v>
      </c>
      <c r="G462" s="476" t="s">
        <v>1539</v>
      </c>
      <c r="H462" s="476" t="s">
        <v>1538</v>
      </c>
      <c r="I462" s="468">
        <v>2015</v>
      </c>
      <c r="J462" s="486">
        <v>4000</v>
      </c>
      <c r="K462" s="486">
        <v>0</v>
      </c>
      <c r="L462" s="485"/>
    </row>
    <row r="463" spans="1:12" s="515" customFormat="1" ht="25.5" hidden="1" x14ac:dyDescent="0.2">
      <c r="A463" s="490">
        <f t="shared" si="8"/>
        <v>461</v>
      </c>
      <c r="B463" s="485" t="s">
        <v>580</v>
      </c>
      <c r="C463" s="485" t="s">
        <v>1284</v>
      </c>
      <c r="D463" s="489" t="s">
        <v>677</v>
      </c>
      <c r="E463" s="489" t="s">
        <v>782</v>
      </c>
      <c r="F463" s="518" t="s">
        <v>1537</v>
      </c>
      <c r="G463" s="476" t="s">
        <v>1536</v>
      </c>
      <c r="H463" s="476" t="s">
        <v>1535</v>
      </c>
      <c r="I463" s="468">
        <v>2015</v>
      </c>
      <c r="J463" s="486">
        <v>4000</v>
      </c>
      <c r="K463" s="486">
        <v>0</v>
      </c>
      <c r="L463" s="485"/>
    </row>
    <row r="464" spans="1:12" s="515" customFormat="1" ht="25.5" hidden="1" x14ac:dyDescent="0.2">
      <c r="A464" s="490">
        <f t="shared" si="8"/>
        <v>462</v>
      </c>
      <c r="B464" s="485" t="s">
        <v>580</v>
      </c>
      <c r="C464" s="485" t="s">
        <v>1284</v>
      </c>
      <c r="D464" s="489" t="s">
        <v>677</v>
      </c>
      <c r="E464" s="489" t="s">
        <v>782</v>
      </c>
      <c r="F464" s="518" t="s">
        <v>1534</v>
      </c>
      <c r="G464" s="476" t="s">
        <v>1533</v>
      </c>
      <c r="H464" s="476" t="s">
        <v>1532</v>
      </c>
      <c r="I464" s="468" t="s">
        <v>773</v>
      </c>
      <c r="J464" s="486">
        <v>2650</v>
      </c>
      <c r="K464" s="486">
        <v>0</v>
      </c>
      <c r="L464" s="485"/>
    </row>
    <row r="465" spans="1:12" s="515" customFormat="1" ht="25.5" hidden="1" x14ac:dyDescent="0.2">
      <c r="A465" s="490">
        <f t="shared" si="8"/>
        <v>463</v>
      </c>
      <c r="B465" s="485" t="s">
        <v>580</v>
      </c>
      <c r="C465" s="485" t="s">
        <v>1284</v>
      </c>
      <c r="D465" s="489" t="s">
        <v>677</v>
      </c>
      <c r="E465" s="489" t="s">
        <v>782</v>
      </c>
      <c r="F465" s="518" t="s">
        <v>1531</v>
      </c>
      <c r="G465" s="476" t="s">
        <v>1530</v>
      </c>
      <c r="H465" s="476" t="s">
        <v>1529</v>
      </c>
      <c r="I465" s="468" t="s">
        <v>773</v>
      </c>
      <c r="J465" s="486">
        <v>2467</v>
      </c>
      <c r="K465" s="486">
        <v>0</v>
      </c>
      <c r="L465" s="485"/>
    </row>
    <row r="466" spans="1:12" s="515" customFormat="1" ht="25.5" hidden="1" x14ac:dyDescent="0.2">
      <c r="A466" s="490">
        <f t="shared" si="8"/>
        <v>464</v>
      </c>
      <c r="B466" s="485" t="s">
        <v>580</v>
      </c>
      <c r="C466" s="485" t="s">
        <v>1528</v>
      </c>
      <c r="D466" s="489" t="s">
        <v>677</v>
      </c>
      <c r="E466" s="489" t="s">
        <v>782</v>
      </c>
      <c r="F466" s="485" t="s">
        <v>1528</v>
      </c>
      <c r="G466" s="476" t="s">
        <v>1527</v>
      </c>
      <c r="H466" s="476" t="s">
        <v>1526</v>
      </c>
      <c r="I466" s="468" t="s">
        <v>773</v>
      </c>
      <c r="J466" s="486">
        <v>3555</v>
      </c>
      <c r="K466" s="486">
        <v>0</v>
      </c>
      <c r="L466" s="485" t="s">
        <v>1525</v>
      </c>
    </row>
    <row r="467" spans="1:12" s="515" customFormat="1" ht="38.25" hidden="1" x14ac:dyDescent="0.2">
      <c r="A467" s="490">
        <f t="shared" si="8"/>
        <v>465</v>
      </c>
      <c r="B467" s="485" t="s">
        <v>580</v>
      </c>
      <c r="C467" s="485" t="s">
        <v>1284</v>
      </c>
      <c r="D467" s="489" t="s">
        <v>677</v>
      </c>
      <c r="E467" s="489" t="s">
        <v>323</v>
      </c>
      <c r="F467" s="485" t="s">
        <v>1524</v>
      </c>
      <c r="G467" s="476" t="s">
        <v>1517</v>
      </c>
      <c r="H467" s="476" t="s">
        <v>1521</v>
      </c>
      <c r="I467" s="468" t="s">
        <v>1523</v>
      </c>
      <c r="J467" s="486">
        <v>15179</v>
      </c>
      <c r="K467" s="486"/>
      <c r="L467" s="485" t="s">
        <v>1519</v>
      </c>
    </row>
    <row r="468" spans="1:12" s="515" customFormat="1" ht="25.5" hidden="1" x14ac:dyDescent="0.2">
      <c r="A468" s="490">
        <f t="shared" si="8"/>
        <v>466</v>
      </c>
      <c r="B468" s="485" t="s">
        <v>580</v>
      </c>
      <c r="C468" s="485" t="s">
        <v>1279</v>
      </c>
      <c r="D468" s="489" t="s">
        <v>677</v>
      </c>
      <c r="E468" s="489" t="s">
        <v>782</v>
      </c>
      <c r="F468" s="485" t="s">
        <v>1522</v>
      </c>
      <c r="G468" s="476" t="s">
        <v>1517</v>
      </c>
      <c r="H468" s="476" t="s">
        <v>1521</v>
      </c>
      <c r="I468" s="468" t="s">
        <v>769</v>
      </c>
      <c r="J468" s="486">
        <v>45533.91</v>
      </c>
      <c r="K468" s="486"/>
      <c r="L468" s="485" t="s">
        <v>1511</v>
      </c>
    </row>
    <row r="469" spans="1:12" s="515" customFormat="1" ht="38.25" hidden="1" x14ac:dyDescent="0.2">
      <c r="A469" s="490">
        <f t="shared" si="8"/>
        <v>467</v>
      </c>
      <c r="B469" s="485" t="s">
        <v>580</v>
      </c>
      <c r="C469" s="485" t="s">
        <v>1284</v>
      </c>
      <c r="D469" s="489" t="s">
        <v>677</v>
      </c>
      <c r="E469" s="489" t="s">
        <v>782</v>
      </c>
      <c r="F469" s="518" t="s">
        <v>1520</v>
      </c>
      <c r="G469" s="476" t="s">
        <v>1517</v>
      </c>
      <c r="H469" s="476" t="s">
        <v>1516</v>
      </c>
      <c r="I469" s="468" t="s">
        <v>1464</v>
      </c>
      <c r="J469" s="486">
        <v>36240</v>
      </c>
      <c r="K469" s="486"/>
      <c r="L469" s="485" t="s">
        <v>1519</v>
      </c>
    </row>
    <row r="470" spans="1:12" s="515" customFormat="1" ht="25.5" hidden="1" x14ac:dyDescent="0.2">
      <c r="A470" s="490">
        <f t="shared" si="8"/>
        <v>468</v>
      </c>
      <c r="B470" s="485" t="s">
        <v>580</v>
      </c>
      <c r="C470" s="485" t="s">
        <v>1279</v>
      </c>
      <c r="D470" s="489" t="s">
        <v>677</v>
      </c>
      <c r="E470" s="489" t="s">
        <v>782</v>
      </c>
      <c r="F470" s="485" t="s">
        <v>1518</v>
      </c>
      <c r="G470" s="476" t="s">
        <v>1517</v>
      </c>
      <c r="H470" s="476" t="s">
        <v>1516</v>
      </c>
      <c r="I470" s="468" t="s">
        <v>1464</v>
      </c>
      <c r="J470" s="486">
        <v>36448.82</v>
      </c>
      <c r="K470" s="486"/>
      <c r="L470" s="485" t="s">
        <v>1511</v>
      </c>
    </row>
    <row r="471" spans="1:12" s="515" customFormat="1" ht="25.5" hidden="1" x14ac:dyDescent="0.2">
      <c r="A471" s="490">
        <f t="shared" si="8"/>
        <v>469</v>
      </c>
      <c r="B471" s="485" t="s">
        <v>580</v>
      </c>
      <c r="C471" s="485" t="s">
        <v>1279</v>
      </c>
      <c r="D471" s="489" t="s">
        <v>677</v>
      </c>
      <c r="E471" s="489" t="s">
        <v>782</v>
      </c>
      <c r="F471" s="485" t="s">
        <v>1515</v>
      </c>
      <c r="G471" s="476" t="s">
        <v>1514</v>
      </c>
      <c r="H471" s="476" t="s">
        <v>1513</v>
      </c>
      <c r="I471" s="468" t="s">
        <v>1512</v>
      </c>
      <c r="J471" s="486">
        <v>138634.32</v>
      </c>
      <c r="K471" s="486"/>
      <c r="L471" s="485" t="s">
        <v>1511</v>
      </c>
    </row>
    <row r="472" spans="1:12" s="515" customFormat="1" ht="38.25" hidden="1" x14ac:dyDescent="0.2">
      <c r="A472" s="490">
        <f t="shared" si="8"/>
        <v>470</v>
      </c>
      <c r="B472" s="485" t="s">
        <v>580</v>
      </c>
      <c r="C472" s="485" t="s">
        <v>1510</v>
      </c>
      <c r="D472" s="489" t="s">
        <v>677</v>
      </c>
      <c r="E472" s="489" t="s">
        <v>782</v>
      </c>
      <c r="F472" s="485" t="s">
        <v>1509</v>
      </c>
      <c r="G472" s="476" t="s">
        <v>1508</v>
      </c>
      <c r="H472" s="476" t="s">
        <v>1507</v>
      </c>
      <c r="I472" s="468" t="s">
        <v>769</v>
      </c>
      <c r="J472" s="486">
        <v>41531.040000000001</v>
      </c>
      <c r="K472" s="486"/>
      <c r="L472" s="485" t="s">
        <v>1506</v>
      </c>
    </row>
    <row r="473" spans="1:12" s="515" customFormat="1" ht="25.5" hidden="1" x14ac:dyDescent="0.2">
      <c r="A473" s="490">
        <f t="shared" si="8"/>
        <v>471</v>
      </c>
      <c r="B473" s="485" t="s">
        <v>580</v>
      </c>
      <c r="C473" s="485" t="s">
        <v>678</v>
      </c>
      <c r="D473" s="489" t="s">
        <v>677</v>
      </c>
      <c r="E473" s="489" t="s">
        <v>323</v>
      </c>
      <c r="F473" s="518" t="s">
        <v>1505</v>
      </c>
      <c r="G473" s="476" t="s">
        <v>1504</v>
      </c>
      <c r="H473" s="520" t="s">
        <v>1503</v>
      </c>
      <c r="I473" s="468">
        <v>2015</v>
      </c>
      <c r="J473" s="486">
        <v>3036759.77</v>
      </c>
      <c r="K473" s="486"/>
      <c r="L473" s="485" t="s">
        <v>1502</v>
      </c>
    </row>
    <row r="474" spans="1:12" s="515" customFormat="1" ht="38.25" hidden="1" x14ac:dyDescent="0.2">
      <c r="A474" s="490">
        <f t="shared" si="8"/>
        <v>472</v>
      </c>
      <c r="B474" s="485" t="s">
        <v>580</v>
      </c>
      <c r="C474" s="485" t="s">
        <v>1409</v>
      </c>
      <c r="D474" s="489" t="s">
        <v>677</v>
      </c>
      <c r="E474" s="489" t="s">
        <v>782</v>
      </c>
      <c r="F474" s="518" t="s">
        <v>1501</v>
      </c>
      <c r="G474" s="476" t="s">
        <v>1500</v>
      </c>
      <c r="H474" s="520" t="s">
        <v>1499</v>
      </c>
      <c r="I474" s="468" t="s">
        <v>1498</v>
      </c>
      <c r="J474" s="486">
        <v>8500</v>
      </c>
      <c r="K474" s="519"/>
      <c r="L474" s="485"/>
    </row>
    <row r="475" spans="1:12" s="515" customFormat="1" ht="25.5" hidden="1" x14ac:dyDescent="0.2">
      <c r="A475" s="490">
        <f t="shared" si="8"/>
        <v>473</v>
      </c>
      <c r="B475" s="485" t="s">
        <v>580</v>
      </c>
      <c r="C475" s="485" t="s">
        <v>1497</v>
      </c>
      <c r="D475" s="489" t="s">
        <v>677</v>
      </c>
      <c r="E475" s="489" t="s">
        <v>782</v>
      </c>
      <c r="F475" s="518" t="s">
        <v>1496</v>
      </c>
      <c r="G475" s="476" t="s">
        <v>1495</v>
      </c>
      <c r="H475" s="476" t="s">
        <v>1494</v>
      </c>
      <c r="I475" s="468" t="s">
        <v>843</v>
      </c>
      <c r="J475" s="486">
        <v>9000.02</v>
      </c>
      <c r="K475" s="486"/>
      <c r="L475" s="485"/>
    </row>
    <row r="476" spans="1:12" s="515" customFormat="1" ht="25.5" hidden="1" x14ac:dyDescent="0.2">
      <c r="A476" s="490">
        <f t="shared" si="8"/>
        <v>474</v>
      </c>
      <c r="B476" s="485" t="s">
        <v>579</v>
      </c>
      <c r="C476" s="485" t="s">
        <v>760</v>
      </c>
      <c r="D476" s="489" t="s">
        <v>677</v>
      </c>
      <c r="E476" s="489" t="s">
        <v>323</v>
      </c>
      <c r="F476" s="469" t="s">
        <v>1493</v>
      </c>
      <c r="G476" s="485" t="s">
        <v>1492</v>
      </c>
      <c r="H476" s="485" t="s">
        <v>1491</v>
      </c>
      <c r="I476" s="489" t="s">
        <v>756</v>
      </c>
      <c r="J476" s="486">
        <v>4840</v>
      </c>
      <c r="K476" s="486">
        <v>0</v>
      </c>
      <c r="L476" s="485"/>
    </row>
    <row r="477" spans="1:12" s="515" customFormat="1" ht="25.5" hidden="1" x14ac:dyDescent="0.2">
      <c r="A477" s="490">
        <f t="shared" si="8"/>
        <v>475</v>
      </c>
      <c r="B477" s="485" t="s">
        <v>579</v>
      </c>
      <c r="C477" s="485" t="s">
        <v>760</v>
      </c>
      <c r="D477" s="489" t="s">
        <v>677</v>
      </c>
      <c r="E477" s="489" t="s">
        <v>323</v>
      </c>
      <c r="F477" s="469" t="s">
        <v>1490</v>
      </c>
      <c r="G477" s="485" t="s">
        <v>1489</v>
      </c>
      <c r="H477" s="485" t="s">
        <v>1488</v>
      </c>
      <c r="I477" s="489" t="s">
        <v>761</v>
      </c>
      <c r="J477" s="486">
        <v>7358</v>
      </c>
      <c r="K477" s="486">
        <v>0</v>
      </c>
      <c r="L477" s="485"/>
    </row>
    <row r="478" spans="1:12" s="515" customFormat="1" ht="25.5" hidden="1" x14ac:dyDescent="0.2">
      <c r="A478" s="490">
        <f t="shared" si="8"/>
        <v>476</v>
      </c>
      <c r="B478" s="485" t="s">
        <v>579</v>
      </c>
      <c r="C478" s="485" t="s">
        <v>760</v>
      </c>
      <c r="D478" s="489" t="s">
        <v>677</v>
      </c>
      <c r="E478" s="489" t="s">
        <v>323</v>
      </c>
      <c r="F478" s="469" t="s">
        <v>1487</v>
      </c>
      <c r="G478" s="485" t="s">
        <v>1486</v>
      </c>
      <c r="H478" s="485" t="s">
        <v>1485</v>
      </c>
      <c r="I478" s="489" t="s">
        <v>756</v>
      </c>
      <c r="J478" s="486">
        <v>682</v>
      </c>
      <c r="K478" s="486">
        <v>0</v>
      </c>
      <c r="L478" s="485"/>
    </row>
    <row r="479" spans="1:12" s="515" customFormat="1" ht="25.5" hidden="1" x14ac:dyDescent="0.2">
      <c r="A479" s="490">
        <f t="shared" si="8"/>
        <v>477</v>
      </c>
      <c r="B479" s="485" t="s">
        <v>579</v>
      </c>
      <c r="C479" s="485" t="s">
        <v>760</v>
      </c>
      <c r="D479" s="489" t="s">
        <v>677</v>
      </c>
      <c r="E479" s="489" t="s">
        <v>323</v>
      </c>
      <c r="F479" s="469" t="s">
        <v>1484</v>
      </c>
      <c r="G479" s="485" t="s">
        <v>1483</v>
      </c>
      <c r="H479" s="485" t="s">
        <v>1482</v>
      </c>
      <c r="I479" s="489" t="s">
        <v>852</v>
      </c>
      <c r="J479" s="486">
        <v>2000</v>
      </c>
      <c r="K479" s="486">
        <v>0</v>
      </c>
      <c r="L479" s="485"/>
    </row>
    <row r="480" spans="1:12" s="515" customFormat="1" ht="25.5" hidden="1" x14ac:dyDescent="0.2">
      <c r="A480" s="490">
        <f t="shared" si="8"/>
        <v>478</v>
      </c>
      <c r="B480" s="485" t="s">
        <v>579</v>
      </c>
      <c r="C480" s="485" t="s">
        <v>851</v>
      </c>
      <c r="D480" s="489" t="s">
        <v>677</v>
      </c>
      <c r="E480" s="489" t="s">
        <v>323</v>
      </c>
      <c r="F480" s="469" t="s">
        <v>1481</v>
      </c>
      <c r="G480" s="485" t="s">
        <v>1480</v>
      </c>
      <c r="H480" s="485" t="s">
        <v>1479</v>
      </c>
      <c r="I480" s="489" t="s">
        <v>756</v>
      </c>
      <c r="J480" s="486">
        <v>10609</v>
      </c>
      <c r="K480" s="486">
        <v>0</v>
      </c>
      <c r="L480" s="485"/>
    </row>
    <row r="481" spans="1:12" s="515" customFormat="1" ht="25.5" hidden="1" x14ac:dyDescent="0.2">
      <c r="A481" s="490">
        <f t="shared" si="8"/>
        <v>479</v>
      </c>
      <c r="B481" s="485" t="s">
        <v>579</v>
      </c>
      <c r="C481" s="485" t="s">
        <v>851</v>
      </c>
      <c r="D481" s="489" t="s">
        <v>677</v>
      </c>
      <c r="E481" s="489" t="s">
        <v>323</v>
      </c>
      <c r="F481" s="469" t="s">
        <v>1478</v>
      </c>
      <c r="G481" s="485" t="s">
        <v>1477</v>
      </c>
      <c r="H481" s="485" t="s">
        <v>1476</v>
      </c>
      <c r="I481" s="489" t="s">
        <v>756</v>
      </c>
      <c r="J481" s="486">
        <v>5185</v>
      </c>
      <c r="K481" s="486">
        <v>0</v>
      </c>
      <c r="L481" s="485"/>
    </row>
    <row r="482" spans="1:12" s="515" customFormat="1" ht="25.5" hidden="1" x14ac:dyDescent="0.2">
      <c r="A482" s="490">
        <f t="shared" si="8"/>
        <v>480</v>
      </c>
      <c r="B482" s="485" t="s">
        <v>579</v>
      </c>
      <c r="C482" s="485" t="s">
        <v>851</v>
      </c>
      <c r="D482" s="489" t="s">
        <v>677</v>
      </c>
      <c r="E482" s="489" t="s">
        <v>323</v>
      </c>
      <c r="F482" s="469" t="s">
        <v>1475</v>
      </c>
      <c r="G482" s="485" t="s">
        <v>1474</v>
      </c>
      <c r="H482" s="485" t="s">
        <v>1473</v>
      </c>
      <c r="I482" s="489" t="s">
        <v>839</v>
      </c>
      <c r="J482" s="486">
        <v>7312</v>
      </c>
      <c r="K482" s="486">
        <v>0</v>
      </c>
      <c r="L482" s="485"/>
    </row>
    <row r="483" spans="1:12" s="515" customFormat="1" ht="25.5" hidden="1" x14ac:dyDescent="0.2">
      <c r="A483" s="490">
        <f t="shared" si="8"/>
        <v>481</v>
      </c>
      <c r="B483" s="485" t="s">
        <v>579</v>
      </c>
      <c r="C483" s="485" t="s">
        <v>851</v>
      </c>
      <c r="D483" s="489" t="s">
        <v>677</v>
      </c>
      <c r="E483" s="489" t="s">
        <v>323</v>
      </c>
      <c r="F483" s="469" t="s">
        <v>1472</v>
      </c>
      <c r="G483" s="485" t="s">
        <v>1471</v>
      </c>
      <c r="H483" s="485" t="s">
        <v>1470</v>
      </c>
      <c r="I483" s="489" t="s">
        <v>756</v>
      </c>
      <c r="J483" s="486">
        <v>653</v>
      </c>
      <c r="K483" s="486">
        <v>0</v>
      </c>
      <c r="L483" s="485"/>
    </row>
    <row r="484" spans="1:12" s="515" customFormat="1" ht="25.5" hidden="1" x14ac:dyDescent="0.2">
      <c r="A484" s="490">
        <f t="shared" si="8"/>
        <v>482</v>
      </c>
      <c r="B484" s="485" t="s">
        <v>579</v>
      </c>
      <c r="C484" s="485" t="s">
        <v>1284</v>
      </c>
      <c r="D484" s="489" t="s">
        <v>677</v>
      </c>
      <c r="E484" s="489" t="s">
        <v>323</v>
      </c>
      <c r="F484" s="469" t="s">
        <v>1469</v>
      </c>
      <c r="G484" s="485" t="s">
        <v>1468</v>
      </c>
      <c r="H484" s="485" t="s">
        <v>1467</v>
      </c>
      <c r="I484" s="489" t="s">
        <v>866</v>
      </c>
      <c r="J484" s="486">
        <v>48288.5</v>
      </c>
      <c r="K484" s="486">
        <v>0</v>
      </c>
      <c r="L484" s="485"/>
    </row>
    <row r="485" spans="1:12" s="515" customFormat="1" ht="25.5" hidden="1" x14ac:dyDescent="0.2">
      <c r="A485" s="490">
        <f t="shared" si="8"/>
        <v>483</v>
      </c>
      <c r="B485" s="485" t="s">
        <v>579</v>
      </c>
      <c r="C485" s="485" t="s">
        <v>1284</v>
      </c>
      <c r="D485" s="489" t="s">
        <v>677</v>
      </c>
      <c r="E485" s="489" t="s">
        <v>323</v>
      </c>
      <c r="F485" s="469" t="s">
        <v>1466</v>
      </c>
      <c r="G485" s="485" t="s">
        <v>1407</v>
      </c>
      <c r="H485" s="485" t="s">
        <v>1465</v>
      </c>
      <c r="I485" s="489" t="s">
        <v>1464</v>
      </c>
      <c r="J485" s="486">
        <v>77211.5</v>
      </c>
      <c r="K485" s="486">
        <v>0</v>
      </c>
      <c r="L485" s="485"/>
    </row>
    <row r="486" spans="1:12" s="515" customFormat="1" ht="63.75" x14ac:dyDescent="0.2">
      <c r="A486" s="490">
        <f t="shared" si="8"/>
        <v>484</v>
      </c>
      <c r="B486" s="485" t="s">
        <v>579</v>
      </c>
      <c r="C486" s="485" t="s">
        <v>1463</v>
      </c>
      <c r="D486" s="489" t="s">
        <v>797</v>
      </c>
      <c r="E486" s="489" t="s">
        <v>782</v>
      </c>
      <c r="F486" s="469">
        <v>20091112</v>
      </c>
      <c r="G486" s="485" t="s">
        <v>1413</v>
      </c>
      <c r="H486" s="485" t="s">
        <v>1462</v>
      </c>
      <c r="I486" s="489">
        <v>2015</v>
      </c>
      <c r="J486" s="486">
        <v>20000</v>
      </c>
      <c r="K486" s="486">
        <v>0</v>
      </c>
      <c r="L486" s="485"/>
    </row>
    <row r="487" spans="1:12" s="515" customFormat="1" ht="25.5" x14ac:dyDescent="0.2">
      <c r="A487" s="490">
        <f t="shared" si="8"/>
        <v>485</v>
      </c>
      <c r="B487" s="485" t="s">
        <v>579</v>
      </c>
      <c r="C487" s="485" t="s">
        <v>1461</v>
      </c>
      <c r="D487" s="489" t="s">
        <v>797</v>
      </c>
      <c r="E487" s="489" t="s">
        <v>323</v>
      </c>
      <c r="F487" s="469" t="s">
        <v>1460</v>
      </c>
      <c r="G487" s="485" t="s">
        <v>1459</v>
      </c>
      <c r="H487" s="485" t="s">
        <v>1458</v>
      </c>
      <c r="I487" s="489">
        <v>2015</v>
      </c>
      <c r="J487" s="486">
        <v>1000</v>
      </c>
      <c r="K487" s="486">
        <v>0</v>
      </c>
      <c r="L487" s="485"/>
    </row>
    <row r="488" spans="1:12" s="515" customFormat="1" ht="38.25" hidden="1" x14ac:dyDescent="0.2">
      <c r="A488" s="490">
        <f t="shared" si="8"/>
        <v>486</v>
      </c>
      <c r="B488" s="485" t="s">
        <v>579</v>
      </c>
      <c r="C488" s="485" t="s">
        <v>1457</v>
      </c>
      <c r="D488" s="489" t="s">
        <v>677</v>
      </c>
      <c r="E488" s="489" t="s">
        <v>323</v>
      </c>
      <c r="F488" s="469" t="s">
        <v>1456</v>
      </c>
      <c r="G488" s="485" t="s">
        <v>1452</v>
      </c>
      <c r="H488" s="485" t="s">
        <v>1455</v>
      </c>
      <c r="I488" s="468" t="s">
        <v>773</v>
      </c>
      <c r="J488" s="486">
        <v>5592.2</v>
      </c>
      <c r="K488" s="486">
        <v>0</v>
      </c>
      <c r="L488" s="485"/>
    </row>
    <row r="489" spans="1:12" s="515" customFormat="1" ht="38.25" hidden="1" x14ac:dyDescent="0.2">
      <c r="A489" s="490">
        <f t="shared" si="8"/>
        <v>487</v>
      </c>
      <c r="B489" s="485" t="s">
        <v>579</v>
      </c>
      <c r="C489" s="485" t="s">
        <v>1454</v>
      </c>
      <c r="D489" s="489" t="s">
        <v>677</v>
      </c>
      <c r="E489" s="489" t="s">
        <v>782</v>
      </c>
      <c r="F489" s="469" t="s">
        <v>1453</v>
      </c>
      <c r="G489" s="485" t="s">
        <v>1452</v>
      </c>
      <c r="H489" s="485" t="s">
        <v>1451</v>
      </c>
      <c r="I489" s="489">
        <v>2015</v>
      </c>
      <c r="J489" s="486">
        <v>47533.68</v>
      </c>
      <c r="K489" s="486">
        <v>0</v>
      </c>
      <c r="L489" s="485"/>
    </row>
    <row r="490" spans="1:12" s="515" customFormat="1" ht="25.5" hidden="1" x14ac:dyDescent="0.2">
      <c r="A490" s="490">
        <f t="shared" si="8"/>
        <v>488</v>
      </c>
      <c r="B490" s="485" t="s">
        <v>579</v>
      </c>
      <c r="C490" s="485" t="s">
        <v>1450</v>
      </c>
      <c r="D490" s="489" t="s">
        <v>677</v>
      </c>
      <c r="E490" s="489" t="s">
        <v>323</v>
      </c>
      <c r="F490" s="469" t="s">
        <v>1449</v>
      </c>
      <c r="G490" s="485" t="s">
        <v>1448</v>
      </c>
      <c r="H490" s="485" t="s">
        <v>1447</v>
      </c>
      <c r="I490" s="489">
        <v>2015</v>
      </c>
      <c r="J490" s="486">
        <v>200</v>
      </c>
      <c r="K490" s="486">
        <v>0</v>
      </c>
      <c r="L490" s="485"/>
    </row>
    <row r="491" spans="1:12" s="515" customFormat="1" ht="25.5" x14ac:dyDescent="0.2">
      <c r="A491" s="490">
        <f t="shared" si="8"/>
        <v>489</v>
      </c>
      <c r="B491" s="485" t="s">
        <v>579</v>
      </c>
      <c r="C491" s="485" t="s">
        <v>1446</v>
      </c>
      <c r="D491" s="489" t="s">
        <v>797</v>
      </c>
      <c r="E491" s="489" t="s">
        <v>323</v>
      </c>
      <c r="F491" s="469" t="s">
        <v>1445</v>
      </c>
      <c r="G491" s="485" t="s">
        <v>1437</v>
      </c>
      <c r="H491" s="485" t="s">
        <v>1444</v>
      </c>
      <c r="I491" s="489">
        <v>2015</v>
      </c>
      <c r="J491" s="486">
        <v>2640</v>
      </c>
      <c r="K491" s="486">
        <v>0</v>
      </c>
      <c r="L491" s="485"/>
    </row>
    <row r="492" spans="1:12" s="515" customFormat="1" ht="38.25" x14ac:dyDescent="0.2">
      <c r="A492" s="490">
        <f t="shared" si="8"/>
        <v>490</v>
      </c>
      <c r="B492" s="485" t="s">
        <v>579</v>
      </c>
      <c r="C492" s="485" t="s">
        <v>1443</v>
      </c>
      <c r="D492" s="489" t="s">
        <v>797</v>
      </c>
      <c r="E492" s="489" t="s">
        <v>323</v>
      </c>
      <c r="F492" s="469" t="s">
        <v>1442</v>
      </c>
      <c r="G492" s="485" t="s">
        <v>1441</v>
      </c>
      <c r="H492" s="485" t="s">
        <v>1440</v>
      </c>
      <c r="I492" s="489">
        <v>2015</v>
      </c>
      <c r="J492" s="486">
        <v>240</v>
      </c>
      <c r="K492" s="486">
        <v>0</v>
      </c>
      <c r="L492" s="485"/>
    </row>
    <row r="493" spans="1:12" s="515" customFormat="1" ht="25.5" x14ac:dyDescent="0.2">
      <c r="A493" s="490">
        <f t="shared" si="8"/>
        <v>491</v>
      </c>
      <c r="B493" s="485" t="s">
        <v>579</v>
      </c>
      <c r="C493" s="485" t="s">
        <v>1439</v>
      </c>
      <c r="D493" s="489" t="s">
        <v>797</v>
      </c>
      <c r="E493" s="489" t="s">
        <v>323</v>
      </c>
      <c r="F493" s="517" t="s">
        <v>1438</v>
      </c>
      <c r="G493" s="485" t="s">
        <v>1437</v>
      </c>
      <c r="H493" s="485" t="s">
        <v>1436</v>
      </c>
      <c r="I493" s="489">
        <v>2015</v>
      </c>
      <c r="J493" s="486">
        <v>300</v>
      </c>
      <c r="K493" s="486">
        <v>0</v>
      </c>
      <c r="L493" s="485"/>
    </row>
    <row r="494" spans="1:12" s="515" customFormat="1" ht="25.5" x14ac:dyDescent="0.2">
      <c r="A494" s="490">
        <f t="shared" si="8"/>
        <v>492</v>
      </c>
      <c r="B494" s="485" t="s">
        <v>579</v>
      </c>
      <c r="C494" s="485" t="s">
        <v>1435</v>
      </c>
      <c r="D494" s="489" t="s">
        <v>797</v>
      </c>
      <c r="E494" s="489" t="s">
        <v>323</v>
      </c>
      <c r="F494" s="469" t="s">
        <v>1434</v>
      </c>
      <c r="G494" s="485" t="s">
        <v>1433</v>
      </c>
      <c r="H494" s="485" t="s">
        <v>1432</v>
      </c>
      <c r="I494" s="489">
        <v>2015</v>
      </c>
      <c r="J494" s="486">
        <v>1200</v>
      </c>
      <c r="K494" s="486">
        <v>0</v>
      </c>
      <c r="L494" s="485"/>
    </row>
    <row r="495" spans="1:12" s="515" customFormat="1" ht="25.5" hidden="1" x14ac:dyDescent="0.2">
      <c r="A495" s="490">
        <f t="shared" si="8"/>
        <v>493</v>
      </c>
      <c r="B495" s="485" t="s">
        <v>579</v>
      </c>
      <c r="C495" s="485" t="s">
        <v>1431</v>
      </c>
      <c r="D495" s="489" t="s">
        <v>677</v>
      </c>
      <c r="E495" s="489" t="s">
        <v>323</v>
      </c>
      <c r="F495" s="469" t="s">
        <v>1430</v>
      </c>
      <c r="G495" s="485" t="s">
        <v>1429</v>
      </c>
      <c r="H495" s="485" t="s">
        <v>1428</v>
      </c>
      <c r="I495" s="489">
        <v>2015</v>
      </c>
      <c r="J495" s="486">
        <v>1000</v>
      </c>
      <c r="K495" s="486">
        <v>0</v>
      </c>
      <c r="L495" s="485"/>
    </row>
    <row r="496" spans="1:12" s="515" customFormat="1" ht="25.5" x14ac:dyDescent="0.2">
      <c r="A496" s="490">
        <f t="shared" si="8"/>
        <v>494</v>
      </c>
      <c r="B496" s="485" t="s">
        <v>579</v>
      </c>
      <c r="C496" s="485" t="s">
        <v>1427</v>
      </c>
      <c r="D496" s="489" t="s">
        <v>797</v>
      </c>
      <c r="E496" s="489" t="s">
        <v>323</v>
      </c>
      <c r="F496" s="469" t="s">
        <v>1426</v>
      </c>
      <c r="G496" s="485" t="s">
        <v>1425</v>
      </c>
      <c r="H496" s="485" t="s">
        <v>1424</v>
      </c>
      <c r="I496" s="489">
        <v>2015</v>
      </c>
      <c r="J496" s="486">
        <v>1000</v>
      </c>
      <c r="K496" s="486">
        <v>0</v>
      </c>
      <c r="L496" s="485"/>
    </row>
    <row r="497" spans="1:12" s="515" customFormat="1" ht="25.5" hidden="1" x14ac:dyDescent="0.2">
      <c r="A497" s="490">
        <f t="shared" si="8"/>
        <v>495</v>
      </c>
      <c r="B497" s="485" t="s">
        <v>579</v>
      </c>
      <c r="C497" s="485" t="s">
        <v>1423</v>
      </c>
      <c r="D497" s="489" t="s">
        <v>677</v>
      </c>
      <c r="E497" s="489" t="s">
        <v>323</v>
      </c>
      <c r="F497" s="469" t="s">
        <v>1422</v>
      </c>
      <c r="G497" s="485" t="s">
        <v>1421</v>
      </c>
      <c r="H497" s="485" t="s">
        <v>1420</v>
      </c>
      <c r="I497" s="489">
        <v>2015</v>
      </c>
      <c r="J497" s="486">
        <v>98360</v>
      </c>
      <c r="K497" s="486">
        <v>0</v>
      </c>
      <c r="L497" s="485"/>
    </row>
    <row r="498" spans="1:12" s="515" customFormat="1" ht="25.5" x14ac:dyDescent="0.2">
      <c r="A498" s="490">
        <f t="shared" si="8"/>
        <v>496</v>
      </c>
      <c r="B498" s="485" t="s">
        <v>579</v>
      </c>
      <c r="C498" s="485" t="s">
        <v>1419</v>
      </c>
      <c r="D498" s="489" t="s">
        <v>797</v>
      </c>
      <c r="E498" s="489" t="s">
        <v>323</v>
      </c>
      <c r="F498" s="469" t="s">
        <v>1418</v>
      </c>
      <c r="G498" s="485" t="s">
        <v>1417</v>
      </c>
      <c r="H498" s="485" t="s">
        <v>1416</v>
      </c>
      <c r="I498" s="489">
        <v>2015</v>
      </c>
      <c r="J498" s="486">
        <v>1800</v>
      </c>
      <c r="K498" s="486">
        <v>0</v>
      </c>
      <c r="L498" s="485"/>
    </row>
    <row r="499" spans="1:12" s="515" customFormat="1" ht="25.5" hidden="1" x14ac:dyDescent="0.2">
      <c r="A499" s="490">
        <f t="shared" si="8"/>
        <v>497</v>
      </c>
      <c r="B499" s="485" t="s">
        <v>579</v>
      </c>
      <c r="C499" s="485" t="s">
        <v>1415</v>
      </c>
      <c r="D499" s="489" t="s">
        <v>677</v>
      </c>
      <c r="E499" s="489" t="s">
        <v>782</v>
      </c>
      <c r="F499" s="469" t="s">
        <v>1414</v>
      </c>
      <c r="G499" s="485" t="s">
        <v>1413</v>
      </c>
      <c r="H499" s="485" t="s">
        <v>1412</v>
      </c>
      <c r="I499" s="489">
        <v>2015</v>
      </c>
      <c r="J499" s="486">
        <v>7097.13</v>
      </c>
      <c r="K499" s="486">
        <v>0</v>
      </c>
      <c r="L499" s="485"/>
    </row>
    <row r="500" spans="1:12" s="515" customFormat="1" ht="38.25" hidden="1" x14ac:dyDescent="0.2">
      <c r="A500" s="490">
        <f t="shared" si="8"/>
        <v>498</v>
      </c>
      <c r="B500" s="485" t="s">
        <v>579</v>
      </c>
      <c r="C500" s="485" t="s">
        <v>1409</v>
      </c>
      <c r="D500" s="489" t="s">
        <v>677</v>
      </c>
      <c r="E500" s="489" t="s">
        <v>782</v>
      </c>
      <c r="F500" s="469" t="s">
        <v>1411</v>
      </c>
      <c r="G500" s="485" t="s">
        <v>1407</v>
      </c>
      <c r="H500" s="485" t="s">
        <v>1410</v>
      </c>
      <c r="I500" s="489">
        <v>2015</v>
      </c>
      <c r="J500" s="486">
        <v>2818</v>
      </c>
      <c r="K500" s="486">
        <v>0</v>
      </c>
      <c r="L500" s="485"/>
    </row>
    <row r="501" spans="1:12" s="515" customFormat="1" ht="38.25" x14ac:dyDescent="0.2">
      <c r="A501" s="490">
        <f t="shared" si="8"/>
        <v>499</v>
      </c>
      <c r="B501" s="485" t="s">
        <v>579</v>
      </c>
      <c r="C501" s="485" t="s">
        <v>1409</v>
      </c>
      <c r="D501" s="489" t="s">
        <v>797</v>
      </c>
      <c r="E501" s="489" t="s">
        <v>782</v>
      </c>
      <c r="F501" s="469" t="s">
        <v>1408</v>
      </c>
      <c r="G501" s="485" t="s">
        <v>1407</v>
      </c>
      <c r="H501" s="485" t="s">
        <v>1406</v>
      </c>
      <c r="I501" s="489">
        <v>2015</v>
      </c>
      <c r="J501" s="486">
        <v>65164</v>
      </c>
      <c r="K501" s="486">
        <v>0</v>
      </c>
      <c r="L501" s="485"/>
    </row>
    <row r="502" spans="1:12" s="515" customFormat="1" ht="25.5" hidden="1" x14ac:dyDescent="0.2">
      <c r="A502" s="490">
        <f t="shared" si="8"/>
        <v>500</v>
      </c>
      <c r="B502" s="485" t="s">
        <v>579</v>
      </c>
      <c r="C502" s="485" t="s">
        <v>1405</v>
      </c>
      <c r="D502" s="489" t="s">
        <v>677</v>
      </c>
      <c r="E502" s="489" t="s">
        <v>782</v>
      </c>
      <c r="F502" s="469" t="s">
        <v>1404</v>
      </c>
      <c r="G502" s="485" t="s">
        <v>1403</v>
      </c>
      <c r="H502" s="485" t="s">
        <v>1402</v>
      </c>
      <c r="I502" s="468" t="s">
        <v>761</v>
      </c>
      <c r="J502" s="486">
        <v>32313.57</v>
      </c>
      <c r="K502" s="486">
        <v>0</v>
      </c>
      <c r="L502" s="485" t="s">
        <v>1401</v>
      </c>
    </row>
    <row r="503" spans="1:12" s="515" customFormat="1" ht="25.5" hidden="1" x14ac:dyDescent="0.2">
      <c r="A503" s="490">
        <f t="shared" si="8"/>
        <v>501</v>
      </c>
      <c r="B503" s="485" t="s">
        <v>1260</v>
      </c>
      <c r="C503" s="485" t="s">
        <v>760</v>
      </c>
      <c r="D503" s="489" t="s">
        <v>677</v>
      </c>
      <c r="E503" s="489" t="s">
        <v>323</v>
      </c>
      <c r="F503" s="481" t="s">
        <v>1400</v>
      </c>
      <c r="G503" s="476" t="s">
        <v>1399</v>
      </c>
      <c r="H503" s="476" t="s">
        <v>1398</v>
      </c>
      <c r="I503" s="516" t="s">
        <v>1300</v>
      </c>
      <c r="J503" s="486">
        <v>7263</v>
      </c>
      <c r="K503" s="486">
        <v>0</v>
      </c>
      <c r="L503" s="485"/>
    </row>
    <row r="504" spans="1:12" s="515" customFormat="1" ht="25.5" hidden="1" x14ac:dyDescent="0.2">
      <c r="A504" s="490">
        <f t="shared" si="8"/>
        <v>502</v>
      </c>
      <c r="B504" s="485" t="s">
        <v>1260</v>
      </c>
      <c r="C504" s="485" t="s">
        <v>760</v>
      </c>
      <c r="D504" s="489" t="s">
        <v>677</v>
      </c>
      <c r="E504" s="489" t="s">
        <v>323</v>
      </c>
      <c r="F504" s="485" t="s">
        <v>1397</v>
      </c>
      <c r="G504" s="476" t="s">
        <v>1333</v>
      </c>
      <c r="H504" s="476" t="s">
        <v>1396</v>
      </c>
      <c r="I504" s="489" t="s">
        <v>1312</v>
      </c>
      <c r="J504" s="486">
        <v>3796</v>
      </c>
      <c r="K504" s="486">
        <v>0</v>
      </c>
      <c r="L504" s="485"/>
    </row>
    <row r="505" spans="1:12" ht="25.5" hidden="1" x14ac:dyDescent="0.25">
      <c r="A505" s="490">
        <f t="shared" si="8"/>
        <v>503</v>
      </c>
      <c r="B505" s="485" t="s">
        <v>1260</v>
      </c>
      <c r="C505" s="485" t="s">
        <v>760</v>
      </c>
      <c r="D505" s="489" t="s">
        <v>677</v>
      </c>
      <c r="E505" s="489" t="s">
        <v>323</v>
      </c>
      <c r="F505" s="485" t="s">
        <v>1395</v>
      </c>
      <c r="G505" s="476" t="s">
        <v>1394</v>
      </c>
      <c r="H505" s="476" t="s">
        <v>1393</v>
      </c>
      <c r="I505" s="489" t="s">
        <v>1322</v>
      </c>
      <c r="J505" s="486">
        <v>11761</v>
      </c>
      <c r="K505" s="486">
        <v>0</v>
      </c>
      <c r="L505" s="485"/>
    </row>
    <row r="506" spans="1:12" ht="25.5" hidden="1" x14ac:dyDescent="0.25">
      <c r="A506" s="490">
        <f t="shared" si="8"/>
        <v>504</v>
      </c>
      <c r="B506" s="485" t="s">
        <v>1260</v>
      </c>
      <c r="C506" s="485" t="s">
        <v>760</v>
      </c>
      <c r="D506" s="489" t="s">
        <v>677</v>
      </c>
      <c r="E506" s="489" t="s">
        <v>323</v>
      </c>
      <c r="F506" s="485" t="s">
        <v>1392</v>
      </c>
      <c r="G506" s="476" t="s">
        <v>1391</v>
      </c>
      <c r="H506" s="476" t="s">
        <v>1390</v>
      </c>
      <c r="I506" s="489" t="s">
        <v>1355</v>
      </c>
      <c r="J506" s="486">
        <v>13848</v>
      </c>
      <c r="K506" s="486">
        <v>0</v>
      </c>
      <c r="L506" s="485"/>
    </row>
    <row r="507" spans="1:12" ht="25.5" hidden="1" x14ac:dyDescent="0.25">
      <c r="A507" s="490">
        <f t="shared" si="8"/>
        <v>505</v>
      </c>
      <c r="B507" s="485" t="s">
        <v>1260</v>
      </c>
      <c r="C507" s="485" t="s">
        <v>760</v>
      </c>
      <c r="D507" s="489" t="s">
        <v>677</v>
      </c>
      <c r="E507" s="489" t="s">
        <v>323</v>
      </c>
      <c r="F507" s="485" t="s">
        <v>1389</v>
      </c>
      <c r="G507" s="476" t="s">
        <v>1388</v>
      </c>
      <c r="H507" s="476" t="s">
        <v>1387</v>
      </c>
      <c r="I507" s="489" t="s">
        <v>1355</v>
      </c>
      <c r="J507" s="486">
        <v>10641</v>
      </c>
      <c r="K507" s="486">
        <v>0</v>
      </c>
      <c r="L507" s="485"/>
    </row>
    <row r="508" spans="1:12" ht="25.5" hidden="1" x14ac:dyDescent="0.25">
      <c r="A508" s="490">
        <f t="shared" si="8"/>
        <v>506</v>
      </c>
      <c r="B508" s="485" t="s">
        <v>1260</v>
      </c>
      <c r="C508" s="485" t="s">
        <v>760</v>
      </c>
      <c r="D508" s="489" t="s">
        <v>677</v>
      </c>
      <c r="E508" s="489" t="s">
        <v>323</v>
      </c>
      <c r="F508" s="485" t="s">
        <v>1386</v>
      </c>
      <c r="G508" s="476" t="s">
        <v>1286</v>
      </c>
      <c r="H508" s="476" t="s">
        <v>1385</v>
      </c>
      <c r="I508" s="489" t="s">
        <v>1322</v>
      </c>
      <c r="J508" s="486">
        <v>6493</v>
      </c>
      <c r="K508" s="486">
        <v>0</v>
      </c>
      <c r="L508" s="485"/>
    </row>
    <row r="509" spans="1:12" ht="25.5" hidden="1" x14ac:dyDescent="0.25">
      <c r="A509" s="490">
        <f t="shared" si="8"/>
        <v>507</v>
      </c>
      <c r="B509" s="485" t="s">
        <v>1260</v>
      </c>
      <c r="C509" s="485" t="s">
        <v>760</v>
      </c>
      <c r="D509" s="489" t="s">
        <v>677</v>
      </c>
      <c r="E509" s="489" t="s">
        <v>323</v>
      </c>
      <c r="F509" s="514" t="s">
        <v>1384</v>
      </c>
      <c r="G509" s="476" t="s">
        <v>1306</v>
      </c>
      <c r="H509" s="476" t="s">
        <v>1383</v>
      </c>
      <c r="I509" s="489" t="s">
        <v>1270</v>
      </c>
      <c r="J509" s="486">
        <v>11612</v>
      </c>
      <c r="K509" s="486">
        <v>0</v>
      </c>
      <c r="L509" s="485"/>
    </row>
    <row r="510" spans="1:12" ht="25.5" hidden="1" x14ac:dyDescent="0.25">
      <c r="A510" s="490">
        <f t="shared" si="8"/>
        <v>508</v>
      </c>
      <c r="B510" s="485" t="s">
        <v>1260</v>
      </c>
      <c r="C510" s="485" t="s">
        <v>760</v>
      </c>
      <c r="D510" s="489" t="s">
        <v>677</v>
      </c>
      <c r="E510" s="489" t="s">
        <v>323</v>
      </c>
      <c r="F510" s="485" t="s">
        <v>1382</v>
      </c>
      <c r="G510" s="476" t="s">
        <v>1381</v>
      </c>
      <c r="H510" s="476" t="s">
        <v>1380</v>
      </c>
      <c r="I510" s="489" t="s">
        <v>1270</v>
      </c>
      <c r="J510" s="486">
        <v>12789</v>
      </c>
      <c r="K510" s="486">
        <v>0</v>
      </c>
      <c r="L510" s="485"/>
    </row>
    <row r="511" spans="1:12" ht="25.5" hidden="1" x14ac:dyDescent="0.25">
      <c r="A511" s="490">
        <f t="shared" si="8"/>
        <v>509</v>
      </c>
      <c r="B511" s="485" t="s">
        <v>1260</v>
      </c>
      <c r="C511" s="485" t="s">
        <v>760</v>
      </c>
      <c r="D511" s="489" t="s">
        <v>677</v>
      </c>
      <c r="E511" s="489" t="s">
        <v>323</v>
      </c>
      <c r="F511" s="485" t="s">
        <v>1379</v>
      </c>
      <c r="G511" s="476" t="s">
        <v>1378</v>
      </c>
      <c r="H511" s="476" t="s">
        <v>1377</v>
      </c>
      <c r="I511" s="489" t="s">
        <v>1308</v>
      </c>
      <c r="J511" s="486">
        <v>8858</v>
      </c>
      <c r="K511" s="486">
        <v>0</v>
      </c>
      <c r="L511" s="485"/>
    </row>
    <row r="512" spans="1:12" ht="25.5" hidden="1" x14ac:dyDescent="0.25">
      <c r="A512" s="490">
        <f t="shared" si="8"/>
        <v>510</v>
      </c>
      <c r="B512" s="485" t="s">
        <v>1260</v>
      </c>
      <c r="C512" s="485" t="s">
        <v>760</v>
      </c>
      <c r="D512" s="489" t="s">
        <v>677</v>
      </c>
      <c r="E512" s="489" t="s">
        <v>323</v>
      </c>
      <c r="F512" s="485" t="s">
        <v>1376</v>
      </c>
      <c r="G512" s="476" t="s">
        <v>1297</v>
      </c>
      <c r="H512" s="476" t="s">
        <v>1375</v>
      </c>
      <c r="I512" s="489" t="s">
        <v>1322</v>
      </c>
      <c r="J512" s="486">
        <v>8230</v>
      </c>
      <c r="K512" s="486">
        <v>0</v>
      </c>
      <c r="L512" s="485"/>
    </row>
    <row r="513" spans="1:12" ht="25.5" hidden="1" x14ac:dyDescent="0.25">
      <c r="A513" s="490">
        <f t="shared" si="8"/>
        <v>511</v>
      </c>
      <c r="B513" s="485" t="s">
        <v>1260</v>
      </c>
      <c r="C513" s="485" t="s">
        <v>760</v>
      </c>
      <c r="D513" s="489" t="s">
        <v>677</v>
      </c>
      <c r="E513" s="489" t="s">
        <v>323</v>
      </c>
      <c r="F513" s="485" t="s">
        <v>1374</v>
      </c>
      <c r="G513" s="476" t="s">
        <v>1373</v>
      </c>
      <c r="H513" s="476" t="s">
        <v>1372</v>
      </c>
      <c r="I513" s="489" t="s">
        <v>1322</v>
      </c>
      <c r="J513" s="486">
        <v>5469</v>
      </c>
      <c r="K513" s="486">
        <v>0</v>
      </c>
      <c r="L513" s="485"/>
    </row>
    <row r="514" spans="1:12" ht="38.25" hidden="1" x14ac:dyDescent="0.25">
      <c r="A514" s="490">
        <f t="shared" si="8"/>
        <v>512</v>
      </c>
      <c r="B514" s="485" t="s">
        <v>1260</v>
      </c>
      <c r="C514" s="485" t="s">
        <v>760</v>
      </c>
      <c r="D514" s="489" t="s">
        <v>677</v>
      </c>
      <c r="E514" s="489" t="s">
        <v>323</v>
      </c>
      <c r="F514" s="485" t="s">
        <v>1371</v>
      </c>
      <c r="G514" s="476" t="s">
        <v>1370</v>
      </c>
      <c r="H514" s="476" t="s">
        <v>1369</v>
      </c>
      <c r="I514" s="489" t="s">
        <v>1355</v>
      </c>
      <c r="J514" s="486">
        <v>9758</v>
      </c>
      <c r="K514" s="486">
        <v>0</v>
      </c>
      <c r="L514" s="485"/>
    </row>
    <row r="515" spans="1:12" ht="25.5" hidden="1" x14ac:dyDescent="0.25">
      <c r="A515" s="490">
        <f t="shared" si="8"/>
        <v>513</v>
      </c>
      <c r="B515" s="485" t="s">
        <v>1260</v>
      </c>
      <c r="C515" s="485" t="s">
        <v>760</v>
      </c>
      <c r="D515" s="489" t="s">
        <v>677</v>
      </c>
      <c r="E515" s="489" t="s">
        <v>323</v>
      </c>
      <c r="F515" s="485" t="s">
        <v>1368</v>
      </c>
      <c r="G515" s="476" t="s">
        <v>1272</v>
      </c>
      <c r="H515" s="476" t="s">
        <v>1367</v>
      </c>
      <c r="I515" s="489" t="s">
        <v>1322</v>
      </c>
      <c r="J515" s="486">
        <v>5958</v>
      </c>
      <c r="K515" s="486">
        <v>0</v>
      </c>
      <c r="L515" s="485"/>
    </row>
    <row r="516" spans="1:12" ht="25.5" hidden="1" x14ac:dyDescent="0.25">
      <c r="A516" s="490">
        <f t="shared" ref="A516:A579" si="9">A515+1</f>
        <v>514</v>
      </c>
      <c r="B516" s="485" t="s">
        <v>1260</v>
      </c>
      <c r="C516" s="485" t="s">
        <v>760</v>
      </c>
      <c r="D516" s="489" t="s">
        <v>677</v>
      </c>
      <c r="E516" s="489" t="s">
        <v>323</v>
      </c>
      <c r="F516" s="485" t="s">
        <v>1366</v>
      </c>
      <c r="G516" s="476" t="s">
        <v>1365</v>
      </c>
      <c r="H516" s="476" t="s">
        <v>1364</v>
      </c>
      <c r="I516" s="489" t="s">
        <v>1270</v>
      </c>
      <c r="J516" s="486">
        <v>9244</v>
      </c>
      <c r="K516" s="486">
        <v>0</v>
      </c>
      <c r="L516" s="485"/>
    </row>
    <row r="517" spans="1:12" ht="38.25" hidden="1" x14ac:dyDescent="0.25">
      <c r="A517" s="490">
        <f t="shared" si="9"/>
        <v>515</v>
      </c>
      <c r="B517" s="485" t="s">
        <v>1260</v>
      </c>
      <c r="C517" s="485" t="s">
        <v>760</v>
      </c>
      <c r="D517" s="489" t="s">
        <v>677</v>
      </c>
      <c r="E517" s="489" t="s">
        <v>323</v>
      </c>
      <c r="F517" s="485" t="s">
        <v>1363</v>
      </c>
      <c r="G517" s="476" t="s">
        <v>1327</v>
      </c>
      <c r="H517" s="476" t="s">
        <v>1362</v>
      </c>
      <c r="I517" s="489" t="s">
        <v>1270</v>
      </c>
      <c r="J517" s="486">
        <v>5110</v>
      </c>
      <c r="K517" s="486">
        <v>0</v>
      </c>
      <c r="L517" s="485"/>
    </row>
    <row r="518" spans="1:12" ht="25.5" hidden="1" x14ac:dyDescent="0.25">
      <c r="A518" s="490">
        <f t="shared" si="9"/>
        <v>516</v>
      </c>
      <c r="B518" s="485" t="s">
        <v>1260</v>
      </c>
      <c r="C518" s="485" t="s">
        <v>760</v>
      </c>
      <c r="D518" s="489" t="s">
        <v>677</v>
      </c>
      <c r="E518" s="489" t="s">
        <v>323</v>
      </c>
      <c r="F518" s="485" t="s">
        <v>1361</v>
      </c>
      <c r="G518" s="476" t="s">
        <v>1360</v>
      </c>
      <c r="H518" s="476" t="s">
        <v>1359</v>
      </c>
      <c r="I518" s="489" t="s">
        <v>1312</v>
      </c>
      <c r="J518" s="486">
        <v>6527</v>
      </c>
      <c r="K518" s="486">
        <v>0</v>
      </c>
      <c r="L518" s="485"/>
    </row>
    <row r="519" spans="1:12" ht="38.25" hidden="1" x14ac:dyDescent="0.25">
      <c r="A519" s="490">
        <f t="shared" si="9"/>
        <v>517</v>
      </c>
      <c r="B519" s="485" t="s">
        <v>1260</v>
      </c>
      <c r="C519" s="485" t="s">
        <v>760</v>
      </c>
      <c r="D519" s="489" t="s">
        <v>677</v>
      </c>
      <c r="E519" s="489" t="s">
        <v>323</v>
      </c>
      <c r="F519" s="485" t="s">
        <v>1358</v>
      </c>
      <c r="G519" s="476" t="s">
        <v>1357</v>
      </c>
      <c r="H519" s="476" t="s">
        <v>1356</v>
      </c>
      <c r="I519" s="489" t="s">
        <v>1355</v>
      </c>
      <c r="J519" s="486">
        <v>13882</v>
      </c>
      <c r="K519" s="486">
        <v>0</v>
      </c>
      <c r="L519" s="485"/>
    </row>
    <row r="520" spans="1:12" ht="38.25" hidden="1" x14ac:dyDescent="0.25">
      <c r="A520" s="490">
        <f t="shared" si="9"/>
        <v>518</v>
      </c>
      <c r="B520" s="485" t="s">
        <v>1260</v>
      </c>
      <c r="C520" s="485" t="s">
        <v>760</v>
      </c>
      <c r="D520" s="489" t="s">
        <v>677</v>
      </c>
      <c r="E520" s="489" t="s">
        <v>323</v>
      </c>
      <c r="F520" s="485" t="s">
        <v>1354</v>
      </c>
      <c r="G520" s="476" t="s">
        <v>1353</v>
      </c>
      <c r="H520" s="476" t="s">
        <v>1352</v>
      </c>
      <c r="I520" s="489" t="s">
        <v>1308</v>
      </c>
      <c r="J520" s="486">
        <v>4493</v>
      </c>
      <c r="K520" s="486">
        <v>0</v>
      </c>
      <c r="L520" s="485"/>
    </row>
    <row r="521" spans="1:12" ht="25.5" hidden="1" x14ac:dyDescent="0.25">
      <c r="A521" s="490">
        <f t="shared" si="9"/>
        <v>519</v>
      </c>
      <c r="B521" s="485" t="s">
        <v>1260</v>
      </c>
      <c r="C521" s="485" t="s">
        <v>760</v>
      </c>
      <c r="D521" s="489" t="s">
        <v>677</v>
      </c>
      <c r="E521" s="489" t="s">
        <v>323</v>
      </c>
      <c r="F521" s="485" t="s">
        <v>1351</v>
      </c>
      <c r="G521" s="476" t="s">
        <v>1263</v>
      </c>
      <c r="H521" s="476" t="s">
        <v>1350</v>
      </c>
      <c r="I521" s="489" t="s">
        <v>1308</v>
      </c>
      <c r="J521" s="486">
        <v>8551</v>
      </c>
      <c r="K521" s="486">
        <v>0</v>
      </c>
      <c r="L521" s="485"/>
    </row>
    <row r="522" spans="1:12" ht="25.5" hidden="1" x14ac:dyDescent="0.25">
      <c r="A522" s="490">
        <f t="shared" si="9"/>
        <v>520</v>
      </c>
      <c r="B522" s="485" t="s">
        <v>1260</v>
      </c>
      <c r="C522" s="485" t="s">
        <v>760</v>
      </c>
      <c r="D522" s="489" t="s">
        <v>677</v>
      </c>
      <c r="E522" s="489" t="s">
        <v>323</v>
      </c>
      <c r="F522" s="485" t="s">
        <v>1349</v>
      </c>
      <c r="G522" s="476" t="s">
        <v>1348</v>
      </c>
      <c r="H522" s="476" t="s">
        <v>1347</v>
      </c>
      <c r="I522" s="489" t="s">
        <v>1308</v>
      </c>
      <c r="J522" s="486">
        <v>9904</v>
      </c>
      <c r="K522" s="486">
        <v>0</v>
      </c>
      <c r="L522" s="485"/>
    </row>
    <row r="523" spans="1:12" ht="25.5" hidden="1" x14ac:dyDescent="0.25">
      <c r="A523" s="490">
        <f t="shared" si="9"/>
        <v>521</v>
      </c>
      <c r="B523" s="485" t="s">
        <v>1260</v>
      </c>
      <c r="C523" s="485" t="s">
        <v>760</v>
      </c>
      <c r="D523" s="489" t="s">
        <v>677</v>
      </c>
      <c r="E523" s="489" t="s">
        <v>323</v>
      </c>
      <c r="F523" s="485" t="s">
        <v>1346</v>
      </c>
      <c r="G523" s="476" t="s">
        <v>1345</v>
      </c>
      <c r="H523" s="476" t="s">
        <v>1344</v>
      </c>
      <c r="I523" s="489" t="s">
        <v>1312</v>
      </c>
      <c r="J523" s="486">
        <v>5150</v>
      </c>
      <c r="K523" s="486">
        <v>0</v>
      </c>
      <c r="L523" s="485"/>
    </row>
    <row r="524" spans="1:12" ht="25.5" hidden="1" x14ac:dyDescent="0.25">
      <c r="A524" s="490">
        <f t="shared" si="9"/>
        <v>522</v>
      </c>
      <c r="B524" s="485" t="s">
        <v>1260</v>
      </c>
      <c r="C524" s="485" t="s">
        <v>760</v>
      </c>
      <c r="D524" s="489" t="s">
        <v>677</v>
      </c>
      <c r="E524" s="489" t="s">
        <v>323</v>
      </c>
      <c r="F524" s="485" t="s">
        <v>1343</v>
      </c>
      <c r="G524" s="476" t="s">
        <v>1342</v>
      </c>
      <c r="H524" s="476" t="s">
        <v>1341</v>
      </c>
      <c r="I524" s="489" t="s">
        <v>1312</v>
      </c>
      <c r="J524" s="486">
        <v>1918</v>
      </c>
      <c r="K524" s="486">
        <v>0</v>
      </c>
      <c r="L524" s="485"/>
    </row>
    <row r="525" spans="1:12" ht="25.5" hidden="1" x14ac:dyDescent="0.25">
      <c r="A525" s="490">
        <f t="shared" si="9"/>
        <v>523</v>
      </c>
      <c r="B525" s="485" t="s">
        <v>1260</v>
      </c>
      <c r="C525" s="485" t="s">
        <v>760</v>
      </c>
      <c r="D525" s="489" t="s">
        <v>677</v>
      </c>
      <c r="E525" s="489" t="s">
        <v>323</v>
      </c>
      <c r="F525" s="485" t="s">
        <v>1340</v>
      </c>
      <c r="G525" s="476" t="s">
        <v>1339</v>
      </c>
      <c r="H525" s="476" t="s">
        <v>1338</v>
      </c>
      <c r="I525" s="489" t="s">
        <v>1312</v>
      </c>
      <c r="J525" s="486">
        <v>4258</v>
      </c>
      <c r="K525" s="486">
        <v>0</v>
      </c>
      <c r="L525" s="485"/>
    </row>
    <row r="526" spans="1:12" hidden="1" x14ac:dyDescent="0.25">
      <c r="A526" s="490">
        <f t="shared" si="9"/>
        <v>524</v>
      </c>
      <c r="B526" s="485" t="s">
        <v>1260</v>
      </c>
      <c r="C526" s="485" t="s">
        <v>760</v>
      </c>
      <c r="D526" s="489" t="s">
        <v>677</v>
      </c>
      <c r="E526" s="489" t="s">
        <v>323</v>
      </c>
      <c r="F526" s="485" t="s">
        <v>1337</v>
      </c>
      <c r="G526" s="476" t="s">
        <v>1336</v>
      </c>
      <c r="H526" s="476" t="s">
        <v>1335</v>
      </c>
      <c r="I526" s="489" t="s">
        <v>1270</v>
      </c>
      <c r="J526" s="486">
        <v>8968</v>
      </c>
      <c r="K526" s="486">
        <v>0</v>
      </c>
      <c r="L526" s="485"/>
    </row>
    <row r="527" spans="1:12" ht="25.5" hidden="1" x14ac:dyDescent="0.25">
      <c r="A527" s="490">
        <f t="shared" si="9"/>
        <v>525</v>
      </c>
      <c r="B527" s="485" t="s">
        <v>1260</v>
      </c>
      <c r="C527" s="485" t="s">
        <v>851</v>
      </c>
      <c r="D527" s="489" t="s">
        <v>677</v>
      </c>
      <c r="E527" s="489" t="s">
        <v>323</v>
      </c>
      <c r="F527" s="485" t="s">
        <v>1334</v>
      </c>
      <c r="G527" s="476" t="s">
        <v>1333</v>
      </c>
      <c r="H527" s="476" t="s">
        <v>1332</v>
      </c>
      <c r="I527" s="489" t="s">
        <v>1322</v>
      </c>
      <c r="J527" s="486">
        <v>3573</v>
      </c>
      <c r="K527" s="486">
        <v>0</v>
      </c>
      <c r="L527" s="485"/>
    </row>
    <row r="528" spans="1:12" ht="25.5" hidden="1" x14ac:dyDescent="0.25">
      <c r="A528" s="490">
        <f t="shared" si="9"/>
        <v>526</v>
      </c>
      <c r="B528" s="485" t="s">
        <v>1260</v>
      </c>
      <c r="C528" s="485" t="s">
        <v>851</v>
      </c>
      <c r="D528" s="489" t="s">
        <v>677</v>
      </c>
      <c r="E528" s="489" t="s">
        <v>323</v>
      </c>
      <c r="F528" s="485" t="s">
        <v>1331</v>
      </c>
      <c r="G528" s="476" t="s">
        <v>1330</v>
      </c>
      <c r="H528" s="476" t="s">
        <v>1329</v>
      </c>
      <c r="I528" s="489" t="s">
        <v>1308</v>
      </c>
      <c r="J528" s="486">
        <v>1801</v>
      </c>
      <c r="K528" s="486">
        <v>0</v>
      </c>
      <c r="L528" s="485"/>
    </row>
    <row r="529" spans="1:12" ht="38.25" hidden="1" x14ac:dyDescent="0.25">
      <c r="A529" s="490">
        <f t="shared" si="9"/>
        <v>527</v>
      </c>
      <c r="B529" s="485" t="s">
        <v>1260</v>
      </c>
      <c r="C529" s="485" t="s">
        <v>851</v>
      </c>
      <c r="D529" s="489" t="s">
        <v>677</v>
      </c>
      <c r="E529" s="489" t="s">
        <v>323</v>
      </c>
      <c r="F529" s="485" t="s">
        <v>1328</v>
      </c>
      <c r="G529" s="476" t="s">
        <v>1327</v>
      </c>
      <c r="H529" s="476" t="s">
        <v>1326</v>
      </c>
      <c r="I529" s="489" t="s">
        <v>1322</v>
      </c>
      <c r="J529" s="486">
        <v>13467</v>
      </c>
      <c r="K529" s="486">
        <v>0</v>
      </c>
      <c r="L529" s="485"/>
    </row>
    <row r="530" spans="1:12" ht="25.5" hidden="1" x14ac:dyDescent="0.25">
      <c r="A530" s="490">
        <f t="shared" si="9"/>
        <v>528</v>
      </c>
      <c r="B530" s="485" t="s">
        <v>1260</v>
      </c>
      <c r="C530" s="485" t="s">
        <v>851</v>
      </c>
      <c r="D530" s="489" t="s">
        <v>677</v>
      </c>
      <c r="E530" s="489" t="s">
        <v>323</v>
      </c>
      <c r="F530" s="485" t="s">
        <v>1325</v>
      </c>
      <c r="G530" s="476" t="s">
        <v>1324</v>
      </c>
      <c r="H530" s="476" t="s">
        <v>1323</v>
      </c>
      <c r="I530" s="489" t="s">
        <v>1322</v>
      </c>
      <c r="J530" s="486">
        <v>9826</v>
      </c>
      <c r="K530" s="486">
        <v>0</v>
      </c>
      <c r="L530" s="485"/>
    </row>
    <row r="531" spans="1:12" ht="25.5" hidden="1" x14ac:dyDescent="0.25">
      <c r="A531" s="490">
        <f t="shared" si="9"/>
        <v>529</v>
      </c>
      <c r="B531" s="485" t="s">
        <v>1260</v>
      </c>
      <c r="C531" s="485" t="s">
        <v>851</v>
      </c>
      <c r="D531" s="489" t="s">
        <v>677</v>
      </c>
      <c r="E531" s="489" t="s">
        <v>323</v>
      </c>
      <c r="F531" s="485" t="s">
        <v>1321</v>
      </c>
      <c r="G531" s="476" t="s">
        <v>1320</v>
      </c>
      <c r="H531" s="476" t="s">
        <v>1319</v>
      </c>
      <c r="I531" s="489" t="s">
        <v>1312</v>
      </c>
      <c r="J531" s="486">
        <v>3623</v>
      </c>
      <c r="K531" s="486">
        <v>0</v>
      </c>
      <c r="L531" s="485"/>
    </row>
    <row r="532" spans="1:12" ht="25.5" hidden="1" x14ac:dyDescent="0.25">
      <c r="A532" s="490">
        <f t="shared" si="9"/>
        <v>530</v>
      </c>
      <c r="B532" s="485" t="s">
        <v>1260</v>
      </c>
      <c r="C532" s="485" t="s">
        <v>851</v>
      </c>
      <c r="D532" s="489" t="s">
        <v>677</v>
      </c>
      <c r="E532" s="489" t="s">
        <v>323</v>
      </c>
      <c r="F532" s="485" t="s">
        <v>1318</v>
      </c>
      <c r="G532" s="476" t="s">
        <v>1317</v>
      </c>
      <c r="H532" s="476" t="s">
        <v>1316</v>
      </c>
      <c r="I532" s="489" t="s">
        <v>1312</v>
      </c>
      <c r="J532" s="486">
        <v>2941</v>
      </c>
      <c r="K532" s="486">
        <v>0</v>
      </c>
      <c r="L532" s="485"/>
    </row>
    <row r="533" spans="1:12" ht="25.5" hidden="1" x14ac:dyDescent="0.25">
      <c r="A533" s="490">
        <f t="shared" si="9"/>
        <v>531</v>
      </c>
      <c r="B533" s="485" t="s">
        <v>1260</v>
      </c>
      <c r="C533" s="485" t="s">
        <v>851</v>
      </c>
      <c r="D533" s="489" t="s">
        <v>677</v>
      </c>
      <c r="E533" s="489" t="s">
        <v>323</v>
      </c>
      <c r="F533" s="485" t="s">
        <v>1315</v>
      </c>
      <c r="G533" s="476" t="s">
        <v>1314</v>
      </c>
      <c r="H533" s="476" t="s">
        <v>1313</v>
      </c>
      <c r="I533" s="489" t="s">
        <v>1312</v>
      </c>
      <c r="J533" s="486">
        <v>2323</v>
      </c>
      <c r="K533" s="486">
        <v>0</v>
      </c>
      <c r="L533" s="485"/>
    </row>
    <row r="534" spans="1:12" ht="25.5" hidden="1" x14ac:dyDescent="0.25">
      <c r="A534" s="490">
        <f t="shared" si="9"/>
        <v>532</v>
      </c>
      <c r="B534" s="485" t="s">
        <v>1260</v>
      </c>
      <c r="C534" s="485" t="s">
        <v>851</v>
      </c>
      <c r="D534" s="489" t="s">
        <v>677</v>
      </c>
      <c r="E534" s="489" t="s">
        <v>323</v>
      </c>
      <c r="F534" s="485" t="s">
        <v>1311</v>
      </c>
      <c r="G534" s="476" t="s">
        <v>1310</v>
      </c>
      <c r="H534" s="476" t="s">
        <v>1309</v>
      </c>
      <c r="I534" s="489" t="s">
        <v>1308</v>
      </c>
      <c r="J534" s="486">
        <v>1787</v>
      </c>
      <c r="K534" s="486">
        <v>0</v>
      </c>
      <c r="L534" s="485"/>
    </row>
    <row r="535" spans="1:12" ht="38.25" hidden="1" x14ac:dyDescent="0.25">
      <c r="A535" s="490">
        <f t="shared" si="9"/>
        <v>533</v>
      </c>
      <c r="B535" s="485" t="s">
        <v>1260</v>
      </c>
      <c r="C535" s="485" t="s">
        <v>1284</v>
      </c>
      <c r="D535" s="489" t="s">
        <v>677</v>
      </c>
      <c r="E535" s="489" t="s">
        <v>323</v>
      </c>
      <c r="F535" s="485" t="s">
        <v>1307</v>
      </c>
      <c r="G535" s="476" t="s">
        <v>1306</v>
      </c>
      <c r="H535" s="476" t="s">
        <v>1305</v>
      </c>
      <c r="I535" s="489" t="s">
        <v>1304</v>
      </c>
      <c r="J535" s="486">
        <v>72487</v>
      </c>
      <c r="K535" s="486">
        <v>0</v>
      </c>
      <c r="L535" s="485" t="s">
        <v>1303</v>
      </c>
    </row>
    <row r="536" spans="1:12" ht="38.25" hidden="1" x14ac:dyDescent="0.25">
      <c r="A536" s="490">
        <f t="shared" si="9"/>
        <v>534</v>
      </c>
      <c r="B536" s="485" t="s">
        <v>1260</v>
      </c>
      <c r="C536" s="485" t="s">
        <v>1284</v>
      </c>
      <c r="D536" s="489" t="s">
        <v>677</v>
      </c>
      <c r="E536" s="489" t="s">
        <v>323</v>
      </c>
      <c r="F536" s="485" t="s">
        <v>1302</v>
      </c>
      <c r="G536" s="476" t="s">
        <v>1272</v>
      </c>
      <c r="H536" s="476" t="s">
        <v>1301</v>
      </c>
      <c r="I536" s="489" t="s">
        <v>1300</v>
      </c>
      <c r="J536" s="486">
        <v>91997</v>
      </c>
      <c r="K536" s="486">
        <v>0</v>
      </c>
      <c r="L536" s="485" t="s">
        <v>1299</v>
      </c>
    </row>
    <row r="537" spans="1:12" ht="51" hidden="1" x14ac:dyDescent="0.25">
      <c r="A537" s="490">
        <f t="shared" si="9"/>
        <v>535</v>
      </c>
      <c r="B537" s="485" t="s">
        <v>1260</v>
      </c>
      <c r="C537" s="485" t="s">
        <v>1284</v>
      </c>
      <c r="D537" s="489" t="s">
        <v>677</v>
      </c>
      <c r="E537" s="489" t="s">
        <v>323</v>
      </c>
      <c r="F537" s="485" t="s">
        <v>1298</v>
      </c>
      <c r="G537" s="476" t="s">
        <v>1297</v>
      </c>
      <c r="H537" s="476" t="s">
        <v>1296</v>
      </c>
      <c r="I537" s="489" t="s">
        <v>1291</v>
      </c>
      <c r="J537" s="486">
        <v>83689.5</v>
      </c>
      <c r="K537" s="486">
        <v>0</v>
      </c>
      <c r="L537" s="485" t="s">
        <v>1295</v>
      </c>
    </row>
    <row r="538" spans="1:12" ht="63.75" hidden="1" x14ac:dyDescent="0.25">
      <c r="A538" s="490">
        <f t="shared" si="9"/>
        <v>536</v>
      </c>
      <c r="B538" s="485" t="s">
        <v>1260</v>
      </c>
      <c r="C538" s="485" t="s">
        <v>1284</v>
      </c>
      <c r="D538" s="489" t="s">
        <v>677</v>
      </c>
      <c r="E538" s="489" t="s">
        <v>323</v>
      </c>
      <c r="F538" s="485" t="s">
        <v>1294</v>
      </c>
      <c r="G538" s="476" t="s">
        <v>1293</v>
      </c>
      <c r="H538" s="476" t="s">
        <v>1292</v>
      </c>
      <c r="I538" s="489" t="s">
        <v>1291</v>
      </c>
      <c r="J538" s="486">
        <v>28248</v>
      </c>
      <c r="K538" s="486">
        <v>0</v>
      </c>
      <c r="L538" s="485" t="s">
        <v>1290</v>
      </c>
    </row>
    <row r="539" spans="1:12" ht="25.5" hidden="1" x14ac:dyDescent="0.25">
      <c r="A539" s="490">
        <f t="shared" si="9"/>
        <v>537</v>
      </c>
      <c r="B539" s="485" t="s">
        <v>1260</v>
      </c>
      <c r="C539" s="485" t="s">
        <v>1284</v>
      </c>
      <c r="D539" s="489" t="s">
        <v>677</v>
      </c>
      <c r="E539" s="489" t="s">
        <v>782</v>
      </c>
      <c r="F539" s="485" t="s">
        <v>1289</v>
      </c>
      <c r="G539" s="476" t="s">
        <v>1286</v>
      </c>
      <c r="H539" s="476" t="s">
        <v>1288</v>
      </c>
      <c r="I539" s="489">
        <v>2015</v>
      </c>
      <c r="J539" s="486">
        <v>2640</v>
      </c>
      <c r="K539" s="486">
        <v>0</v>
      </c>
      <c r="L539" s="485"/>
    </row>
    <row r="540" spans="1:12" ht="25.5" hidden="1" x14ac:dyDescent="0.25">
      <c r="A540" s="490">
        <f t="shared" si="9"/>
        <v>538</v>
      </c>
      <c r="B540" s="485" t="s">
        <v>1260</v>
      </c>
      <c r="C540" s="485" t="s">
        <v>1284</v>
      </c>
      <c r="D540" s="489" t="s">
        <v>677</v>
      </c>
      <c r="E540" s="489" t="s">
        <v>782</v>
      </c>
      <c r="F540" s="485" t="s">
        <v>1287</v>
      </c>
      <c r="G540" s="476" t="s">
        <v>1286</v>
      </c>
      <c r="H540" s="476" t="s">
        <v>1285</v>
      </c>
      <c r="I540" s="489">
        <v>2015</v>
      </c>
      <c r="J540" s="486">
        <v>3976</v>
      </c>
      <c r="K540" s="486">
        <v>0</v>
      </c>
      <c r="L540" s="485"/>
    </row>
    <row r="541" spans="1:12" ht="38.25" hidden="1" x14ac:dyDescent="0.25">
      <c r="A541" s="490">
        <f t="shared" si="9"/>
        <v>539</v>
      </c>
      <c r="B541" s="485" t="s">
        <v>1260</v>
      </c>
      <c r="C541" s="485" t="s">
        <v>1284</v>
      </c>
      <c r="D541" s="489" t="s">
        <v>677</v>
      </c>
      <c r="E541" s="489" t="s">
        <v>782</v>
      </c>
      <c r="F541" s="485" t="s">
        <v>1283</v>
      </c>
      <c r="G541" s="476" t="s">
        <v>1282</v>
      </c>
      <c r="H541" s="476" t="s">
        <v>1281</v>
      </c>
      <c r="I541" s="489" t="s">
        <v>1280</v>
      </c>
      <c r="J541" s="486">
        <v>2390</v>
      </c>
      <c r="K541" s="486">
        <v>0</v>
      </c>
      <c r="L541" s="485"/>
    </row>
    <row r="542" spans="1:12" ht="51" hidden="1" x14ac:dyDescent="0.25">
      <c r="A542" s="490">
        <f t="shared" si="9"/>
        <v>540</v>
      </c>
      <c r="B542" s="485" t="s">
        <v>1260</v>
      </c>
      <c r="C542" s="485" t="s">
        <v>1279</v>
      </c>
      <c r="D542" s="489" t="s">
        <v>677</v>
      </c>
      <c r="E542" s="489" t="s">
        <v>782</v>
      </c>
      <c r="F542" s="513" t="s">
        <v>1278</v>
      </c>
      <c r="G542" s="476" t="s">
        <v>1277</v>
      </c>
      <c r="H542" s="476" t="s">
        <v>1276</v>
      </c>
      <c r="I542" s="489"/>
      <c r="J542" s="486">
        <v>2699</v>
      </c>
      <c r="K542" s="486">
        <v>0</v>
      </c>
      <c r="L542" s="485" t="s">
        <v>1275</v>
      </c>
    </row>
    <row r="543" spans="1:12" ht="76.5" hidden="1" x14ac:dyDescent="0.25">
      <c r="A543" s="490">
        <f t="shared" si="9"/>
        <v>541</v>
      </c>
      <c r="B543" s="485" t="s">
        <v>1260</v>
      </c>
      <c r="C543" s="485" t="s">
        <v>1274</v>
      </c>
      <c r="D543" s="489" t="s">
        <v>677</v>
      </c>
      <c r="E543" s="489" t="s">
        <v>323</v>
      </c>
      <c r="F543" s="485" t="s">
        <v>1273</v>
      </c>
      <c r="G543" s="476" t="s">
        <v>1272</v>
      </c>
      <c r="H543" s="476" t="s">
        <v>1271</v>
      </c>
      <c r="I543" s="489" t="s">
        <v>1270</v>
      </c>
      <c r="J543" s="486">
        <v>12223</v>
      </c>
      <c r="K543" s="486">
        <v>0</v>
      </c>
      <c r="L543" s="485" t="s">
        <v>1269</v>
      </c>
    </row>
    <row r="544" spans="1:12" ht="76.5" hidden="1" x14ac:dyDescent="0.25">
      <c r="A544" s="490">
        <f t="shared" si="9"/>
        <v>542</v>
      </c>
      <c r="B544" s="485" t="s">
        <v>1260</v>
      </c>
      <c r="C544" s="485" t="s">
        <v>1265</v>
      </c>
      <c r="D544" s="489" t="s">
        <v>677</v>
      </c>
      <c r="E544" s="489" t="s">
        <v>323</v>
      </c>
      <c r="F544" s="485" t="s">
        <v>1268</v>
      </c>
      <c r="G544" s="476" t="s">
        <v>1263</v>
      </c>
      <c r="H544" s="476" t="s">
        <v>1267</v>
      </c>
      <c r="I544" s="489">
        <v>2015</v>
      </c>
      <c r="J544" s="486">
        <v>6000</v>
      </c>
      <c r="K544" s="486">
        <v>0</v>
      </c>
      <c r="L544" s="485" t="s">
        <v>1266</v>
      </c>
    </row>
    <row r="545" spans="1:12" ht="76.5" hidden="1" x14ac:dyDescent="0.25">
      <c r="A545" s="490">
        <f t="shared" si="9"/>
        <v>543</v>
      </c>
      <c r="B545" s="485" t="s">
        <v>1260</v>
      </c>
      <c r="C545" s="485" t="s">
        <v>1265</v>
      </c>
      <c r="D545" s="489" t="s">
        <v>677</v>
      </c>
      <c r="E545" s="489" t="s">
        <v>323</v>
      </c>
      <c r="F545" s="485" t="s">
        <v>1264</v>
      </c>
      <c r="G545" s="476" t="s">
        <v>1263</v>
      </c>
      <c r="H545" s="476" t="s">
        <v>1262</v>
      </c>
      <c r="I545" s="489">
        <v>2015</v>
      </c>
      <c r="J545" s="486">
        <v>6000</v>
      </c>
      <c r="K545" s="486">
        <v>0</v>
      </c>
      <c r="L545" s="485" t="s">
        <v>1261</v>
      </c>
    </row>
    <row r="546" spans="1:12" ht="38.25" hidden="1" x14ac:dyDescent="0.25">
      <c r="A546" s="490">
        <f t="shared" si="9"/>
        <v>544</v>
      </c>
      <c r="B546" s="485" t="s">
        <v>1260</v>
      </c>
      <c r="C546" s="485" t="s">
        <v>1259</v>
      </c>
      <c r="D546" s="489" t="s">
        <v>677</v>
      </c>
      <c r="E546" s="489" t="s">
        <v>323</v>
      </c>
      <c r="F546" s="485" t="s">
        <v>1258</v>
      </c>
      <c r="G546" s="476" t="s">
        <v>1257</v>
      </c>
      <c r="H546" s="476" t="s">
        <v>1256</v>
      </c>
      <c r="I546" s="489" t="s">
        <v>790</v>
      </c>
      <c r="J546" s="486">
        <v>3456</v>
      </c>
      <c r="K546" s="486">
        <v>0</v>
      </c>
      <c r="L546" s="485"/>
    </row>
    <row r="547" spans="1:12" ht="25.5" x14ac:dyDescent="0.25">
      <c r="A547" s="509">
        <f t="shared" si="9"/>
        <v>545</v>
      </c>
      <c r="B547" s="503" t="s">
        <v>578</v>
      </c>
      <c r="C547" s="503" t="s">
        <v>1196</v>
      </c>
      <c r="D547" s="508" t="s">
        <v>797</v>
      </c>
      <c r="E547" s="508" t="s">
        <v>323</v>
      </c>
      <c r="F547" s="512" t="s">
        <v>1255</v>
      </c>
      <c r="G547" s="506" t="s">
        <v>938</v>
      </c>
      <c r="H547" s="506" t="s">
        <v>1253</v>
      </c>
      <c r="I547" s="510">
        <v>2015</v>
      </c>
      <c r="J547" s="504">
        <v>32545.83</v>
      </c>
      <c r="K547" s="504">
        <v>0</v>
      </c>
      <c r="L547" s="503"/>
    </row>
    <row r="548" spans="1:12" ht="38.25" x14ac:dyDescent="0.25">
      <c r="A548" s="509">
        <f t="shared" si="9"/>
        <v>546</v>
      </c>
      <c r="B548" s="503" t="s">
        <v>578</v>
      </c>
      <c r="C548" s="503" t="s">
        <v>1222</v>
      </c>
      <c r="D548" s="508" t="s">
        <v>797</v>
      </c>
      <c r="E548" s="508" t="s">
        <v>323</v>
      </c>
      <c r="F548" s="511" t="s">
        <v>1254</v>
      </c>
      <c r="G548" s="506" t="s">
        <v>938</v>
      </c>
      <c r="H548" s="506" t="s">
        <v>1253</v>
      </c>
      <c r="I548" s="510">
        <v>2015</v>
      </c>
      <c r="J548" s="504">
        <v>41295.9</v>
      </c>
      <c r="K548" s="504">
        <v>0</v>
      </c>
      <c r="L548" s="503"/>
    </row>
    <row r="549" spans="1:12" ht="25.5" x14ac:dyDescent="0.25">
      <c r="A549" s="509">
        <f t="shared" si="9"/>
        <v>547</v>
      </c>
      <c r="B549" s="503" t="s">
        <v>578</v>
      </c>
      <c r="C549" s="503" t="s">
        <v>1001</v>
      </c>
      <c r="D549" s="508" t="s">
        <v>797</v>
      </c>
      <c r="E549" s="508" t="s">
        <v>323</v>
      </c>
      <c r="F549" s="507" t="s">
        <v>1252</v>
      </c>
      <c r="G549" s="506" t="s">
        <v>1118</v>
      </c>
      <c r="H549" s="506" t="s">
        <v>1251</v>
      </c>
      <c r="I549" s="505">
        <v>2015</v>
      </c>
      <c r="J549" s="504">
        <v>630</v>
      </c>
      <c r="K549" s="504">
        <v>0</v>
      </c>
      <c r="L549" s="503"/>
    </row>
    <row r="550" spans="1:12" ht="25.5" x14ac:dyDescent="0.25">
      <c r="A550" s="509">
        <f t="shared" si="9"/>
        <v>548</v>
      </c>
      <c r="B550" s="503" t="s">
        <v>578</v>
      </c>
      <c r="C550" s="503" t="s">
        <v>1147</v>
      </c>
      <c r="D550" s="508" t="s">
        <v>797</v>
      </c>
      <c r="E550" s="508" t="s">
        <v>782</v>
      </c>
      <c r="F550" s="507" t="s">
        <v>1250</v>
      </c>
      <c r="G550" s="506" t="s">
        <v>938</v>
      </c>
      <c r="H550" s="506" t="s">
        <v>1249</v>
      </c>
      <c r="I550" s="505">
        <v>2015</v>
      </c>
      <c r="J550" s="504">
        <v>406</v>
      </c>
      <c r="K550" s="504">
        <v>0</v>
      </c>
      <c r="L550" s="503"/>
    </row>
    <row r="551" spans="1:12" ht="51" x14ac:dyDescent="0.25">
      <c r="A551" s="509">
        <f t="shared" si="9"/>
        <v>549</v>
      </c>
      <c r="B551" s="503" t="s">
        <v>578</v>
      </c>
      <c r="C551" s="503" t="s">
        <v>940</v>
      </c>
      <c r="D551" s="508" t="s">
        <v>797</v>
      </c>
      <c r="E551" s="508" t="s">
        <v>323</v>
      </c>
      <c r="F551" s="507" t="s">
        <v>1248</v>
      </c>
      <c r="G551" s="506" t="s">
        <v>938</v>
      </c>
      <c r="H551" s="506" t="s">
        <v>1242</v>
      </c>
      <c r="I551" s="505">
        <v>2015</v>
      </c>
      <c r="J551" s="504">
        <v>500</v>
      </c>
      <c r="K551" s="504">
        <v>0</v>
      </c>
      <c r="L551" s="503"/>
    </row>
    <row r="552" spans="1:12" ht="25.5" x14ac:dyDescent="0.25">
      <c r="A552" s="509">
        <f t="shared" si="9"/>
        <v>550</v>
      </c>
      <c r="B552" s="503" t="s">
        <v>578</v>
      </c>
      <c r="C552" s="503" t="s">
        <v>950</v>
      </c>
      <c r="D552" s="508" t="s">
        <v>797</v>
      </c>
      <c r="E552" s="508" t="s">
        <v>323</v>
      </c>
      <c r="F552" s="507" t="s">
        <v>1247</v>
      </c>
      <c r="G552" s="506" t="s">
        <v>883</v>
      </c>
      <c r="H552" s="506" t="s">
        <v>948</v>
      </c>
      <c r="I552" s="505">
        <v>2015</v>
      </c>
      <c r="J552" s="504">
        <v>2700</v>
      </c>
      <c r="K552" s="504">
        <v>0</v>
      </c>
      <c r="L552" s="503"/>
    </row>
    <row r="553" spans="1:12" ht="25.5" x14ac:dyDescent="0.25">
      <c r="A553" s="509">
        <f t="shared" si="9"/>
        <v>551</v>
      </c>
      <c r="B553" s="503" t="s">
        <v>578</v>
      </c>
      <c r="C553" s="503" t="s">
        <v>1246</v>
      </c>
      <c r="D553" s="508" t="s">
        <v>797</v>
      </c>
      <c r="E553" s="508" t="s">
        <v>782</v>
      </c>
      <c r="F553" s="507" t="s">
        <v>1245</v>
      </c>
      <c r="G553" s="506" t="s">
        <v>889</v>
      </c>
      <c r="H553" s="506" t="s">
        <v>1244</v>
      </c>
      <c r="I553" s="505">
        <v>2015</v>
      </c>
      <c r="J553" s="504">
        <v>610</v>
      </c>
      <c r="K553" s="504">
        <v>0</v>
      </c>
      <c r="L553" s="503"/>
    </row>
    <row r="554" spans="1:12" ht="51" x14ac:dyDescent="0.25">
      <c r="A554" s="509">
        <f t="shared" si="9"/>
        <v>552</v>
      </c>
      <c r="B554" s="503" t="s">
        <v>578</v>
      </c>
      <c r="C554" s="503" t="s">
        <v>940</v>
      </c>
      <c r="D554" s="508" t="s">
        <v>797</v>
      </c>
      <c r="E554" s="508" t="s">
        <v>323</v>
      </c>
      <c r="F554" s="507" t="s">
        <v>1243</v>
      </c>
      <c r="G554" s="506" t="s">
        <v>938</v>
      </c>
      <c r="H554" s="506" t="s">
        <v>1242</v>
      </c>
      <c r="I554" s="505">
        <v>2015</v>
      </c>
      <c r="J554" s="504">
        <v>1000</v>
      </c>
      <c r="K554" s="504">
        <v>0</v>
      </c>
      <c r="L554" s="503"/>
    </row>
    <row r="555" spans="1:12" ht="25.5" x14ac:dyDescent="0.25">
      <c r="A555" s="509">
        <f t="shared" si="9"/>
        <v>553</v>
      </c>
      <c r="B555" s="503" t="s">
        <v>578</v>
      </c>
      <c r="C555" s="503" t="s">
        <v>1001</v>
      </c>
      <c r="D555" s="508" t="s">
        <v>797</v>
      </c>
      <c r="E555" s="508" t="s">
        <v>323</v>
      </c>
      <c r="F555" s="507" t="s">
        <v>1241</v>
      </c>
      <c r="G555" s="506" t="s">
        <v>1020</v>
      </c>
      <c r="H555" s="506"/>
      <c r="I555" s="505">
        <v>2015</v>
      </c>
      <c r="J555" s="504">
        <v>65</v>
      </c>
      <c r="K555" s="504">
        <v>0</v>
      </c>
      <c r="L555" s="503"/>
    </row>
    <row r="556" spans="1:12" ht="51" x14ac:dyDescent="0.25">
      <c r="A556" s="509">
        <f t="shared" si="9"/>
        <v>554</v>
      </c>
      <c r="B556" s="503" t="s">
        <v>578</v>
      </c>
      <c r="C556" s="503" t="s">
        <v>1004</v>
      </c>
      <c r="D556" s="508" t="s">
        <v>797</v>
      </c>
      <c r="E556" s="508" t="s">
        <v>782</v>
      </c>
      <c r="F556" s="507" t="s">
        <v>1240</v>
      </c>
      <c r="G556" s="506" t="s">
        <v>1176</v>
      </c>
      <c r="H556" s="506" t="s">
        <v>1239</v>
      </c>
      <c r="I556" s="505">
        <v>2015</v>
      </c>
      <c r="J556" s="504">
        <v>1600</v>
      </c>
      <c r="K556" s="504">
        <v>0</v>
      </c>
      <c r="L556" s="503"/>
    </row>
    <row r="557" spans="1:12" ht="25.5" x14ac:dyDescent="0.25">
      <c r="A557" s="509">
        <f t="shared" si="9"/>
        <v>555</v>
      </c>
      <c r="B557" s="503" t="s">
        <v>578</v>
      </c>
      <c r="C557" s="503" t="s">
        <v>1058</v>
      </c>
      <c r="D557" s="508" t="s">
        <v>797</v>
      </c>
      <c r="E557" s="508" t="s">
        <v>323</v>
      </c>
      <c r="F557" s="507" t="s">
        <v>1238</v>
      </c>
      <c r="G557" s="506" t="s">
        <v>952</v>
      </c>
      <c r="H557" s="506" t="s">
        <v>1237</v>
      </c>
      <c r="I557" s="505">
        <v>2015</v>
      </c>
      <c r="J557" s="504">
        <v>475</v>
      </c>
      <c r="K557" s="504">
        <v>0</v>
      </c>
      <c r="L557" s="503"/>
    </row>
    <row r="558" spans="1:12" x14ac:dyDescent="0.25">
      <c r="A558" s="509">
        <f t="shared" si="9"/>
        <v>556</v>
      </c>
      <c r="B558" s="503" t="s">
        <v>578</v>
      </c>
      <c r="C558" s="503" t="s">
        <v>950</v>
      </c>
      <c r="D558" s="508" t="s">
        <v>797</v>
      </c>
      <c r="E558" s="508" t="s">
        <v>323</v>
      </c>
      <c r="F558" s="507" t="s">
        <v>1236</v>
      </c>
      <c r="G558" s="506" t="s">
        <v>952</v>
      </c>
      <c r="H558" s="506" t="s">
        <v>1235</v>
      </c>
      <c r="I558" s="505">
        <v>2015</v>
      </c>
      <c r="J558" s="504">
        <v>145</v>
      </c>
      <c r="K558" s="504">
        <v>0</v>
      </c>
      <c r="L558" s="503"/>
    </row>
    <row r="559" spans="1:12" ht="25.5" x14ac:dyDescent="0.25">
      <c r="A559" s="509">
        <f t="shared" si="9"/>
        <v>557</v>
      </c>
      <c r="B559" s="503" t="s">
        <v>578</v>
      </c>
      <c r="C559" s="503" t="s">
        <v>1234</v>
      </c>
      <c r="D559" s="508" t="s">
        <v>797</v>
      </c>
      <c r="E559" s="508" t="s">
        <v>323</v>
      </c>
      <c r="F559" s="507" t="s">
        <v>1233</v>
      </c>
      <c r="G559" s="506" t="s">
        <v>899</v>
      </c>
      <c r="H559" s="506" t="s">
        <v>1232</v>
      </c>
      <c r="I559" s="505">
        <v>2015</v>
      </c>
      <c r="J559" s="504">
        <v>321</v>
      </c>
      <c r="K559" s="504">
        <v>0</v>
      </c>
      <c r="L559" s="503"/>
    </row>
    <row r="560" spans="1:12" ht="25.5" x14ac:dyDescent="0.25">
      <c r="A560" s="509">
        <f t="shared" si="9"/>
        <v>558</v>
      </c>
      <c r="B560" s="503" t="s">
        <v>578</v>
      </c>
      <c r="C560" s="503" t="s">
        <v>1231</v>
      </c>
      <c r="D560" s="508" t="s">
        <v>797</v>
      </c>
      <c r="E560" s="508" t="s">
        <v>782</v>
      </c>
      <c r="F560" s="507" t="s">
        <v>1230</v>
      </c>
      <c r="G560" s="506" t="s">
        <v>889</v>
      </c>
      <c r="H560" s="506" t="s">
        <v>1229</v>
      </c>
      <c r="I560" s="505">
        <v>2015</v>
      </c>
      <c r="J560" s="504">
        <v>150</v>
      </c>
      <c r="K560" s="504">
        <v>0</v>
      </c>
      <c r="L560" s="503"/>
    </row>
    <row r="561" spans="1:12" ht="25.5" x14ac:dyDescent="0.25">
      <c r="A561" s="509">
        <f t="shared" si="9"/>
        <v>559</v>
      </c>
      <c r="B561" s="503" t="s">
        <v>578</v>
      </c>
      <c r="C561" s="503" t="s">
        <v>1228</v>
      </c>
      <c r="D561" s="508" t="s">
        <v>797</v>
      </c>
      <c r="E561" s="508" t="s">
        <v>323</v>
      </c>
      <c r="F561" s="507" t="s">
        <v>1227</v>
      </c>
      <c r="G561" s="506" t="s">
        <v>952</v>
      </c>
      <c r="H561" s="506" t="s">
        <v>1226</v>
      </c>
      <c r="I561" s="505">
        <v>2015</v>
      </c>
      <c r="J561" s="504">
        <v>665</v>
      </c>
      <c r="K561" s="504">
        <v>0</v>
      </c>
      <c r="L561" s="503"/>
    </row>
    <row r="562" spans="1:12" x14ac:dyDescent="0.25">
      <c r="A562" s="509">
        <f t="shared" si="9"/>
        <v>560</v>
      </c>
      <c r="B562" s="503" t="s">
        <v>578</v>
      </c>
      <c r="C562" s="503" t="s">
        <v>965</v>
      </c>
      <c r="D562" s="508" t="s">
        <v>797</v>
      </c>
      <c r="E562" s="508" t="s">
        <v>323</v>
      </c>
      <c r="F562" s="507" t="s">
        <v>1225</v>
      </c>
      <c r="G562" s="506" t="s">
        <v>952</v>
      </c>
      <c r="H562" s="506" t="s">
        <v>1224</v>
      </c>
      <c r="I562" s="505">
        <v>2015</v>
      </c>
      <c r="J562" s="504">
        <v>145</v>
      </c>
      <c r="K562" s="504">
        <v>0</v>
      </c>
      <c r="L562" s="503"/>
    </row>
    <row r="563" spans="1:12" ht="25.5" x14ac:dyDescent="0.25">
      <c r="A563" s="509">
        <f t="shared" si="9"/>
        <v>561</v>
      </c>
      <c r="B563" s="503" t="s">
        <v>578</v>
      </c>
      <c r="C563" s="503" t="s">
        <v>933</v>
      </c>
      <c r="D563" s="508" t="s">
        <v>797</v>
      </c>
      <c r="E563" s="508" t="s">
        <v>323</v>
      </c>
      <c r="F563" s="507" t="s">
        <v>1223</v>
      </c>
      <c r="G563" s="506" t="s">
        <v>931</v>
      </c>
      <c r="H563" s="506" t="s">
        <v>930</v>
      </c>
      <c r="I563" s="505">
        <v>2015</v>
      </c>
      <c r="J563" s="504">
        <v>922.8</v>
      </c>
      <c r="K563" s="504">
        <v>0</v>
      </c>
      <c r="L563" s="503"/>
    </row>
    <row r="564" spans="1:12" ht="38.25" x14ac:dyDescent="0.25">
      <c r="A564" s="509">
        <f t="shared" si="9"/>
        <v>562</v>
      </c>
      <c r="B564" s="503" t="s">
        <v>578</v>
      </c>
      <c r="C564" s="503" t="s">
        <v>1222</v>
      </c>
      <c r="D564" s="508" t="s">
        <v>797</v>
      </c>
      <c r="E564" s="508" t="s">
        <v>323</v>
      </c>
      <c r="F564" s="507" t="s">
        <v>1221</v>
      </c>
      <c r="G564" s="506" t="s">
        <v>1220</v>
      </c>
      <c r="H564" s="506" t="s">
        <v>1219</v>
      </c>
      <c r="I564" s="505">
        <v>2015</v>
      </c>
      <c r="J564" s="504">
        <v>930</v>
      </c>
      <c r="K564" s="504">
        <v>0</v>
      </c>
      <c r="L564" s="503"/>
    </row>
    <row r="565" spans="1:12" ht="38.25" x14ac:dyDescent="0.25">
      <c r="A565" s="509">
        <f t="shared" si="9"/>
        <v>563</v>
      </c>
      <c r="B565" s="503" t="s">
        <v>578</v>
      </c>
      <c r="C565" s="503" t="s">
        <v>1047</v>
      </c>
      <c r="D565" s="508" t="s">
        <v>797</v>
      </c>
      <c r="E565" s="508" t="s">
        <v>323</v>
      </c>
      <c r="F565" s="507" t="s">
        <v>1218</v>
      </c>
      <c r="G565" s="506" t="s">
        <v>938</v>
      </c>
      <c r="H565" s="506" t="s">
        <v>1217</v>
      </c>
      <c r="I565" s="505">
        <v>2015</v>
      </c>
      <c r="J565" s="504">
        <v>1200</v>
      </c>
      <c r="K565" s="504">
        <v>0</v>
      </c>
      <c r="L565" s="503"/>
    </row>
    <row r="566" spans="1:12" x14ac:dyDescent="0.25">
      <c r="A566" s="509">
        <f t="shared" si="9"/>
        <v>564</v>
      </c>
      <c r="B566" s="503" t="s">
        <v>578</v>
      </c>
      <c r="C566" s="503" t="s">
        <v>965</v>
      </c>
      <c r="D566" s="508" t="s">
        <v>797</v>
      </c>
      <c r="E566" s="508" t="s">
        <v>323</v>
      </c>
      <c r="F566" s="507" t="s">
        <v>1216</v>
      </c>
      <c r="G566" s="506" t="s">
        <v>952</v>
      </c>
      <c r="H566" s="506" t="s">
        <v>1215</v>
      </c>
      <c r="I566" s="505">
        <v>2015</v>
      </c>
      <c r="J566" s="504">
        <v>2465</v>
      </c>
      <c r="K566" s="504">
        <v>0</v>
      </c>
      <c r="L566" s="503"/>
    </row>
    <row r="567" spans="1:12" ht="25.5" x14ac:dyDescent="0.25">
      <c r="A567" s="509">
        <f t="shared" si="9"/>
        <v>565</v>
      </c>
      <c r="B567" s="503" t="s">
        <v>578</v>
      </c>
      <c r="C567" s="503" t="s">
        <v>1214</v>
      </c>
      <c r="D567" s="508" t="s">
        <v>797</v>
      </c>
      <c r="E567" s="508" t="s">
        <v>323</v>
      </c>
      <c r="F567" s="507" t="s">
        <v>1213</v>
      </c>
      <c r="G567" s="506" t="s">
        <v>916</v>
      </c>
      <c r="H567" s="506" t="s">
        <v>1212</v>
      </c>
      <c r="I567" s="505">
        <v>2015</v>
      </c>
      <c r="J567" s="504">
        <v>100</v>
      </c>
      <c r="K567" s="504">
        <v>0</v>
      </c>
      <c r="L567" s="503"/>
    </row>
    <row r="568" spans="1:12" x14ac:dyDescent="0.25">
      <c r="A568" s="509">
        <f t="shared" si="9"/>
        <v>566</v>
      </c>
      <c r="B568" s="503" t="s">
        <v>578</v>
      </c>
      <c r="C568" s="503" t="s">
        <v>1211</v>
      </c>
      <c r="D568" s="508" t="s">
        <v>797</v>
      </c>
      <c r="E568" s="508" t="s">
        <v>323</v>
      </c>
      <c r="F568" s="507" t="s">
        <v>1210</v>
      </c>
      <c r="G568" s="506" t="s">
        <v>874</v>
      </c>
      <c r="H568" s="506" t="s">
        <v>1209</v>
      </c>
      <c r="I568" s="505">
        <v>2015</v>
      </c>
      <c r="J568" s="504">
        <v>300</v>
      </c>
      <c r="K568" s="504">
        <v>0</v>
      </c>
      <c r="L568" s="503"/>
    </row>
    <row r="569" spans="1:12" ht="25.5" x14ac:dyDescent="0.25">
      <c r="A569" s="509">
        <f t="shared" si="9"/>
        <v>567</v>
      </c>
      <c r="B569" s="503" t="s">
        <v>578</v>
      </c>
      <c r="C569" s="503" t="s">
        <v>1160</v>
      </c>
      <c r="D569" s="508" t="s">
        <v>797</v>
      </c>
      <c r="E569" s="508" t="s">
        <v>323</v>
      </c>
      <c r="F569" s="507" t="s">
        <v>1208</v>
      </c>
      <c r="G569" s="506" t="s">
        <v>874</v>
      </c>
      <c r="H569" s="506" t="s">
        <v>1207</v>
      </c>
      <c r="I569" s="505">
        <v>2015</v>
      </c>
      <c r="J569" s="504">
        <v>300</v>
      </c>
      <c r="K569" s="504">
        <v>0</v>
      </c>
      <c r="L569" s="503"/>
    </row>
    <row r="570" spans="1:12" ht="25.5" x14ac:dyDescent="0.25">
      <c r="A570" s="509">
        <f t="shared" si="9"/>
        <v>568</v>
      </c>
      <c r="B570" s="503" t="s">
        <v>578</v>
      </c>
      <c r="C570" s="503" t="s">
        <v>1206</v>
      </c>
      <c r="D570" s="508" t="s">
        <v>797</v>
      </c>
      <c r="E570" s="508" t="s">
        <v>323</v>
      </c>
      <c r="F570" s="507" t="s">
        <v>1205</v>
      </c>
      <c r="G570" s="506" t="s">
        <v>952</v>
      </c>
      <c r="H570" s="506" t="s">
        <v>1204</v>
      </c>
      <c r="I570" s="505">
        <v>2015</v>
      </c>
      <c r="J570" s="504">
        <v>5700</v>
      </c>
      <c r="K570" s="504">
        <v>0</v>
      </c>
      <c r="L570" s="503"/>
    </row>
    <row r="571" spans="1:12" ht="25.5" x14ac:dyDescent="0.25">
      <c r="A571" s="509">
        <f t="shared" si="9"/>
        <v>569</v>
      </c>
      <c r="B571" s="503" t="s">
        <v>578</v>
      </c>
      <c r="C571" s="503" t="s">
        <v>881</v>
      </c>
      <c r="D571" s="508" t="s">
        <v>797</v>
      </c>
      <c r="E571" s="508" t="s">
        <v>323</v>
      </c>
      <c r="F571" s="507" t="s">
        <v>1203</v>
      </c>
      <c r="G571" s="506" t="s">
        <v>879</v>
      </c>
      <c r="H571" s="506" t="s">
        <v>1202</v>
      </c>
      <c r="I571" s="505">
        <v>2015</v>
      </c>
      <c r="J571" s="504">
        <v>2950</v>
      </c>
      <c r="K571" s="504">
        <v>0</v>
      </c>
      <c r="L571" s="503"/>
    </row>
    <row r="572" spans="1:12" ht="25.5" x14ac:dyDescent="0.25">
      <c r="A572" s="509">
        <f t="shared" si="9"/>
        <v>570</v>
      </c>
      <c r="B572" s="503" t="s">
        <v>578</v>
      </c>
      <c r="C572" s="503" t="s">
        <v>1063</v>
      </c>
      <c r="D572" s="508" t="s">
        <v>797</v>
      </c>
      <c r="E572" s="508" t="s">
        <v>323</v>
      </c>
      <c r="F572" s="507" t="s">
        <v>1201</v>
      </c>
      <c r="G572" s="506" t="s">
        <v>899</v>
      </c>
      <c r="H572" s="506" t="s">
        <v>1200</v>
      </c>
      <c r="I572" s="505">
        <v>2015</v>
      </c>
      <c r="J572" s="504">
        <v>168</v>
      </c>
      <c r="K572" s="504">
        <v>0</v>
      </c>
      <c r="L572" s="503"/>
    </row>
    <row r="573" spans="1:12" ht="25.5" x14ac:dyDescent="0.25">
      <c r="A573" s="509">
        <f t="shared" si="9"/>
        <v>571</v>
      </c>
      <c r="B573" s="503" t="s">
        <v>578</v>
      </c>
      <c r="C573" s="503" t="s">
        <v>1199</v>
      </c>
      <c r="D573" s="508" t="s">
        <v>797</v>
      </c>
      <c r="E573" s="508" t="s">
        <v>323</v>
      </c>
      <c r="F573" s="507" t="s">
        <v>1198</v>
      </c>
      <c r="G573" s="506" t="s">
        <v>889</v>
      </c>
      <c r="H573" s="506" t="s">
        <v>1197</v>
      </c>
      <c r="I573" s="505">
        <v>2015</v>
      </c>
      <c r="J573" s="504">
        <v>607</v>
      </c>
      <c r="K573" s="504">
        <v>0</v>
      </c>
      <c r="L573" s="503"/>
    </row>
    <row r="574" spans="1:12" ht="25.5" x14ac:dyDescent="0.25">
      <c r="A574" s="509">
        <f t="shared" si="9"/>
        <v>572</v>
      </c>
      <c r="B574" s="503" t="s">
        <v>578</v>
      </c>
      <c r="C574" s="503" t="s">
        <v>1196</v>
      </c>
      <c r="D574" s="508" t="s">
        <v>797</v>
      </c>
      <c r="E574" s="508" t="s">
        <v>323</v>
      </c>
      <c r="F574" s="507" t="s">
        <v>1195</v>
      </c>
      <c r="G574" s="506" t="s">
        <v>952</v>
      </c>
      <c r="H574" s="506" t="s">
        <v>1194</v>
      </c>
      <c r="I574" s="505">
        <v>2015</v>
      </c>
      <c r="J574" s="504">
        <v>145</v>
      </c>
      <c r="K574" s="504">
        <v>0</v>
      </c>
      <c r="L574" s="503"/>
    </row>
    <row r="575" spans="1:12" ht="25.5" x14ac:dyDescent="0.25">
      <c r="A575" s="509">
        <f t="shared" si="9"/>
        <v>573</v>
      </c>
      <c r="B575" s="503" t="s">
        <v>578</v>
      </c>
      <c r="C575" s="503" t="s">
        <v>1193</v>
      </c>
      <c r="D575" s="508" t="s">
        <v>797</v>
      </c>
      <c r="E575" s="508" t="s">
        <v>323</v>
      </c>
      <c r="F575" s="507" t="s">
        <v>1192</v>
      </c>
      <c r="G575" s="506" t="s">
        <v>938</v>
      </c>
      <c r="H575" s="506" t="s">
        <v>1191</v>
      </c>
      <c r="I575" s="505">
        <v>2015</v>
      </c>
      <c r="J575" s="504">
        <v>400</v>
      </c>
      <c r="K575" s="504">
        <v>0</v>
      </c>
      <c r="L575" s="503"/>
    </row>
    <row r="576" spans="1:12" ht="25.5" x14ac:dyDescent="0.25">
      <c r="A576" s="509">
        <f t="shared" si="9"/>
        <v>574</v>
      </c>
      <c r="B576" s="503" t="s">
        <v>578</v>
      </c>
      <c r="C576" s="503" t="s">
        <v>1190</v>
      </c>
      <c r="D576" s="508" t="s">
        <v>797</v>
      </c>
      <c r="E576" s="508" t="s">
        <v>323</v>
      </c>
      <c r="F576" s="507" t="s">
        <v>1189</v>
      </c>
      <c r="G576" s="506" t="s">
        <v>1097</v>
      </c>
      <c r="H576" s="506" t="s">
        <v>1188</v>
      </c>
      <c r="I576" s="505">
        <v>2015</v>
      </c>
      <c r="J576" s="504">
        <v>491.66</v>
      </c>
      <c r="K576" s="504">
        <v>0</v>
      </c>
      <c r="L576" s="503"/>
    </row>
    <row r="577" spans="1:12" ht="25.5" x14ac:dyDescent="0.25">
      <c r="A577" s="509">
        <f t="shared" si="9"/>
        <v>575</v>
      </c>
      <c r="B577" s="503" t="s">
        <v>578</v>
      </c>
      <c r="C577" s="503" t="s">
        <v>1078</v>
      </c>
      <c r="D577" s="508" t="s">
        <v>797</v>
      </c>
      <c r="E577" s="508" t="s">
        <v>782</v>
      </c>
      <c r="F577" s="507" t="s">
        <v>1187</v>
      </c>
      <c r="G577" s="506" t="s">
        <v>1016</v>
      </c>
      <c r="H577" s="506" t="s">
        <v>1186</v>
      </c>
      <c r="I577" s="505">
        <v>2015</v>
      </c>
      <c r="J577" s="504">
        <v>2160</v>
      </c>
      <c r="K577" s="504">
        <v>0</v>
      </c>
      <c r="L577" s="503"/>
    </row>
    <row r="578" spans="1:12" ht="25.5" x14ac:dyDescent="0.25">
      <c r="A578" s="509">
        <f t="shared" si="9"/>
        <v>576</v>
      </c>
      <c r="B578" s="503" t="s">
        <v>578</v>
      </c>
      <c r="C578" s="503" t="s">
        <v>1185</v>
      </c>
      <c r="D578" s="508" t="s">
        <v>797</v>
      </c>
      <c r="E578" s="508" t="s">
        <v>323</v>
      </c>
      <c r="F578" s="507" t="s">
        <v>1184</v>
      </c>
      <c r="G578" s="506" t="s">
        <v>889</v>
      </c>
      <c r="H578" s="506" t="s">
        <v>1183</v>
      </c>
      <c r="I578" s="505">
        <v>2015</v>
      </c>
      <c r="J578" s="504">
        <v>281</v>
      </c>
      <c r="K578" s="504">
        <v>0</v>
      </c>
      <c r="L578" s="503"/>
    </row>
    <row r="579" spans="1:12" ht="38.25" x14ac:dyDescent="0.25">
      <c r="A579" s="509">
        <f t="shared" si="9"/>
        <v>577</v>
      </c>
      <c r="B579" s="503" t="s">
        <v>578</v>
      </c>
      <c r="C579" s="503" t="s">
        <v>1167</v>
      </c>
      <c r="D579" s="508" t="s">
        <v>797</v>
      </c>
      <c r="E579" s="508" t="s">
        <v>323</v>
      </c>
      <c r="F579" s="507" t="s">
        <v>1182</v>
      </c>
      <c r="G579" s="506" t="s">
        <v>938</v>
      </c>
      <c r="H579" s="506" t="s">
        <v>1181</v>
      </c>
      <c r="I579" s="505">
        <v>2015</v>
      </c>
      <c r="J579" s="504">
        <v>200</v>
      </c>
      <c r="K579" s="504">
        <v>0</v>
      </c>
      <c r="L579" s="503"/>
    </row>
    <row r="580" spans="1:12" ht="25.5" x14ac:dyDescent="0.25">
      <c r="A580" s="509">
        <f t="shared" ref="A580:A643" si="10">A579+1</f>
        <v>578</v>
      </c>
      <c r="B580" s="503" t="s">
        <v>578</v>
      </c>
      <c r="C580" s="503" t="s">
        <v>986</v>
      </c>
      <c r="D580" s="508" t="s">
        <v>797</v>
      </c>
      <c r="E580" s="508" t="s">
        <v>323</v>
      </c>
      <c r="F580" s="507" t="s">
        <v>1180</v>
      </c>
      <c r="G580" s="506" t="s">
        <v>1179</v>
      </c>
      <c r="H580" s="506" t="s">
        <v>1178</v>
      </c>
      <c r="I580" s="505">
        <v>2015</v>
      </c>
      <c r="J580" s="504">
        <v>3000</v>
      </c>
      <c r="K580" s="504">
        <v>0</v>
      </c>
      <c r="L580" s="503"/>
    </row>
    <row r="581" spans="1:12" ht="51" x14ac:dyDescent="0.25">
      <c r="A581" s="509">
        <f t="shared" si="10"/>
        <v>579</v>
      </c>
      <c r="B581" s="503" t="s">
        <v>578</v>
      </c>
      <c r="C581" s="503" t="s">
        <v>1004</v>
      </c>
      <c r="D581" s="508" t="s">
        <v>797</v>
      </c>
      <c r="E581" s="508" t="s">
        <v>782</v>
      </c>
      <c r="F581" s="507" t="s">
        <v>1177</v>
      </c>
      <c r="G581" s="506" t="s">
        <v>1176</v>
      </c>
      <c r="H581" s="506" t="s">
        <v>1175</v>
      </c>
      <c r="I581" s="505">
        <v>2015</v>
      </c>
      <c r="J581" s="504">
        <v>1600</v>
      </c>
      <c r="K581" s="504">
        <v>0</v>
      </c>
      <c r="L581" s="503"/>
    </row>
    <row r="582" spans="1:12" ht="25.5" x14ac:dyDescent="0.25">
      <c r="A582" s="509">
        <f t="shared" si="10"/>
        <v>580</v>
      </c>
      <c r="B582" s="503" t="s">
        <v>578</v>
      </c>
      <c r="C582" s="503" t="s">
        <v>1058</v>
      </c>
      <c r="D582" s="508" t="s">
        <v>797</v>
      </c>
      <c r="E582" s="508" t="s">
        <v>323</v>
      </c>
      <c r="F582" s="507" t="s">
        <v>1174</v>
      </c>
      <c r="G582" s="506" t="s">
        <v>952</v>
      </c>
      <c r="H582" s="506" t="s">
        <v>1173</v>
      </c>
      <c r="I582" s="505">
        <v>2015</v>
      </c>
      <c r="J582" s="504">
        <v>1400</v>
      </c>
      <c r="K582" s="504">
        <v>0</v>
      </c>
      <c r="L582" s="503"/>
    </row>
    <row r="583" spans="1:12" ht="25.5" x14ac:dyDescent="0.25">
      <c r="A583" s="509">
        <f t="shared" si="10"/>
        <v>581</v>
      </c>
      <c r="B583" s="503" t="s">
        <v>578</v>
      </c>
      <c r="C583" s="503" t="s">
        <v>1058</v>
      </c>
      <c r="D583" s="508" t="s">
        <v>797</v>
      </c>
      <c r="E583" s="508" t="s">
        <v>323</v>
      </c>
      <c r="F583" s="507" t="s">
        <v>1172</v>
      </c>
      <c r="G583" s="506" t="s">
        <v>952</v>
      </c>
      <c r="H583" s="506" t="s">
        <v>1171</v>
      </c>
      <c r="I583" s="505">
        <v>2015</v>
      </c>
      <c r="J583" s="504">
        <v>360</v>
      </c>
      <c r="K583" s="504">
        <v>0</v>
      </c>
      <c r="L583" s="503"/>
    </row>
    <row r="584" spans="1:12" ht="51" x14ac:dyDescent="0.25">
      <c r="A584" s="509">
        <f t="shared" si="10"/>
        <v>582</v>
      </c>
      <c r="B584" s="503" t="s">
        <v>578</v>
      </c>
      <c r="C584" s="503" t="s">
        <v>1170</v>
      </c>
      <c r="D584" s="508" t="s">
        <v>797</v>
      </c>
      <c r="E584" s="508" t="s">
        <v>323</v>
      </c>
      <c r="F584" s="507" t="s">
        <v>1169</v>
      </c>
      <c r="G584" s="506" t="s">
        <v>899</v>
      </c>
      <c r="H584" s="506" t="s">
        <v>1168</v>
      </c>
      <c r="I584" s="505">
        <v>2015</v>
      </c>
      <c r="J584" s="504">
        <v>74</v>
      </c>
      <c r="K584" s="504">
        <v>0</v>
      </c>
      <c r="L584" s="503"/>
    </row>
    <row r="585" spans="1:12" ht="38.25" x14ac:dyDescent="0.25">
      <c r="A585" s="509">
        <f t="shared" si="10"/>
        <v>583</v>
      </c>
      <c r="B585" s="503" t="s">
        <v>578</v>
      </c>
      <c r="C585" s="503" t="s">
        <v>1167</v>
      </c>
      <c r="D585" s="508" t="s">
        <v>797</v>
      </c>
      <c r="E585" s="508" t="s">
        <v>323</v>
      </c>
      <c r="F585" s="507" t="s">
        <v>1166</v>
      </c>
      <c r="G585" s="506" t="s">
        <v>938</v>
      </c>
      <c r="H585" s="506" t="s">
        <v>1165</v>
      </c>
      <c r="I585" s="505">
        <v>2015</v>
      </c>
      <c r="J585" s="504">
        <v>200</v>
      </c>
      <c r="K585" s="504">
        <v>0</v>
      </c>
      <c r="L585" s="503"/>
    </row>
    <row r="586" spans="1:12" ht="38.25" x14ac:dyDescent="0.25">
      <c r="A586" s="509">
        <f t="shared" si="10"/>
        <v>584</v>
      </c>
      <c r="B586" s="503" t="s">
        <v>578</v>
      </c>
      <c r="C586" s="503" t="s">
        <v>1136</v>
      </c>
      <c r="D586" s="508" t="s">
        <v>797</v>
      </c>
      <c r="E586" s="508" t="s">
        <v>323</v>
      </c>
      <c r="F586" s="507" t="s">
        <v>1164</v>
      </c>
      <c r="G586" s="506" t="s">
        <v>952</v>
      </c>
      <c r="H586" s="506" t="s">
        <v>1163</v>
      </c>
      <c r="I586" s="505">
        <v>2015</v>
      </c>
      <c r="J586" s="504">
        <v>265</v>
      </c>
      <c r="K586" s="504">
        <v>0</v>
      </c>
      <c r="L586" s="503"/>
    </row>
    <row r="587" spans="1:12" ht="25.5" x14ac:dyDescent="0.25">
      <c r="A587" s="509">
        <f t="shared" si="10"/>
        <v>585</v>
      </c>
      <c r="B587" s="503" t="s">
        <v>578</v>
      </c>
      <c r="C587" s="503" t="s">
        <v>907</v>
      </c>
      <c r="D587" s="508" t="s">
        <v>797</v>
      </c>
      <c r="E587" s="508" t="s">
        <v>323</v>
      </c>
      <c r="F587" s="507" t="s">
        <v>1162</v>
      </c>
      <c r="G587" s="506" t="s">
        <v>889</v>
      </c>
      <c r="H587" s="506" t="s">
        <v>1161</v>
      </c>
      <c r="I587" s="505">
        <v>2015</v>
      </c>
      <c r="J587" s="504">
        <v>1417.5</v>
      </c>
      <c r="K587" s="504">
        <v>0</v>
      </c>
      <c r="L587" s="503"/>
    </row>
    <row r="588" spans="1:12" ht="25.5" x14ac:dyDescent="0.25">
      <c r="A588" s="509">
        <f t="shared" si="10"/>
        <v>586</v>
      </c>
      <c r="B588" s="503" t="s">
        <v>578</v>
      </c>
      <c r="C588" s="503" t="s">
        <v>1160</v>
      </c>
      <c r="D588" s="508" t="s">
        <v>797</v>
      </c>
      <c r="E588" s="508" t="s">
        <v>323</v>
      </c>
      <c r="F588" s="507" t="s">
        <v>1159</v>
      </c>
      <c r="G588" s="506" t="s">
        <v>874</v>
      </c>
      <c r="H588" s="506" t="s">
        <v>1158</v>
      </c>
      <c r="I588" s="505">
        <v>2015</v>
      </c>
      <c r="J588" s="504">
        <v>300</v>
      </c>
      <c r="K588" s="504">
        <v>0</v>
      </c>
      <c r="L588" s="503"/>
    </row>
    <row r="589" spans="1:12" ht="38.25" x14ac:dyDescent="0.25">
      <c r="A589" s="509">
        <f t="shared" si="10"/>
        <v>587</v>
      </c>
      <c r="B589" s="503" t="s">
        <v>578</v>
      </c>
      <c r="C589" s="503" t="s">
        <v>1157</v>
      </c>
      <c r="D589" s="508" t="s">
        <v>797</v>
      </c>
      <c r="E589" s="508" t="s">
        <v>323</v>
      </c>
      <c r="F589" s="507" t="s">
        <v>1156</v>
      </c>
      <c r="G589" s="506" t="s">
        <v>916</v>
      </c>
      <c r="H589" s="506" t="s">
        <v>1155</v>
      </c>
      <c r="I589" s="505">
        <v>2015</v>
      </c>
      <c r="J589" s="504">
        <v>60</v>
      </c>
      <c r="K589" s="504">
        <v>0</v>
      </c>
      <c r="L589" s="503"/>
    </row>
    <row r="590" spans="1:12" ht="25.5" x14ac:dyDescent="0.25">
      <c r="A590" s="509">
        <f t="shared" si="10"/>
        <v>588</v>
      </c>
      <c r="B590" s="503" t="s">
        <v>578</v>
      </c>
      <c r="C590" s="503" t="s">
        <v>1154</v>
      </c>
      <c r="D590" s="508" t="s">
        <v>797</v>
      </c>
      <c r="E590" s="508" t="s">
        <v>323</v>
      </c>
      <c r="F590" s="507" t="s">
        <v>1153</v>
      </c>
      <c r="G590" s="506" t="s">
        <v>883</v>
      </c>
      <c r="H590" s="506" t="s">
        <v>1152</v>
      </c>
      <c r="I590" s="505">
        <v>2015</v>
      </c>
      <c r="J590" s="504">
        <v>360</v>
      </c>
      <c r="K590" s="504">
        <v>0</v>
      </c>
      <c r="L590" s="503"/>
    </row>
    <row r="591" spans="1:12" ht="25.5" x14ac:dyDescent="0.25">
      <c r="A591" s="509">
        <f t="shared" si="10"/>
        <v>589</v>
      </c>
      <c r="B591" s="503" t="s">
        <v>578</v>
      </c>
      <c r="C591" s="503" t="s">
        <v>947</v>
      </c>
      <c r="D591" s="508" t="s">
        <v>797</v>
      </c>
      <c r="E591" s="508" t="s">
        <v>323</v>
      </c>
      <c r="F591" s="507" t="s">
        <v>1151</v>
      </c>
      <c r="G591" s="506" t="s">
        <v>938</v>
      </c>
      <c r="H591" s="506" t="s">
        <v>1150</v>
      </c>
      <c r="I591" s="505">
        <v>2015</v>
      </c>
      <c r="J591" s="504">
        <v>400</v>
      </c>
      <c r="K591" s="504">
        <v>0</v>
      </c>
      <c r="L591" s="503"/>
    </row>
    <row r="592" spans="1:12" ht="51" x14ac:dyDescent="0.25">
      <c r="A592" s="509">
        <f t="shared" si="10"/>
        <v>590</v>
      </c>
      <c r="B592" s="503" t="s">
        <v>578</v>
      </c>
      <c r="C592" s="503" t="s">
        <v>940</v>
      </c>
      <c r="D592" s="508" t="s">
        <v>797</v>
      </c>
      <c r="E592" s="508" t="s">
        <v>323</v>
      </c>
      <c r="F592" s="507" t="s">
        <v>1149</v>
      </c>
      <c r="G592" s="506" t="s">
        <v>938</v>
      </c>
      <c r="H592" s="506" t="s">
        <v>1148</v>
      </c>
      <c r="I592" s="505">
        <v>2015</v>
      </c>
      <c r="J592" s="504">
        <v>600</v>
      </c>
      <c r="K592" s="504">
        <v>0</v>
      </c>
      <c r="L592" s="503"/>
    </row>
    <row r="593" spans="1:12" ht="25.5" x14ac:dyDescent="0.25">
      <c r="A593" s="509">
        <f t="shared" si="10"/>
        <v>591</v>
      </c>
      <c r="B593" s="503" t="s">
        <v>578</v>
      </c>
      <c r="C593" s="503" t="s">
        <v>1147</v>
      </c>
      <c r="D593" s="508" t="s">
        <v>797</v>
      </c>
      <c r="E593" s="508" t="s">
        <v>782</v>
      </c>
      <c r="F593" s="507" t="s">
        <v>1146</v>
      </c>
      <c r="G593" s="506" t="s">
        <v>938</v>
      </c>
      <c r="H593" s="506" t="s">
        <v>1145</v>
      </c>
      <c r="I593" s="505">
        <v>2015</v>
      </c>
      <c r="J593" s="504">
        <v>153</v>
      </c>
      <c r="K593" s="504">
        <v>0</v>
      </c>
      <c r="L593" s="503"/>
    </row>
    <row r="594" spans="1:12" ht="51" x14ac:dyDescent="0.25">
      <c r="A594" s="509">
        <f t="shared" si="10"/>
        <v>592</v>
      </c>
      <c r="B594" s="503" t="s">
        <v>578</v>
      </c>
      <c r="C594" s="503" t="s">
        <v>904</v>
      </c>
      <c r="D594" s="508" t="s">
        <v>797</v>
      </c>
      <c r="E594" s="508" t="s">
        <v>323</v>
      </c>
      <c r="F594" s="507" t="s">
        <v>1144</v>
      </c>
      <c r="G594" s="506" t="s">
        <v>883</v>
      </c>
      <c r="H594" s="506" t="s">
        <v>902</v>
      </c>
      <c r="I594" s="505">
        <v>2015</v>
      </c>
      <c r="J594" s="504">
        <v>560</v>
      </c>
      <c r="K594" s="504">
        <v>0</v>
      </c>
      <c r="L594" s="503"/>
    </row>
    <row r="595" spans="1:12" ht="38.25" x14ac:dyDescent="0.25">
      <c r="A595" s="509">
        <f t="shared" si="10"/>
        <v>593</v>
      </c>
      <c r="B595" s="503" t="s">
        <v>578</v>
      </c>
      <c r="C595" s="503" t="s">
        <v>1143</v>
      </c>
      <c r="D595" s="508" t="s">
        <v>797</v>
      </c>
      <c r="E595" s="508" t="s">
        <v>782</v>
      </c>
      <c r="F595" s="507" t="s">
        <v>1142</v>
      </c>
      <c r="G595" s="506" t="s">
        <v>883</v>
      </c>
      <c r="H595" s="506" t="s">
        <v>1141</v>
      </c>
      <c r="I595" s="505">
        <v>2015</v>
      </c>
      <c r="J595" s="504">
        <v>980</v>
      </c>
      <c r="K595" s="504">
        <v>0</v>
      </c>
      <c r="L595" s="503"/>
    </row>
    <row r="596" spans="1:12" ht="38.25" x14ac:dyDescent="0.25">
      <c r="A596" s="509">
        <f t="shared" si="10"/>
        <v>594</v>
      </c>
      <c r="B596" s="503" t="s">
        <v>578</v>
      </c>
      <c r="C596" s="503" t="s">
        <v>891</v>
      </c>
      <c r="D596" s="508" t="s">
        <v>797</v>
      </c>
      <c r="E596" s="508" t="s">
        <v>323</v>
      </c>
      <c r="F596" s="506" t="s">
        <v>1140</v>
      </c>
      <c r="G596" s="506" t="s">
        <v>1097</v>
      </c>
      <c r="H596" s="506" t="s">
        <v>1139</v>
      </c>
      <c r="I596" s="505">
        <v>2015</v>
      </c>
      <c r="J596" s="504">
        <v>480</v>
      </c>
      <c r="K596" s="504">
        <v>0</v>
      </c>
      <c r="L596" s="503"/>
    </row>
    <row r="597" spans="1:12" ht="25.5" x14ac:dyDescent="0.25">
      <c r="A597" s="509">
        <f t="shared" si="10"/>
        <v>595</v>
      </c>
      <c r="B597" s="503" t="s">
        <v>578</v>
      </c>
      <c r="C597" s="503" t="s">
        <v>1058</v>
      </c>
      <c r="D597" s="508" t="s">
        <v>797</v>
      </c>
      <c r="E597" s="508" t="s">
        <v>323</v>
      </c>
      <c r="F597" s="507" t="s">
        <v>1138</v>
      </c>
      <c r="G597" s="506" t="s">
        <v>952</v>
      </c>
      <c r="H597" s="506" t="s">
        <v>1137</v>
      </c>
      <c r="I597" s="505">
        <v>2015</v>
      </c>
      <c r="J597" s="504">
        <v>680</v>
      </c>
      <c r="K597" s="504">
        <v>0</v>
      </c>
      <c r="L597" s="503"/>
    </row>
    <row r="598" spans="1:12" ht="38.25" x14ac:dyDescent="0.25">
      <c r="A598" s="509">
        <f t="shared" si="10"/>
        <v>596</v>
      </c>
      <c r="B598" s="503" t="s">
        <v>578</v>
      </c>
      <c r="C598" s="503" t="s">
        <v>1136</v>
      </c>
      <c r="D598" s="508" t="s">
        <v>797</v>
      </c>
      <c r="E598" s="508" t="s">
        <v>323</v>
      </c>
      <c r="F598" s="507" t="s">
        <v>1135</v>
      </c>
      <c r="G598" s="506" t="s">
        <v>952</v>
      </c>
      <c r="H598" s="506" t="s">
        <v>1134</v>
      </c>
      <c r="I598" s="505">
        <v>2015</v>
      </c>
      <c r="J598" s="504">
        <v>265</v>
      </c>
      <c r="K598" s="504">
        <v>0</v>
      </c>
      <c r="L598" s="503"/>
    </row>
    <row r="599" spans="1:12" ht="38.25" x14ac:dyDescent="0.25">
      <c r="A599" s="509">
        <f t="shared" si="10"/>
        <v>597</v>
      </c>
      <c r="B599" s="503" t="s">
        <v>578</v>
      </c>
      <c r="C599" s="503" t="s">
        <v>1133</v>
      </c>
      <c r="D599" s="508" t="s">
        <v>797</v>
      </c>
      <c r="E599" s="508" t="s">
        <v>323</v>
      </c>
      <c r="F599" s="507" t="s">
        <v>1132</v>
      </c>
      <c r="G599" s="506" t="s">
        <v>1131</v>
      </c>
      <c r="H599" s="506" t="s">
        <v>1130</v>
      </c>
      <c r="I599" s="505">
        <v>2015</v>
      </c>
      <c r="J599" s="504">
        <v>291.67</v>
      </c>
      <c r="K599" s="504">
        <v>0</v>
      </c>
      <c r="L599" s="503"/>
    </row>
    <row r="600" spans="1:12" ht="38.25" x14ac:dyDescent="0.25">
      <c r="A600" s="509">
        <f t="shared" si="10"/>
        <v>598</v>
      </c>
      <c r="B600" s="503" t="s">
        <v>578</v>
      </c>
      <c r="C600" s="503" t="s">
        <v>1047</v>
      </c>
      <c r="D600" s="508" t="s">
        <v>797</v>
      </c>
      <c r="E600" s="508" t="s">
        <v>323</v>
      </c>
      <c r="F600" s="507" t="s">
        <v>1129</v>
      </c>
      <c r="G600" s="506" t="s">
        <v>938</v>
      </c>
      <c r="H600" s="506" t="s">
        <v>1128</v>
      </c>
      <c r="I600" s="505">
        <v>2015</v>
      </c>
      <c r="J600" s="504">
        <v>400</v>
      </c>
      <c r="K600" s="504">
        <v>0</v>
      </c>
      <c r="L600" s="503"/>
    </row>
    <row r="601" spans="1:12" ht="25.5" x14ac:dyDescent="0.25">
      <c r="A601" s="509">
        <f t="shared" si="10"/>
        <v>599</v>
      </c>
      <c r="B601" s="503" t="s">
        <v>578</v>
      </c>
      <c r="C601" s="503" t="s">
        <v>1032</v>
      </c>
      <c r="D601" s="508" t="s">
        <v>797</v>
      </c>
      <c r="E601" s="508" t="s">
        <v>323</v>
      </c>
      <c r="F601" s="507" t="s">
        <v>1127</v>
      </c>
      <c r="G601" s="506" t="s">
        <v>952</v>
      </c>
      <c r="H601" s="506" t="s">
        <v>1126</v>
      </c>
      <c r="I601" s="505">
        <v>2015</v>
      </c>
      <c r="J601" s="504">
        <v>200</v>
      </c>
      <c r="K601" s="504">
        <v>0</v>
      </c>
      <c r="L601" s="503"/>
    </row>
    <row r="602" spans="1:12" ht="38.25" x14ac:dyDescent="0.25">
      <c r="A602" s="509">
        <f t="shared" si="10"/>
        <v>600</v>
      </c>
      <c r="B602" s="503" t="s">
        <v>578</v>
      </c>
      <c r="C602" s="503" t="s">
        <v>1089</v>
      </c>
      <c r="D602" s="508" t="s">
        <v>797</v>
      </c>
      <c r="E602" s="508" t="s">
        <v>323</v>
      </c>
      <c r="F602" s="507" t="s">
        <v>1125</v>
      </c>
      <c r="G602" s="506" t="s">
        <v>883</v>
      </c>
      <c r="H602" s="506" t="s">
        <v>1124</v>
      </c>
      <c r="I602" s="505">
        <v>2015</v>
      </c>
      <c r="J602" s="504">
        <v>980</v>
      </c>
      <c r="K602" s="504">
        <v>0</v>
      </c>
      <c r="L602" s="503"/>
    </row>
    <row r="603" spans="1:12" ht="25.5" x14ac:dyDescent="0.25">
      <c r="A603" s="509">
        <f t="shared" si="10"/>
        <v>601</v>
      </c>
      <c r="B603" s="503" t="s">
        <v>578</v>
      </c>
      <c r="C603" s="503" t="s">
        <v>950</v>
      </c>
      <c r="D603" s="508" t="s">
        <v>797</v>
      </c>
      <c r="E603" s="508" t="s">
        <v>323</v>
      </c>
      <c r="F603" s="507" t="s">
        <v>1123</v>
      </c>
      <c r="G603" s="506" t="s">
        <v>883</v>
      </c>
      <c r="H603" s="506" t="s">
        <v>948</v>
      </c>
      <c r="I603" s="505">
        <v>2015</v>
      </c>
      <c r="J603" s="504">
        <v>4335</v>
      </c>
      <c r="K603" s="504">
        <v>0</v>
      </c>
      <c r="L603" s="503"/>
    </row>
    <row r="604" spans="1:12" ht="25.5" x14ac:dyDescent="0.25">
      <c r="A604" s="509">
        <f t="shared" si="10"/>
        <v>602</v>
      </c>
      <c r="B604" s="503" t="s">
        <v>578</v>
      </c>
      <c r="C604" s="503" t="s">
        <v>1122</v>
      </c>
      <c r="D604" s="508" t="s">
        <v>797</v>
      </c>
      <c r="E604" s="508" t="s">
        <v>323</v>
      </c>
      <c r="F604" s="507" t="s">
        <v>1121</v>
      </c>
      <c r="G604" s="506" t="s">
        <v>883</v>
      </c>
      <c r="H604" s="506" t="s">
        <v>1120</v>
      </c>
      <c r="I604" s="505">
        <v>2015</v>
      </c>
      <c r="J604" s="504">
        <v>592</v>
      </c>
      <c r="K604" s="504">
        <v>0</v>
      </c>
      <c r="L604" s="503"/>
    </row>
    <row r="605" spans="1:12" ht="25.5" x14ac:dyDescent="0.25">
      <c r="A605" s="509">
        <f t="shared" si="10"/>
        <v>603</v>
      </c>
      <c r="B605" s="503" t="s">
        <v>578</v>
      </c>
      <c r="C605" s="503" t="s">
        <v>1001</v>
      </c>
      <c r="D605" s="508" t="s">
        <v>797</v>
      </c>
      <c r="E605" s="508" t="s">
        <v>323</v>
      </c>
      <c r="F605" s="507" t="s">
        <v>1119</v>
      </c>
      <c r="G605" s="506" t="s">
        <v>1118</v>
      </c>
      <c r="H605" s="506" t="s">
        <v>1117</v>
      </c>
      <c r="I605" s="505">
        <v>2015</v>
      </c>
      <c r="J605" s="504">
        <v>375</v>
      </c>
      <c r="K605" s="504">
        <v>0</v>
      </c>
      <c r="L605" s="503"/>
    </row>
    <row r="606" spans="1:12" ht="25.5" x14ac:dyDescent="0.25">
      <c r="A606" s="509">
        <f t="shared" si="10"/>
        <v>604</v>
      </c>
      <c r="B606" s="503" t="s">
        <v>578</v>
      </c>
      <c r="C606" s="503" t="s">
        <v>914</v>
      </c>
      <c r="D606" s="508" t="s">
        <v>797</v>
      </c>
      <c r="E606" s="508" t="s">
        <v>323</v>
      </c>
      <c r="F606" s="507" t="s">
        <v>1116</v>
      </c>
      <c r="G606" s="506" t="s">
        <v>1103</v>
      </c>
      <c r="H606" s="506" t="s">
        <v>1115</v>
      </c>
      <c r="I606" s="505">
        <v>2015</v>
      </c>
      <c r="J606" s="504">
        <v>570</v>
      </c>
      <c r="K606" s="504">
        <v>0</v>
      </c>
      <c r="L606" s="503"/>
    </row>
    <row r="607" spans="1:12" ht="38.25" x14ac:dyDescent="0.25">
      <c r="A607" s="509">
        <f t="shared" si="10"/>
        <v>605</v>
      </c>
      <c r="B607" s="503" t="s">
        <v>578</v>
      </c>
      <c r="C607" s="503" t="s">
        <v>1112</v>
      </c>
      <c r="D607" s="508" t="s">
        <v>797</v>
      </c>
      <c r="E607" s="508" t="s">
        <v>782</v>
      </c>
      <c r="F607" s="507" t="s">
        <v>1114</v>
      </c>
      <c r="G607" s="506" t="s">
        <v>874</v>
      </c>
      <c r="H607" s="506" t="s">
        <v>1113</v>
      </c>
      <c r="I607" s="505">
        <v>2015</v>
      </c>
      <c r="J607" s="504">
        <v>100</v>
      </c>
      <c r="K607" s="504">
        <v>0</v>
      </c>
      <c r="L607" s="503"/>
    </row>
    <row r="608" spans="1:12" ht="38.25" x14ac:dyDescent="0.25">
      <c r="A608" s="509">
        <f t="shared" si="10"/>
        <v>606</v>
      </c>
      <c r="B608" s="503" t="s">
        <v>578</v>
      </c>
      <c r="C608" s="503" t="s">
        <v>1112</v>
      </c>
      <c r="D608" s="508" t="s">
        <v>797</v>
      </c>
      <c r="E608" s="508" t="s">
        <v>782</v>
      </c>
      <c r="F608" s="507" t="s">
        <v>1111</v>
      </c>
      <c r="G608" s="506" t="s">
        <v>1110</v>
      </c>
      <c r="H608" s="506" t="s">
        <v>1109</v>
      </c>
      <c r="I608" s="505">
        <v>2015</v>
      </c>
      <c r="J608" s="504">
        <v>1000</v>
      </c>
      <c r="K608" s="504">
        <v>0</v>
      </c>
      <c r="L608" s="503"/>
    </row>
    <row r="609" spans="1:12" ht="25.5" x14ac:dyDescent="0.25">
      <c r="A609" s="509">
        <f t="shared" si="10"/>
        <v>607</v>
      </c>
      <c r="B609" s="503" t="s">
        <v>578</v>
      </c>
      <c r="C609" s="503" t="s">
        <v>881</v>
      </c>
      <c r="D609" s="508" t="s">
        <v>797</v>
      </c>
      <c r="E609" s="508" t="s">
        <v>323</v>
      </c>
      <c r="F609" s="507" t="s">
        <v>1108</v>
      </c>
      <c r="G609" s="506" t="s">
        <v>920</v>
      </c>
      <c r="H609" s="506" t="s">
        <v>1107</v>
      </c>
      <c r="I609" s="505">
        <v>2015</v>
      </c>
      <c r="J609" s="504">
        <v>2700</v>
      </c>
      <c r="K609" s="504">
        <v>0</v>
      </c>
      <c r="L609" s="503"/>
    </row>
    <row r="610" spans="1:12" ht="38.25" x14ac:dyDescent="0.25">
      <c r="A610" s="509">
        <f t="shared" si="10"/>
        <v>608</v>
      </c>
      <c r="B610" s="503" t="s">
        <v>578</v>
      </c>
      <c r="C610" s="503" t="s">
        <v>1047</v>
      </c>
      <c r="D610" s="508" t="s">
        <v>797</v>
      </c>
      <c r="E610" s="508" t="s">
        <v>323</v>
      </c>
      <c r="F610" s="507" t="s">
        <v>1106</v>
      </c>
      <c r="G610" s="506" t="s">
        <v>938</v>
      </c>
      <c r="H610" s="506" t="s">
        <v>1105</v>
      </c>
      <c r="I610" s="505">
        <v>2015</v>
      </c>
      <c r="J610" s="504">
        <v>3000</v>
      </c>
      <c r="K610" s="504">
        <v>0</v>
      </c>
      <c r="L610" s="503"/>
    </row>
    <row r="611" spans="1:12" ht="25.5" x14ac:dyDescent="0.25">
      <c r="A611" s="509">
        <f t="shared" si="10"/>
        <v>609</v>
      </c>
      <c r="B611" s="503" t="s">
        <v>578</v>
      </c>
      <c r="C611" s="503" t="s">
        <v>1055</v>
      </c>
      <c r="D611" s="508" t="s">
        <v>797</v>
      </c>
      <c r="E611" s="508" t="s">
        <v>323</v>
      </c>
      <c r="F611" s="507" t="s">
        <v>1104</v>
      </c>
      <c r="G611" s="506" t="s">
        <v>1103</v>
      </c>
      <c r="H611" s="506" t="s">
        <v>1102</v>
      </c>
      <c r="I611" s="505">
        <v>2015</v>
      </c>
      <c r="J611" s="504">
        <v>110</v>
      </c>
      <c r="K611" s="504">
        <v>0</v>
      </c>
      <c r="L611" s="503"/>
    </row>
    <row r="612" spans="1:12" ht="25.5" x14ac:dyDescent="0.25">
      <c r="A612" s="509">
        <f t="shared" si="10"/>
        <v>610</v>
      </c>
      <c r="B612" s="503" t="s">
        <v>578</v>
      </c>
      <c r="C612" s="503" t="s">
        <v>1101</v>
      </c>
      <c r="D612" s="508" t="s">
        <v>797</v>
      </c>
      <c r="E612" s="508" t="s">
        <v>323</v>
      </c>
      <c r="F612" s="507" t="s">
        <v>1100</v>
      </c>
      <c r="G612" s="506" t="s">
        <v>938</v>
      </c>
      <c r="H612" s="506" t="s">
        <v>1099</v>
      </c>
      <c r="I612" s="505">
        <v>2015</v>
      </c>
      <c r="J612" s="504">
        <v>280</v>
      </c>
      <c r="K612" s="504">
        <v>0</v>
      </c>
      <c r="L612" s="503"/>
    </row>
    <row r="613" spans="1:12" ht="38.25" x14ac:dyDescent="0.25">
      <c r="A613" s="509">
        <f t="shared" si="10"/>
        <v>611</v>
      </c>
      <c r="B613" s="503" t="s">
        <v>578</v>
      </c>
      <c r="C613" s="503" t="s">
        <v>891</v>
      </c>
      <c r="D613" s="508" t="s">
        <v>797</v>
      </c>
      <c r="E613" s="508" t="s">
        <v>323</v>
      </c>
      <c r="F613" s="506" t="s">
        <v>1098</v>
      </c>
      <c r="G613" s="506" t="s">
        <v>1097</v>
      </c>
      <c r="H613" s="506" t="s">
        <v>1096</v>
      </c>
      <c r="I613" s="505">
        <v>2015</v>
      </c>
      <c r="J613" s="504">
        <v>800</v>
      </c>
      <c r="K613" s="504">
        <v>0</v>
      </c>
      <c r="L613" s="503"/>
    </row>
    <row r="614" spans="1:12" ht="38.25" x14ac:dyDescent="0.25">
      <c r="A614" s="509">
        <f t="shared" si="10"/>
        <v>612</v>
      </c>
      <c r="B614" s="503" t="s">
        <v>578</v>
      </c>
      <c r="C614" s="503" t="s">
        <v>968</v>
      </c>
      <c r="D614" s="508" t="s">
        <v>797</v>
      </c>
      <c r="E614" s="508" t="s">
        <v>782</v>
      </c>
      <c r="F614" s="507" t="s">
        <v>1095</v>
      </c>
      <c r="G614" s="506" t="s">
        <v>920</v>
      </c>
      <c r="H614" s="506" t="s">
        <v>1094</v>
      </c>
      <c r="I614" s="505">
        <v>2015</v>
      </c>
      <c r="J614" s="504">
        <v>1500</v>
      </c>
      <c r="K614" s="504">
        <v>0</v>
      </c>
      <c r="L614" s="503"/>
    </row>
    <row r="615" spans="1:12" ht="25.5" x14ac:dyDescent="0.25">
      <c r="A615" s="509">
        <f t="shared" si="10"/>
        <v>613</v>
      </c>
      <c r="B615" s="503" t="s">
        <v>578</v>
      </c>
      <c r="C615" s="503" t="s">
        <v>950</v>
      </c>
      <c r="D615" s="508" t="s">
        <v>797</v>
      </c>
      <c r="E615" s="508" t="s">
        <v>323</v>
      </c>
      <c r="F615" s="507" t="s">
        <v>1093</v>
      </c>
      <c r="G615" s="506" t="s">
        <v>883</v>
      </c>
      <c r="H615" s="506" t="s">
        <v>948</v>
      </c>
      <c r="I615" s="505">
        <v>2015</v>
      </c>
      <c r="J615" s="504">
        <v>4450</v>
      </c>
      <c r="K615" s="504">
        <v>0</v>
      </c>
      <c r="L615" s="503"/>
    </row>
    <row r="616" spans="1:12" ht="38.25" x14ac:dyDescent="0.25">
      <c r="A616" s="509">
        <f t="shared" si="10"/>
        <v>614</v>
      </c>
      <c r="B616" s="503" t="s">
        <v>578</v>
      </c>
      <c r="C616" s="503" t="s">
        <v>1047</v>
      </c>
      <c r="D616" s="508" t="s">
        <v>797</v>
      </c>
      <c r="E616" s="508" t="s">
        <v>323</v>
      </c>
      <c r="F616" s="507" t="s">
        <v>1092</v>
      </c>
      <c r="G616" s="506" t="s">
        <v>1091</v>
      </c>
      <c r="H616" s="506" t="s">
        <v>1090</v>
      </c>
      <c r="I616" s="505">
        <v>2015</v>
      </c>
      <c r="J616" s="504">
        <v>270</v>
      </c>
      <c r="K616" s="504">
        <v>0</v>
      </c>
      <c r="L616" s="503"/>
    </row>
    <row r="617" spans="1:12" ht="38.25" x14ac:dyDescent="0.25">
      <c r="A617" s="509">
        <f t="shared" si="10"/>
        <v>615</v>
      </c>
      <c r="B617" s="503" t="s">
        <v>578</v>
      </c>
      <c r="C617" s="503" t="s">
        <v>1089</v>
      </c>
      <c r="D617" s="508" t="s">
        <v>797</v>
      </c>
      <c r="E617" s="508" t="s">
        <v>323</v>
      </c>
      <c r="F617" s="507" t="s">
        <v>1088</v>
      </c>
      <c r="G617" s="506" t="s">
        <v>916</v>
      </c>
      <c r="H617" s="506" t="s">
        <v>1087</v>
      </c>
      <c r="I617" s="505">
        <v>2015</v>
      </c>
      <c r="J617" s="504">
        <v>450</v>
      </c>
      <c r="K617" s="504">
        <v>0</v>
      </c>
      <c r="L617" s="503"/>
    </row>
    <row r="618" spans="1:12" ht="25.5" x14ac:dyDescent="0.25">
      <c r="A618" s="509">
        <f t="shared" si="10"/>
        <v>616</v>
      </c>
      <c r="B618" s="503" t="s">
        <v>578</v>
      </c>
      <c r="C618" s="503" t="s">
        <v>914</v>
      </c>
      <c r="D618" s="508" t="s">
        <v>797</v>
      </c>
      <c r="E618" s="508" t="s">
        <v>323</v>
      </c>
      <c r="F618" s="507" t="s">
        <v>1086</v>
      </c>
      <c r="G618" s="506" t="s">
        <v>912</v>
      </c>
      <c r="H618" s="506" t="s">
        <v>1085</v>
      </c>
      <c r="I618" s="505">
        <v>2015</v>
      </c>
      <c r="J618" s="504">
        <v>470</v>
      </c>
      <c r="K618" s="504">
        <v>0</v>
      </c>
      <c r="L618" s="503"/>
    </row>
    <row r="619" spans="1:12" ht="25.5" x14ac:dyDescent="0.25">
      <c r="A619" s="509">
        <f t="shared" si="10"/>
        <v>617</v>
      </c>
      <c r="B619" s="503" t="s">
        <v>578</v>
      </c>
      <c r="C619" s="503" t="s">
        <v>1040</v>
      </c>
      <c r="D619" s="508" t="s">
        <v>797</v>
      </c>
      <c r="E619" s="508" t="s">
        <v>323</v>
      </c>
      <c r="F619" s="507" t="s">
        <v>1084</v>
      </c>
      <c r="G619" s="506" t="s">
        <v>938</v>
      </c>
      <c r="H619" s="506" t="s">
        <v>1083</v>
      </c>
      <c r="I619" s="505">
        <v>2015</v>
      </c>
      <c r="J619" s="504">
        <v>120</v>
      </c>
      <c r="K619" s="504">
        <v>0</v>
      </c>
      <c r="L619" s="503"/>
    </row>
    <row r="620" spans="1:12" ht="38.25" x14ac:dyDescent="0.25">
      <c r="A620" s="509">
        <f t="shared" si="10"/>
        <v>618</v>
      </c>
      <c r="B620" s="503" t="s">
        <v>578</v>
      </c>
      <c r="C620" s="503" t="s">
        <v>1047</v>
      </c>
      <c r="D620" s="508" t="s">
        <v>797</v>
      </c>
      <c r="E620" s="508" t="s">
        <v>323</v>
      </c>
      <c r="F620" s="507" t="s">
        <v>1082</v>
      </c>
      <c r="G620" s="506" t="s">
        <v>938</v>
      </c>
      <c r="H620" s="506" t="s">
        <v>1074</v>
      </c>
      <c r="I620" s="505">
        <v>2015</v>
      </c>
      <c r="J620" s="504">
        <v>100</v>
      </c>
      <c r="K620" s="504">
        <v>0</v>
      </c>
      <c r="L620" s="503"/>
    </row>
    <row r="621" spans="1:12" ht="25.5" x14ac:dyDescent="0.25">
      <c r="A621" s="509">
        <f t="shared" si="10"/>
        <v>619</v>
      </c>
      <c r="B621" s="503" t="s">
        <v>578</v>
      </c>
      <c r="C621" s="503" t="s">
        <v>1081</v>
      </c>
      <c r="D621" s="508" t="s">
        <v>797</v>
      </c>
      <c r="E621" s="508" t="s">
        <v>323</v>
      </c>
      <c r="F621" s="507" t="s">
        <v>1080</v>
      </c>
      <c r="G621" s="506" t="s">
        <v>945</v>
      </c>
      <c r="H621" s="506" t="s">
        <v>1079</v>
      </c>
      <c r="I621" s="505">
        <v>2015</v>
      </c>
      <c r="J621" s="504">
        <v>1000</v>
      </c>
      <c r="K621" s="504">
        <v>0</v>
      </c>
      <c r="L621" s="503"/>
    </row>
    <row r="622" spans="1:12" ht="25.5" x14ac:dyDescent="0.25">
      <c r="A622" s="509">
        <f t="shared" si="10"/>
        <v>620</v>
      </c>
      <c r="B622" s="503" t="s">
        <v>578</v>
      </c>
      <c r="C622" s="503" t="s">
        <v>1078</v>
      </c>
      <c r="D622" s="508" t="s">
        <v>797</v>
      </c>
      <c r="E622" s="508" t="s">
        <v>782</v>
      </c>
      <c r="F622" s="507" t="s">
        <v>1077</v>
      </c>
      <c r="G622" s="506" t="s">
        <v>1016</v>
      </c>
      <c r="H622" s="506" t="s">
        <v>1076</v>
      </c>
      <c r="I622" s="505">
        <v>2015</v>
      </c>
      <c r="J622" s="504">
        <v>5680</v>
      </c>
      <c r="K622" s="504">
        <v>0</v>
      </c>
      <c r="L622" s="503"/>
    </row>
    <row r="623" spans="1:12" ht="38.25" x14ac:dyDescent="0.25">
      <c r="A623" s="509">
        <f t="shared" si="10"/>
        <v>621</v>
      </c>
      <c r="B623" s="503" t="s">
        <v>578</v>
      </c>
      <c r="C623" s="503" t="s">
        <v>1047</v>
      </c>
      <c r="D623" s="508" t="s">
        <v>797</v>
      </c>
      <c r="E623" s="508" t="s">
        <v>323</v>
      </c>
      <c r="F623" s="507" t="s">
        <v>1075</v>
      </c>
      <c r="G623" s="506" t="s">
        <v>938</v>
      </c>
      <c r="H623" s="506" t="s">
        <v>1074</v>
      </c>
      <c r="I623" s="505">
        <v>2015</v>
      </c>
      <c r="J623" s="504">
        <v>100</v>
      </c>
      <c r="K623" s="504">
        <v>0</v>
      </c>
      <c r="L623" s="503"/>
    </row>
    <row r="624" spans="1:12" ht="25.5" x14ac:dyDescent="0.25">
      <c r="A624" s="509">
        <f t="shared" si="10"/>
        <v>622</v>
      </c>
      <c r="B624" s="503" t="s">
        <v>578</v>
      </c>
      <c r="C624" s="503" t="s">
        <v>1058</v>
      </c>
      <c r="D624" s="508" t="s">
        <v>797</v>
      </c>
      <c r="E624" s="508" t="s">
        <v>323</v>
      </c>
      <c r="F624" s="507" t="s">
        <v>1073</v>
      </c>
      <c r="G624" s="506" t="s">
        <v>923</v>
      </c>
      <c r="H624" s="506" t="s">
        <v>1072</v>
      </c>
      <c r="I624" s="505">
        <v>2015</v>
      </c>
      <c r="J624" s="504">
        <v>300</v>
      </c>
      <c r="K624" s="504">
        <v>0</v>
      </c>
      <c r="L624" s="503"/>
    </row>
    <row r="625" spans="1:12" ht="25.5" x14ac:dyDescent="0.25">
      <c r="A625" s="509">
        <f t="shared" si="10"/>
        <v>623</v>
      </c>
      <c r="B625" s="503" t="s">
        <v>578</v>
      </c>
      <c r="C625" s="503" t="s">
        <v>947</v>
      </c>
      <c r="D625" s="508" t="s">
        <v>797</v>
      </c>
      <c r="E625" s="508" t="s">
        <v>323</v>
      </c>
      <c r="F625" s="507" t="s">
        <v>1071</v>
      </c>
      <c r="G625" s="506" t="s">
        <v>899</v>
      </c>
      <c r="H625" s="506" t="s">
        <v>1070</v>
      </c>
      <c r="I625" s="505">
        <v>2015</v>
      </c>
      <c r="J625" s="504">
        <v>180</v>
      </c>
      <c r="K625" s="504">
        <v>0</v>
      </c>
      <c r="L625" s="503"/>
    </row>
    <row r="626" spans="1:12" ht="38.25" x14ac:dyDescent="0.25">
      <c r="A626" s="509">
        <f t="shared" si="10"/>
        <v>624</v>
      </c>
      <c r="B626" s="503" t="s">
        <v>578</v>
      </c>
      <c r="C626" s="503" t="s">
        <v>1069</v>
      </c>
      <c r="D626" s="508" t="s">
        <v>797</v>
      </c>
      <c r="E626" s="508" t="s">
        <v>323</v>
      </c>
      <c r="F626" s="507" t="s">
        <v>1068</v>
      </c>
      <c r="G626" s="506" t="s">
        <v>952</v>
      </c>
      <c r="H626" s="506" t="s">
        <v>1067</v>
      </c>
      <c r="I626" s="505">
        <v>2015</v>
      </c>
      <c r="J626" s="504">
        <v>765</v>
      </c>
      <c r="K626" s="504">
        <v>0</v>
      </c>
      <c r="L626" s="503"/>
    </row>
    <row r="627" spans="1:12" ht="25.5" x14ac:dyDescent="0.25">
      <c r="A627" s="509">
        <f t="shared" si="10"/>
        <v>625</v>
      </c>
      <c r="B627" s="503" t="s">
        <v>578</v>
      </c>
      <c r="C627" s="503" t="s">
        <v>914</v>
      </c>
      <c r="D627" s="508" t="s">
        <v>797</v>
      </c>
      <c r="E627" s="508" t="s">
        <v>323</v>
      </c>
      <c r="F627" s="507" t="s">
        <v>1066</v>
      </c>
      <c r="G627" s="506" t="s">
        <v>899</v>
      </c>
      <c r="H627" s="506" t="s">
        <v>1065</v>
      </c>
      <c r="I627" s="505">
        <v>2015</v>
      </c>
      <c r="J627" s="504">
        <v>510</v>
      </c>
      <c r="K627" s="504">
        <v>0</v>
      </c>
      <c r="L627" s="503"/>
    </row>
    <row r="628" spans="1:12" ht="25.5" x14ac:dyDescent="0.25">
      <c r="A628" s="509">
        <f t="shared" si="10"/>
        <v>626</v>
      </c>
      <c r="B628" s="503" t="s">
        <v>578</v>
      </c>
      <c r="C628" s="503" t="s">
        <v>950</v>
      </c>
      <c r="D628" s="508" t="s">
        <v>797</v>
      </c>
      <c r="E628" s="508" t="s">
        <v>323</v>
      </c>
      <c r="F628" s="507" t="s">
        <v>1064</v>
      </c>
      <c r="G628" s="506" t="s">
        <v>883</v>
      </c>
      <c r="H628" s="506" t="s">
        <v>948</v>
      </c>
      <c r="I628" s="505">
        <v>2015</v>
      </c>
      <c r="J628" s="504">
        <v>5030</v>
      </c>
      <c r="K628" s="504">
        <v>0</v>
      </c>
      <c r="L628" s="503"/>
    </row>
    <row r="629" spans="1:12" ht="25.5" x14ac:dyDescent="0.25">
      <c r="A629" s="509">
        <f t="shared" si="10"/>
        <v>627</v>
      </c>
      <c r="B629" s="503" t="s">
        <v>578</v>
      </c>
      <c r="C629" s="503" t="s">
        <v>1063</v>
      </c>
      <c r="D629" s="508" t="s">
        <v>797</v>
      </c>
      <c r="E629" s="508" t="s">
        <v>323</v>
      </c>
      <c r="F629" s="507" t="s">
        <v>1062</v>
      </c>
      <c r="G629" s="506" t="s">
        <v>923</v>
      </c>
      <c r="H629" s="506" t="s">
        <v>1061</v>
      </c>
      <c r="I629" s="505">
        <v>2015</v>
      </c>
      <c r="J629" s="504">
        <v>100</v>
      </c>
      <c r="K629" s="504">
        <v>0</v>
      </c>
      <c r="L629" s="503"/>
    </row>
    <row r="630" spans="1:12" ht="25.5" x14ac:dyDescent="0.25">
      <c r="A630" s="509">
        <f t="shared" si="10"/>
        <v>628</v>
      </c>
      <c r="B630" s="503" t="s">
        <v>578</v>
      </c>
      <c r="C630" s="503" t="s">
        <v>947</v>
      </c>
      <c r="D630" s="508" t="s">
        <v>797</v>
      </c>
      <c r="E630" s="508" t="s">
        <v>323</v>
      </c>
      <c r="F630" s="507" t="s">
        <v>1060</v>
      </c>
      <c r="G630" s="506" t="s">
        <v>899</v>
      </c>
      <c r="H630" s="506" t="s">
        <v>1059</v>
      </c>
      <c r="I630" s="505">
        <v>2015</v>
      </c>
      <c r="J630" s="504">
        <v>63</v>
      </c>
      <c r="K630" s="504">
        <v>0</v>
      </c>
      <c r="L630" s="503"/>
    </row>
    <row r="631" spans="1:12" ht="25.5" x14ac:dyDescent="0.25">
      <c r="A631" s="509">
        <f t="shared" si="10"/>
        <v>629</v>
      </c>
      <c r="B631" s="503" t="s">
        <v>578</v>
      </c>
      <c r="C631" s="503" t="s">
        <v>1058</v>
      </c>
      <c r="D631" s="508" t="s">
        <v>797</v>
      </c>
      <c r="E631" s="508" t="s">
        <v>323</v>
      </c>
      <c r="F631" s="507" t="s">
        <v>1057</v>
      </c>
      <c r="G631" s="506" t="s">
        <v>952</v>
      </c>
      <c r="H631" s="506" t="s">
        <v>1056</v>
      </c>
      <c r="I631" s="505">
        <v>2015</v>
      </c>
      <c r="J631" s="504">
        <v>520</v>
      </c>
      <c r="K631" s="504">
        <v>0</v>
      </c>
      <c r="L631" s="503"/>
    </row>
    <row r="632" spans="1:12" ht="25.5" x14ac:dyDescent="0.25">
      <c r="A632" s="509">
        <f t="shared" si="10"/>
        <v>630</v>
      </c>
      <c r="B632" s="503" t="s">
        <v>578</v>
      </c>
      <c r="C632" s="503" t="s">
        <v>1055</v>
      </c>
      <c r="D632" s="508" t="s">
        <v>797</v>
      </c>
      <c r="E632" s="508" t="s">
        <v>323</v>
      </c>
      <c r="F632" s="507" t="s">
        <v>1054</v>
      </c>
      <c r="G632" s="506" t="s">
        <v>912</v>
      </c>
      <c r="H632" s="506" t="s">
        <v>1053</v>
      </c>
      <c r="I632" s="505">
        <v>2015</v>
      </c>
      <c r="J632" s="504">
        <v>186</v>
      </c>
      <c r="K632" s="504">
        <v>0</v>
      </c>
      <c r="L632" s="503"/>
    </row>
    <row r="633" spans="1:12" ht="38.25" x14ac:dyDescent="0.25">
      <c r="A633" s="509">
        <f t="shared" si="10"/>
        <v>631</v>
      </c>
      <c r="B633" s="503" t="s">
        <v>578</v>
      </c>
      <c r="C633" s="503" t="s">
        <v>1052</v>
      </c>
      <c r="D633" s="508" t="s">
        <v>797</v>
      </c>
      <c r="E633" s="508" t="s">
        <v>782</v>
      </c>
      <c r="F633" s="507" t="s">
        <v>1051</v>
      </c>
      <c r="G633" s="506" t="s">
        <v>912</v>
      </c>
      <c r="H633" s="506" t="s">
        <v>1050</v>
      </c>
      <c r="I633" s="505">
        <v>2015</v>
      </c>
      <c r="J633" s="504">
        <v>405</v>
      </c>
      <c r="K633" s="504">
        <v>0</v>
      </c>
      <c r="L633" s="503"/>
    </row>
    <row r="634" spans="1:12" ht="25.5" x14ac:dyDescent="0.25">
      <c r="A634" s="509">
        <f t="shared" si="10"/>
        <v>632</v>
      </c>
      <c r="B634" s="503" t="s">
        <v>578</v>
      </c>
      <c r="C634" s="503" t="s">
        <v>914</v>
      </c>
      <c r="D634" s="508" t="s">
        <v>797</v>
      </c>
      <c r="E634" s="508" t="s">
        <v>323</v>
      </c>
      <c r="F634" s="507" t="s">
        <v>1049</v>
      </c>
      <c r="G634" s="506" t="s">
        <v>912</v>
      </c>
      <c r="H634" s="506" t="s">
        <v>1048</v>
      </c>
      <c r="I634" s="505">
        <v>2015</v>
      </c>
      <c r="J634" s="504">
        <v>660</v>
      </c>
      <c r="K634" s="504">
        <v>0</v>
      </c>
      <c r="L634" s="503"/>
    </row>
    <row r="635" spans="1:12" ht="38.25" x14ac:dyDescent="0.25">
      <c r="A635" s="509">
        <f t="shared" si="10"/>
        <v>633</v>
      </c>
      <c r="B635" s="503" t="s">
        <v>578</v>
      </c>
      <c r="C635" s="503" t="s">
        <v>1047</v>
      </c>
      <c r="D635" s="508" t="s">
        <v>797</v>
      </c>
      <c r="E635" s="508" t="s">
        <v>323</v>
      </c>
      <c r="F635" s="507" t="s">
        <v>1046</v>
      </c>
      <c r="G635" s="506" t="s">
        <v>938</v>
      </c>
      <c r="H635" s="506" t="s">
        <v>1045</v>
      </c>
      <c r="I635" s="505">
        <v>2015</v>
      </c>
      <c r="J635" s="504">
        <v>700</v>
      </c>
      <c r="K635" s="504">
        <v>0</v>
      </c>
      <c r="L635" s="503"/>
    </row>
    <row r="636" spans="1:12" ht="25.5" x14ac:dyDescent="0.25">
      <c r="A636" s="509">
        <f t="shared" si="10"/>
        <v>634</v>
      </c>
      <c r="B636" s="503" t="s">
        <v>578</v>
      </c>
      <c r="C636" s="503" t="s">
        <v>1044</v>
      </c>
      <c r="D636" s="508" t="s">
        <v>797</v>
      </c>
      <c r="E636" s="508" t="s">
        <v>323</v>
      </c>
      <c r="F636" s="507" t="s">
        <v>1043</v>
      </c>
      <c r="G636" s="506" t="s">
        <v>1042</v>
      </c>
      <c r="H636" s="506" t="s">
        <v>1041</v>
      </c>
      <c r="I636" s="505">
        <v>2015</v>
      </c>
      <c r="J636" s="504">
        <v>225</v>
      </c>
      <c r="K636" s="504">
        <v>0</v>
      </c>
      <c r="L636" s="503"/>
    </row>
    <row r="637" spans="1:12" ht="25.5" x14ac:dyDescent="0.25">
      <c r="A637" s="509">
        <f t="shared" si="10"/>
        <v>635</v>
      </c>
      <c r="B637" s="503" t="s">
        <v>578</v>
      </c>
      <c r="C637" s="503" t="s">
        <v>1040</v>
      </c>
      <c r="D637" s="508" t="s">
        <v>797</v>
      </c>
      <c r="E637" s="508" t="s">
        <v>323</v>
      </c>
      <c r="F637" s="507" t="s">
        <v>1039</v>
      </c>
      <c r="G637" s="506" t="s">
        <v>938</v>
      </c>
      <c r="H637" s="506" t="s">
        <v>1038</v>
      </c>
      <c r="I637" s="505">
        <v>2015</v>
      </c>
      <c r="J637" s="504">
        <v>120</v>
      </c>
      <c r="K637" s="504">
        <v>0</v>
      </c>
      <c r="L637" s="503"/>
    </row>
    <row r="638" spans="1:12" ht="25.5" x14ac:dyDescent="0.25">
      <c r="A638" s="509">
        <f t="shared" si="10"/>
        <v>636</v>
      </c>
      <c r="B638" s="503" t="s">
        <v>578</v>
      </c>
      <c r="C638" s="503" t="s">
        <v>950</v>
      </c>
      <c r="D638" s="508" t="s">
        <v>797</v>
      </c>
      <c r="E638" s="508" t="s">
        <v>323</v>
      </c>
      <c r="F638" s="507" t="s">
        <v>1037</v>
      </c>
      <c r="G638" s="506" t="s">
        <v>883</v>
      </c>
      <c r="H638" s="506" t="s">
        <v>948</v>
      </c>
      <c r="I638" s="505">
        <v>2015</v>
      </c>
      <c r="J638" s="504">
        <v>3800</v>
      </c>
      <c r="K638" s="504">
        <v>0</v>
      </c>
      <c r="L638" s="503"/>
    </row>
    <row r="639" spans="1:12" ht="25.5" x14ac:dyDescent="0.25">
      <c r="A639" s="509">
        <f t="shared" si="10"/>
        <v>637</v>
      </c>
      <c r="B639" s="503" t="s">
        <v>578</v>
      </c>
      <c r="C639" s="503" t="s">
        <v>947</v>
      </c>
      <c r="D639" s="508" t="s">
        <v>797</v>
      </c>
      <c r="E639" s="508" t="s">
        <v>323</v>
      </c>
      <c r="F639" s="507" t="s">
        <v>1036</v>
      </c>
      <c r="G639" s="506" t="s">
        <v>938</v>
      </c>
      <c r="H639" s="506" t="s">
        <v>1035</v>
      </c>
      <c r="I639" s="505">
        <v>2015</v>
      </c>
      <c r="J639" s="504">
        <v>120</v>
      </c>
      <c r="K639" s="504">
        <v>0</v>
      </c>
      <c r="L639" s="503"/>
    </row>
    <row r="640" spans="1:12" ht="25.5" x14ac:dyDescent="0.25">
      <c r="A640" s="509">
        <f t="shared" si="10"/>
        <v>638</v>
      </c>
      <c r="B640" s="503" t="s">
        <v>578</v>
      </c>
      <c r="C640" s="503" t="s">
        <v>1032</v>
      </c>
      <c r="D640" s="508" t="s">
        <v>797</v>
      </c>
      <c r="E640" s="508" t="s">
        <v>323</v>
      </c>
      <c r="F640" s="507" t="s">
        <v>1034</v>
      </c>
      <c r="G640" s="506" t="s">
        <v>1030</v>
      </c>
      <c r="H640" s="506" t="s">
        <v>1033</v>
      </c>
      <c r="I640" s="505">
        <v>2015</v>
      </c>
      <c r="J640" s="504">
        <v>1850</v>
      </c>
      <c r="K640" s="504">
        <v>0</v>
      </c>
      <c r="L640" s="503"/>
    </row>
    <row r="641" spans="1:12" ht="25.5" x14ac:dyDescent="0.25">
      <c r="A641" s="509">
        <f t="shared" si="10"/>
        <v>639</v>
      </c>
      <c r="B641" s="503" t="s">
        <v>578</v>
      </c>
      <c r="C641" s="503" t="s">
        <v>1032</v>
      </c>
      <c r="D641" s="508" t="s">
        <v>797</v>
      </c>
      <c r="E641" s="508" t="s">
        <v>323</v>
      </c>
      <c r="F641" s="507" t="s">
        <v>1031</v>
      </c>
      <c r="G641" s="506" t="s">
        <v>1030</v>
      </c>
      <c r="H641" s="506" t="s">
        <v>1029</v>
      </c>
      <c r="I641" s="505">
        <v>2015</v>
      </c>
      <c r="J641" s="504">
        <v>1850</v>
      </c>
      <c r="K641" s="504">
        <v>0</v>
      </c>
      <c r="L641" s="503"/>
    </row>
    <row r="642" spans="1:12" ht="38.25" x14ac:dyDescent="0.25">
      <c r="A642" s="509">
        <f t="shared" si="10"/>
        <v>640</v>
      </c>
      <c r="B642" s="503" t="s">
        <v>578</v>
      </c>
      <c r="C642" s="503" t="s">
        <v>959</v>
      </c>
      <c r="D642" s="508" t="s">
        <v>797</v>
      </c>
      <c r="E642" s="508" t="s">
        <v>323</v>
      </c>
      <c r="F642" s="507" t="s">
        <v>1028</v>
      </c>
      <c r="G642" s="506" t="s">
        <v>883</v>
      </c>
      <c r="H642" s="506" t="s">
        <v>1027</v>
      </c>
      <c r="I642" s="505">
        <v>2015</v>
      </c>
      <c r="J642" s="504">
        <v>1270</v>
      </c>
      <c r="K642" s="504">
        <v>0</v>
      </c>
      <c r="L642" s="503"/>
    </row>
    <row r="643" spans="1:12" ht="25.5" x14ac:dyDescent="0.25">
      <c r="A643" s="509">
        <f t="shared" si="10"/>
        <v>641</v>
      </c>
      <c r="B643" s="503" t="s">
        <v>578</v>
      </c>
      <c r="C643" s="503" t="s">
        <v>1026</v>
      </c>
      <c r="D643" s="508" t="s">
        <v>797</v>
      </c>
      <c r="E643" s="508" t="s">
        <v>323</v>
      </c>
      <c r="F643" s="507" t="s">
        <v>1025</v>
      </c>
      <c r="G643" s="506" t="s">
        <v>912</v>
      </c>
      <c r="H643" s="506" t="s">
        <v>1024</v>
      </c>
      <c r="I643" s="505">
        <v>2015</v>
      </c>
      <c r="J643" s="504">
        <v>363</v>
      </c>
      <c r="K643" s="504">
        <v>0</v>
      </c>
      <c r="L643" s="503"/>
    </row>
    <row r="644" spans="1:12" ht="25.5" x14ac:dyDescent="0.25">
      <c r="A644" s="509">
        <f t="shared" ref="A644:A707" si="11">A643+1</f>
        <v>642</v>
      </c>
      <c r="B644" s="503" t="s">
        <v>578</v>
      </c>
      <c r="C644" s="503" t="s">
        <v>881</v>
      </c>
      <c r="D644" s="508" t="s">
        <v>797</v>
      </c>
      <c r="E644" s="508" t="s">
        <v>323</v>
      </c>
      <c r="F644" s="507" t="s">
        <v>1023</v>
      </c>
      <c r="G644" s="506" t="s">
        <v>920</v>
      </c>
      <c r="H644" s="506" t="s">
        <v>1022</v>
      </c>
      <c r="I644" s="505">
        <v>2015</v>
      </c>
      <c r="J644" s="504">
        <v>1800</v>
      </c>
      <c r="K644" s="504">
        <v>0</v>
      </c>
      <c r="L644" s="503"/>
    </row>
    <row r="645" spans="1:12" ht="25.5" x14ac:dyDescent="0.25">
      <c r="A645" s="509">
        <f t="shared" si="11"/>
        <v>643</v>
      </c>
      <c r="B645" s="503" t="s">
        <v>578</v>
      </c>
      <c r="C645" s="503" t="s">
        <v>1001</v>
      </c>
      <c r="D645" s="508" t="s">
        <v>797</v>
      </c>
      <c r="E645" s="508" t="s">
        <v>323</v>
      </c>
      <c r="F645" s="507" t="s">
        <v>1021</v>
      </c>
      <c r="G645" s="506" t="s">
        <v>1020</v>
      </c>
      <c r="H645" s="506" t="s">
        <v>1019</v>
      </c>
      <c r="I645" s="505">
        <v>2015</v>
      </c>
      <c r="J645" s="504">
        <v>762</v>
      </c>
      <c r="K645" s="504">
        <v>0</v>
      </c>
      <c r="L645" s="503"/>
    </row>
    <row r="646" spans="1:12" ht="38.25" x14ac:dyDescent="0.25">
      <c r="A646" s="509">
        <f t="shared" si="11"/>
        <v>644</v>
      </c>
      <c r="B646" s="503" t="s">
        <v>578</v>
      </c>
      <c r="C646" s="503" t="s">
        <v>1018</v>
      </c>
      <c r="D646" s="508" t="s">
        <v>797</v>
      </c>
      <c r="E646" s="508" t="s">
        <v>323</v>
      </c>
      <c r="F646" s="507" t="s">
        <v>1017</v>
      </c>
      <c r="G646" s="506" t="s">
        <v>1016</v>
      </c>
      <c r="H646" s="506" t="s">
        <v>1015</v>
      </c>
      <c r="I646" s="505">
        <v>2015</v>
      </c>
      <c r="J646" s="504">
        <v>1100</v>
      </c>
      <c r="K646" s="504">
        <v>0</v>
      </c>
      <c r="L646" s="503"/>
    </row>
    <row r="647" spans="1:12" ht="25.5" x14ac:dyDescent="0.25">
      <c r="A647" s="509">
        <f t="shared" si="11"/>
        <v>645</v>
      </c>
      <c r="B647" s="503" t="s">
        <v>578</v>
      </c>
      <c r="C647" s="503" t="s">
        <v>1014</v>
      </c>
      <c r="D647" s="508" t="s">
        <v>797</v>
      </c>
      <c r="E647" s="508" t="s">
        <v>323</v>
      </c>
      <c r="F647" s="507" t="s">
        <v>1013</v>
      </c>
      <c r="G647" s="506" t="s">
        <v>952</v>
      </c>
      <c r="H647" s="506" t="s">
        <v>1012</v>
      </c>
      <c r="I647" s="505">
        <v>2015</v>
      </c>
      <c r="J647" s="504">
        <v>380</v>
      </c>
      <c r="K647" s="504">
        <v>0</v>
      </c>
      <c r="L647" s="503"/>
    </row>
    <row r="648" spans="1:12" ht="25.5" x14ac:dyDescent="0.25">
      <c r="A648" s="509">
        <f t="shared" si="11"/>
        <v>646</v>
      </c>
      <c r="B648" s="503" t="s">
        <v>578</v>
      </c>
      <c r="C648" s="503" t="s">
        <v>1011</v>
      </c>
      <c r="D648" s="508" t="s">
        <v>797</v>
      </c>
      <c r="E648" s="508" t="s">
        <v>323</v>
      </c>
      <c r="F648" s="507" t="s">
        <v>1010</v>
      </c>
      <c r="G648" s="506" t="s">
        <v>952</v>
      </c>
      <c r="H648" s="506" t="s">
        <v>1009</v>
      </c>
      <c r="I648" s="505">
        <v>2015</v>
      </c>
      <c r="J648" s="504">
        <v>620</v>
      </c>
      <c r="K648" s="504">
        <v>0</v>
      </c>
      <c r="L648" s="503"/>
    </row>
    <row r="649" spans="1:12" ht="51" x14ac:dyDescent="0.25">
      <c r="A649" s="509">
        <f t="shared" si="11"/>
        <v>647</v>
      </c>
      <c r="B649" s="503" t="s">
        <v>578</v>
      </c>
      <c r="C649" s="503" t="s">
        <v>1008</v>
      </c>
      <c r="D649" s="508" t="s">
        <v>797</v>
      </c>
      <c r="E649" s="508" t="s">
        <v>323</v>
      </c>
      <c r="F649" s="507" t="s">
        <v>1007</v>
      </c>
      <c r="G649" s="506" t="s">
        <v>1006</v>
      </c>
      <c r="H649" s="506" t="s">
        <v>1005</v>
      </c>
      <c r="I649" s="505">
        <v>2015</v>
      </c>
      <c r="J649" s="504">
        <v>240</v>
      </c>
      <c r="K649" s="504">
        <v>0</v>
      </c>
      <c r="L649" s="503"/>
    </row>
    <row r="650" spans="1:12" ht="51" x14ac:dyDescent="0.25">
      <c r="A650" s="509">
        <f t="shared" si="11"/>
        <v>648</v>
      </c>
      <c r="B650" s="503" t="s">
        <v>578</v>
      </c>
      <c r="C650" s="503" t="s">
        <v>1004</v>
      </c>
      <c r="D650" s="508" t="s">
        <v>797</v>
      </c>
      <c r="E650" s="508" t="s">
        <v>782</v>
      </c>
      <c r="F650" s="507" t="s">
        <v>1003</v>
      </c>
      <c r="G650" s="506" t="s">
        <v>912</v>
      </c>
      <c r="H650" s="506" t="s">
        <v>1002</v>
      </c>
      <c r="I650" s="505">
        <v>2015</v>
      </c>
      <c r="J650" s="504">
        <v>1750</v>
      </c>
      <c r="K650" s="504">
        <v>0</v>
      </c>
      <c r="L650" s="503"/>
    </row>
    <row r="651" spans="1:12" ht="25.5" x14ac:dyDescent="0.25">
      <c r="A651" s="509">
        <f t="shared" si="11"/>
        <v>649</v>
      </c>
      <c r="B651" s="503" t="s">
        <v>578</v>
      </c>
      <c r="C651" s="503" t="s">
        <v>1001</v>
      </c>
      <c r="D651" s="508" t="s">
        <v>797</v>
      </c>
      <c r="E651" s="508" t="s">
        <v>323</v>
      </c>
      <c r="F651" s="507" t="s">
        <v>1000</v>
      </c>
      <c r="G651" s="506" t="s">
        <v>999</v>
      </c>
      <c r="H651" s="506" t="s">
        <v>998</v>
      </c>
      <c r="I651" s="505">
        <v>2015</v>
      </c>
      <c r="J651" s="504">
        <v>490</v>
      </c>
      <c r="K651" s="504">
        <v>0</v>
      </c>
      <c r="L651" s="503"/>
    </row>
    <row r="652" spans="1:12" ht="25.5" x14ac:dyDescent="0.25">
      <c r="A652" s="509">
        <f t="shared" si="11"/>
        <v>650</v>
      </c>
      <c r="B652" s="503" t="s">
        <v>578</v>
      </c>
      <c r="C652" s="503" t="s">
        <v>997</v>
      </c>
      <c r="D652" s="508" t="s">
        <v>797</v>
      </c>
      <c r="E652" s="508" t="s">
        <v>323</v>
      </c>
      <c r="F652" s="507" t="s">
        <v>996</v>
      </c>
      <c r="G652" s="506" t="s">
        <v>889</v>
      </c>
      <c r="H652" s="506" t="s">
        <v>995</v>
      </c>
      <c r="I652" s="505">
        <v>2015</v>
      </c>
      <c r="J652" s="504">
        <v>392</v>
      </c>
      <c r="K652" s="504">
        <v>0</v>
      </c>
      <c r="L652" s="503"/>
    </row>
    <row r="653" spans="1:12" ht="25.5" x14ac:dyDescent="0.25">
      <c r="A653" s="509">
        <f t="shared" si="11"/>
        <v>651</v>
      </c>
      <c r="B653" s="503" t="s">
        <v>578</v>
      </c>
      <c r="C653" s="503" t="s">
        <v>907</v>
      </c>
      <c r="D653" s="508" t="s">
        <v>797</v>
      </c>
      <c r="E653" s="508" t="s">
        <v>323</v>
      </c>
      <c r="F653" s="507" t="s">
        <v>994</v>
      </c>
      <c r="G653" s="506" t="s">
        <v>889</v>
      </c>
      <c r="H653" s="506" t="s">
        <v>993</v>
      </c>
      <c r="I653" s="505">
        <v>2015</v>
      </c>
      <c r="J653" s="504">
        <v>600</v>
      </c>
      <c r="K653" s="504">
        <v>0</v>
      </c>
      <c r="L653" s="503"/>
    </row>
    <row r="654" spans="1:12" ht="25.5" x14ac:dyDescent="0.25">
      <c r="A654" s="509">
        <f t="shared" si="11"/>
        <v>652</v>
      </c>
      <c r="B654" s="503" t="s">
        <v>578</v>
      </c>
      <c r="C654" s="503" t="s">
        <v>947</v>
      </c>
      <c r="D654" s="508" t="s">
        <v>797</v>
      </c>
      <c r="E654" s="508" t="s">
        <v>323</v>
      </c>
      <c r="F654" s="507" t="s">
        <v>992</v>
      </c>
      <c r="G654" s="506" t="s">
        <v>952</v>
      </c>
      <c r="H654" s="506" t="s">
        <v>991</v>
      </c>
      <c r="I654" s="505">
        <v>2015</v>
      </c>
      <c r="J654" s="504">
        <v>235</v>
      </c>
      <c r="K654" s="504">
        <v>0</v>
      </c>
      <c r="L654" s="503"/>
    </row>
    <row r="655" spans="1:12" ht="51" x14ac:dyDescent="0.25">
      <c r="A655" s="509">
        <f t="shared" si="11"/>
        <v>653</v>
      </c>
      <c r="B655" s="503" t="s">
        <v>578</v>
      </c>
      <c r="C655" s="503" t="s">
        <v>940</v>
      </c>
      <c r="D655" s="508" t="s">
        <v>797</v>
      </c>
      <c r="E655" s="508" t="s">
        <v>323</v>
      </c>
      <c r="F655" s="507" t="s">
        <v>990</v>
      </c>
      <c r="G655" s="506" t="s">
        <v>938</v>
      </c>
      <c r="H655" s="506" t="s">
        <v>989</v>
      </c>
      <c r="I655" s="505">
        <v>2015</v>
      </c>
      <c r="J655" s="504">
        <v>500</v>
      </c>
      <c r="K655" s="504">
        <v>0</v>
      </c>
      <c r="L655" s="503"/>
    </row>
    <row r="656" spans="1:12" ht="25.5" x14ac:dyDescent="0.25">
      <c r="A656" s="509">
        <f t="shared" si="11"/>
        <v>654</v>
      </c>
      <c r="B656" s="503" t="s">
        <v>578</v>
      </c>
      <c r="C656" s="503" t="s">
        <v>914</v>
      </c>
      <c r="D656" s="508" t="s">
        <v>797</v>
      </c>
      <c r="E656" s="508" t="s">
        <v>323</v>
      </c>
      <c r="F656" s="507" t="s">
        <v>988</v>
      </c>
      <c r="G656" s="506" t="s">
        <v>912</v>
      </c>
      <c r="H656" s="506" t="s">
        <v>987</v>
      </c>
      <c r="I656" s="505">
        <v>2015</v>
      </c>
      <c r="J656" s="504">
        <v>610</v>
      </c>
      <c r="K656" s="504">
        <v>0</v>
      </c>
      <c r="L656" s="503"/>
    </row>
    <row r="657" spans="1:12" ht="25.5" x14ac:dyDescent="0.25">
      <c r="A657" s="509">
        <f t="shared" si="11"/>
        <v>655</v>
      </c>
      <c r="B657" s="503" t="s">
        <v>578</v>
      </c>
      <c r="C657" s="503" t="s">
        <v>986</v>
      </c>
      <c r="D657" s="508" t="s">
        <v>797</v>
      </c>
      <c r="E657" s="508" t="s">
        <v>323</v>
      </c>
      <c r="F657" s="507" t="s">
        <v>985</v>
      </c>
      <c r="G657" s="506" t="s">
        <v>945</v>
      </c>
      <c r="H657" s="506" t="s">
        <v>984</v>
      </c>
      <c r="I657" s="505">
        <v>2015</v>
      </c>
      <c r="J657" s="504">
        <v>4000</v>
      </c>
      <c r="K657" s="504">
        <v>0</v>
      </c>
      <c r="L657" s="503"/>
    </row>
    <row r="658" spans="1:12" ht="63.75" x14ac:dyDescent="0.25">
      <c r="A658" s="509">
        <f t="shared" si="11"/>
        <v>656</v>
      </c>
      <c r="B658" s="503" t="s">
        <v>578</v>
      </c>
      <c r="C658" s="503" t="s">
        <v>925</v>
      </c>
      <c r="D658" s="508" t="s">
        <v>797</v>
      </c>
      <c r="E658" s="508" t="s">
        <v>323</v>
      </c>
      <c r="F658" s="507" t="s">
        <v>983</v>
      </c>
      <c r="G658" s="506" t="s">
        <v>923</v>
      </c>
      <c r="H658" s="506" t="s">
        <v>982</v>
      </c>
      <c r="I658" s="505">
        <v>2015</v>
      </c>
      <c r="J658" s="504">
        <v>50</v>
      </c>
      <c r="K658" s="504">
        <v>0</v>
      </c>
      <c r="L658" s="503"/>
    </row>
    <row r="659" spans="1:12" ht="25.5" x14ac:dyDescent="0.25">
      <c r="A659" s="509">
        <f t="shared" si="11"/>
        <v>657</v>
      </c>
      <c r="B659" s="503" t="s">
        <v>578</v>
      </c>
      <c r="C659" s="503" t="s">
        <v>933</v>
      </c>
      <c r="D659" s="508" t="s">
        <v>797</v>
      </c>
      <c r="E659" s="508" t="s">
        <v>323</v>
      </c>
      <c r="F659" s="507" t="s">
        <v>981</v>
      </c>
      <c r="G659" s="506" t="s">
        <v>931</v>
      </c>
      <c r="H659" s="506" t="s">
        <v>930</v>
      </c>
      <c r="I659" s="505">
        <v>2015</v>
      </c>
      <c r="J659" s="504">
        <v>596.4</v>
      </c>
      <c r="K659" s="504">
        <v>0</v>
      </c>
      <c r="L659" s="503"/>
    </row>
    <row r="660" spans="1:12" ht="25.5" x14ac:dyDescent="0.25">
      <c r="A660" s="509">
        <f t="shared" si="11"/>
        <v>658</v>
      </c>
      <c r="B660" s="503" t="s">
        <v>578</v>
      </c>
      <c r="C660" s="503" t="s">
        <v>954</v>
      </c>
      <c r="D660" s="508" t="s">
        <v>797</v>
      </c>
      <c r="E660" s="508" t="s">
        <v>323</v>
      </c>
      <c r="F660" s="507" t="s">
        <v>980</v>
      </c>
      <c r="G660" s="506" t="s">
        <v>952</v>
      </c>
      <c r="H660" s="506" t="s">
        <v>951</v>
      </c>
      <c r="I660" s="505">
        <v>2015</v>
      </c>
      <c r="J660" s="504">
        <v>155</v>
      </c>
      <c r="K660" s="504">
        <v>0</v>
      </c>
      <c r="L660" s="503"/>
    </row>
    <row r="661" spans="1:12" ht="38.25" x14ac:dyDescent="0.25">
      <c r="A661" s="509">
        <f t="shared" si="11"/>
        <v>659</v>
      </c>
      <c r="B661" s="503" t="s">
        <v>578</v>
      </c>
      <c r="C661" s="503" t="s">
        <v>979</v>
      </c>
      <c r="D661" s="508" t="s">
        <v>797</v>
      </c>
      <c r="E661" s="508" t="s">
        <v>323</v>
      </c>
      <c r="F661" s="507" t="s">
        <v>978</v>
      </c>
      <c r="G661" s="506" t="s">
        <v>938</v>
      </c>
      <c r="H661" s="506" t="s">
        <v>977</v>
      </c>
      <c r="I661" s="505">
        <v>2015</v>
      </c>
      <c r="J661" s="504">
        <v>10004</v>
      </c>
      <c r="K661" s="504">
        <v>0</v>
      </c>
      <c r="L661" s="503"/>
    </row>
    <row r="662" spans="1:12" ht="25.5" x14ac:dyDescent="0.25">
      <c r="A662" s="509">
        <f t="shared" si="11"/>
        <v>660</v>
      </c>
      <c r="B662" s="503" t="s">
        <v>578</v>
      </c>
      <c r="C662" s="503" t="s">
        <v>914</v>
      </c>
      <c r="D662" s="508" t="s">
        <v>797</v>
      </c>
      <c r="E662" s="508" t="s">
        <v>323</v>
      </c>
      <c r="F662" s="507" t="s">
        <v>976</v>
      </c>
      <c r="G662" s="506" t="s">
        <v>912</v>
      </c>
      <c r="H662" s="506" t="s">
        <v>975</v>
      </c>
      <c r="I662" s="505">
        <v>2015</v>
      </c>
      <c r="J662" s="504">
        <v>1220</v>
      </c>
      <c r="K662" s="504">
        <v>0</v>
      </c>
      <c r="L662" s="503"/>
    </row>
    <row r="663" spans="1:12" ht="38.25" x14ac:dyDescent="0.25">
      <c r="A663" s="509">
        <f t="shared" si="11"/>
        <v>661</v>
      </c>
      <c r="B663" s="503" t="s">
        <v>578</v>
      </c>
      <c r="C663" s="503" t="s">
        <v>974</v>
      </c>
      <c r="D663" s="508" t="s">
        <v>797</v>
      </c>
      <c r="E663" s="508" t="s">
        <v>323</v>
      </c>
      <c r="F663" s="507" t="s">
        <v>973</v>
      </c>
      <c r="G663" s="506" t="s">
        <v>912</v>
      </c>
      <c r="H663" s="506" t="s">
        <v>972</v>
      </c>
      <c r="I663" s="505">
        <v>2015</v>
      </c>
      <c r="J663" s="504">
        <v>375</v>
      </c>
      <c r="K663" s="504">
        <v>0</v>
      </c>
      <c r="L663" s="503"/>
    </row>
    <row r="664" spans="1:12" ht="25.5" x14ac:dyDescent="0.25">
      <c r="A664" s="509">
        <f t="shared" si="11"/>
        <v>662</v>
      </c>
      <c r="B664" s="503" t="s">
        <v>578</v>
      </c>
      <c r="C664" s="503" t="s">
        <v>971</v>
      </c>
      <c r="D664" s="508" t="s">
        <v>797</v>
      </c>
      <c r="E664" s="508" t="s">
        <v>323</v>
      </c>
      <c r="F664" s="507" t="s">
        <v>970</v>
      </c>
      <c r="G664" s="506" t="s">
        <v>938</v>
      </c>
      <c r="H664" s="506" t="s">
        <v>969</v>
      </c>
      <c r="I664" s="505">
        <v>2015</v>
      </c>
      <c r="J664" s="504">
        <v>252</v>
      </c>
      <c r="K664" s="504">
        <v>0</v>
      </c>
      <c r="L664" s="503"/>
    </row>
    <row r="665" spans="1:12" ht="38.25" x14ac:dyDescent="0.25">
      <c r="A665" s="509">
        <f t="shared" si="11"/>
        <v>663</v>
      </c>
      <c r="B665" s="503" t="s">
        <v>578</v>
      </c>
      <c r="C665" s="503" t="s">
        <v>968</v>
      </c>
      <c r="D665" s="508" t="s">
        <v>797</v>
      </c>
      <c r="E665" s="508" t="s">
        <v>782</v>
      </c>
      <c r="F665" s="507" t="s">
        <v>967</v>
      </c>
      <c r="G665" s="506" t="s">
        <v>920</v>
      </c>
      <c r="H665" s="506" t="s">
        <v>966</v>
      </c>
      <c r="I665" s="505">
        <v>2015</v>
      </c>
      <c r="J665" s="504">
        <v>3000</v>
      </c>
      <c r="K665" s="504">
        <v>0</v>
      </c>
      <c r="L665" s="503"/>
    </row>
    <row r="666" spans="1:12" x14ac:dyDescent="0.25">
      <c r="A666" s="509">
        <f t="shared" si="11"/>
        <v>664</v>
      </c>
      <c r="B666" s="503" t="s">
        <v>578</v>
      </c>
      <c r="C666" s="503" t="s">
        <v>965</v>
      </c>
      <c r="D666" s="508" t="s">
        <v>797</v>
      </c>
      <c r="E666" s="508" t="s">
        <v>323</v>
      </c>
      <c r="F666" s="507" t="s">
        <v>964</v>
      </c>
      <c r="G666" s="506" t="s">
        <v>952</v>
      </c>
      <c r="H666" s="506" t="s">
        <v>963</v>
      </c>
      <c r="I666" s="505">
        <v>2015</v>
      </c>
      <c r="J666" s="504">
        <v>350</v>
      </c>
      <c r="K666" s="504">
        <v>0</v>
      </c>
      <c r="L666" s="503"/>
    </row>
    <row r="667" spans="1:12" ht="25.5" x14ac:dyDescent="0.25">
      <c r="A667" s="509">
        <f t="shared" si="11"/>
        <v>665</v>
      </c>
      <c r="B667" s="503" t="s">
        <v>578</v>
      </c>
      <c r="C667" s="503" t="s">
        <v>962</v>
      </c>
      <c r="D667" s="508" t="s">
        <v>797</v>
      </c>
      <c r="E667" s="508" t="s">
        <v>323</v>
      </c>
      <c r="F667" s="507" t="s">
        <v>961</v>
      </c>
      <c r="G667" s="506" t="s">
        <v>889</v>
      </c>
      <c r="H667" s="506" t="s">
        <v>960</v>
      </c>
      <c r="I667" s="505">
        <v>2015</v>
      </c>
      <c r="J667" s="504">
        <v>840</v>
      </c>
      <c r="K667" s="504">
        <v>0</v>
      </c>
      <c r="L667" s="503"/>
    </row>
    <row r="668" spans="1:12" ht="38.25" x14ac:dyDescent="0.25">
      <c r="A668" s="509">
        <f t="shared" si="11"/>
        <v>666</v>
      </c>
      <c r="B668" s="503" t="s">
        <v>578</v>
      </c>
      <c r="C668" s="503" t="s">
        <v>959</v>
      </c>
      <c r="D668" s="508" t="s">
        <v>797</v>
      </c>
      <c r="E668" s="508" t="s">
        <v>323</v>
      </c>
      <c r="F668" s="507" t="s">
        <v>958</v>
      </c>
      <c r="G668" s="506" t="s">
        <v>883</v>
      </c>
      <c r="H668" s="506" t="s">
        <v>957</v>
      </c>
      <c r="I668" s="505">
        <v>2015</v>
      </c>
      <c r="J668" s="504">
        <v>650</v>
      </c>
      <c r="K668" s="504">
        <v>0</v>
      </c>
      <c r="L668" s="503"/>
    </row>
    <row r="669" spans="1:12" ht="25.5" x14ac:dyDescent="0.25">
      <c r="A669" s="509">
        <f t="shared" si="11"/>
        <v>667</v>
      </c>
      <c r="B669" s="503" t="s">
        <v>578</v>
      </c>
      <c r="C669" s="503" t="s">
        <v>914</v>
      </c>
      <c r="D669" s="508" t="s">
        <v>797</v>
      </c>
      <c r="E669" s="508" t="s">
        <v>323</v>
      </c>
      <c r="F669" s="507" t="s">
        <v>956</v>
      </c>
      <c r="G669" s="506" t="s">
        <v>899</v>
      </c>
      <c r="H669" s="506" t="s">
        <v>955</v>
      </c>
      <c r="I669" s="505" t="s">
        <v>892</v>
      </c>
      <c r="J669" s="504">
        <v>900</v>
      </c>
      <c r="K669" s="504">
        <v>0</v>
      </c>
      <c r="L669" s="503"/>
    </row>
    <row r="670" spans="1:12" ht="25.5" x14ac:dyDescent="0.25">
      <c r="A670" s="509">
        <f t="shared" si="11"/>
        <v>668</v>
      </c>
      <c r="B670" s="503" t="s">
        <v>578</v>
      </c>
      <c r="C670" s="503" t="s">
        <v>954</v>
      </c>
      <c r="D670" s="508" t="s">
        <v>797</v>
      </c>
      <c r="E670" s="508" t="s">
        <v>323</v>
      </c>
      <c r="F670" s="507" t="s">
        <v>953</v>
      </c>
      <c r="G670" s="506" t="s">
        <v>952</v>
      </c>
      <c r="H670" s="506" t="s">
        <v>951</v>
      </c>
      <c r="I670" s="505">
        <v>2015</v>
      </c>
      <c r="J670" s="504">
        <v>155</v>
      </c>
      <c r="K670" s="504">
        <v>0</v>
      </c>
      <c r="L670" s="503"/>
    </row>
    <row r="671" spans="1:12" ht="25.5" x14ac:dyDescent="0.25">
      <c r="A671" s="509">
        <f t="shared" si="11"/>
        <v>669</v>
      </c>
      <c r="B671" s="503" t="s">
        <v>578</v>
      </c>
      <c r="C671" s="503" t="s">
        <v>950</v>
      </c>
      <c r="D671" s="508" t="s">
        <v>797</v>
      </c>
      <c r="E671" s="508" t="s">
        <v>323</v>
      </c>
      <c r="F671" s="507" t="s">
        <v>949</v>
      </c>
      <c r="G671" s="506" t="s">
        <v>883</v>
      </c>
      <c r="H671" s="506" t="s">
        <v>948</v>
      </c>
      <c r="I671" s="505">
        <v>2015</v>
      </c>
      <c r="J671" s="504">
        <v>3885</v>
      </c>
      <c r="K671" s="504">
        <v>0</v>
      </c>
      <c r="L671" s="503"/>
    </row>
    <row r="672" spans="1:12" ht="25.5" x14ac:dyDescent="0.25">
      <c r="A672" s="509">
        <f t="shared" si="11"/>
        <v>670</v>
      </c>
      <c r="B672" s="503" t="s">
        <v>578</v>
      </c>
      <c r="C672" s="503" t="s">
        <v>947</v>
      </c>
      <c r="D672" s="508" t="s">
        <v>797</v>
      </c>
      <c r="E672" s="508" t="s">
        <v>323</v>
      </c>
      <c r="F672" s="507" t="s">
        <v>946</v>
      </c>
      <c r="G672" s="506" t="s">
        <v>945</v>
      </c>
      <c r="H672" s="506" t="s">
        <v>944</v>
      </c>
      <c r="I672" s="505">
        <v>2015</v>
      </c>
      <c r="J672" s="504">
        <v>1280</v>
      </c>
      <c r="K672" s="504">
        <v>0</v>
      </c>
      <c r="L672" s="503"/>
    </row>
    <row r="673" spans="1:12" ht="25.5" x14ac:dyDescent="0.25">
      <c r="A673" s="509">
        <f t="shared" si="11"/>
        <v>671</v>
      </c>
      <c r="B673" s="503" t="s">
        <v>578</v>
      </c>
      <c r="C673" s="503" t="s">
        <v>943</v>
      </c>
      <c r="D673" s="508" t="s">
        <v>797</v>
      </c>
      <c r="E673" s="508" t="s">
        <v>323</v>
      </c>
      <c r="F673" s="507" t="s">
        <v>942</v>
      </c>
      <c r="G673" s="506" t="s">
        <v>889</v>
      </c>
      <c r="H673" s="506" t="s">
        <v>941</v>
      </c>
      <c r="I673" s="505">
        <v>2015</v>
      </c>
      <c r="J673" s="504">
        <v>1536</v>
      </c>
      <c r="K673" s="504">
        <v>0</v>
      </c>
      <c r="L673" s="503"/>
    </row>
    <row r="674" spans="1:12" ht="51" x14ac:dyDescent="0.25">
      <c r="A674" s="509">
        <f t="shared" si="11"/>
        <v>672</v>
      </c>
      <c r="B674" s="503" t="s">
        <v>578</v>
      </c>
      <c r="C674" s="503" t="s">
        <v>940</v>
      </c>
      <c r="D674" s="508" t="s">
        <v>797</v>
      </c>
      <c r="E674" s="508" t="s">
        <v>323</v>
      </c>
      <c r="F674" s="507" t="s">
        <v>939</v>
      </c>
      <c r="G674" s="506" t="s">
        <v>938</v>
      </c>
      <c r="H674" s="506" t="s">
        <v>937</v>
      </c>
      <c r="I674" s="505">
        <v>2015</v>
      </c>
      <c r="J674" s="504">
        <v>350</v>
      </c>
      <c r="K674" s="504">
        <v>0</v>
      </c>
      <c r="L674" s="503"/>
    </row>
    <row r="675" spans="1:12" ht="25.5" x14ac:dyDescent="0.25">
      <c r="A675" s="509">
        <f t="shared" si="11"/>
        <v>673</v>
      </c>
      <c r="B675" s="503" t="s">
        <v>578</v>
      </c>
      <c r="C675" s="503" t="s">
        <v>936</v>
      </c>
      <c r="D675" s="508" t="s">
        <v>797</v>
      </c>
      <c r="E675" s="508" t="s">
        <v>323</v>
      </c>
      <c r="F675" s="507" t="s">
        <v>935</v>
      </c>
      <c r="G675" s="506" t="s">
        <v>874</v>
      </c>
      <c r="H675" s="506" t="s">
        <v>934</v>
      </c>
      <c r="I675" s="505">
        <v>2015</v>
      </c>
      <c r="J675" s="504">
        <v>1500</v>
      </c>
      <c r="K675" s="504">
        <v>0</v>
      </c>
      <c r="L675" s="503"/>
    </row>
    <row r="676" spans="1:12" ht="25.5" x14ac:dyDescent="0.25">
      <c r="A676" s="509">
        <f t="shared" si="11"/>
        <v>674</v>
      </c>
      <c r="B676" s="503" t="s">
        <v>578</v>
      </c>
      <c r="C676" s="503" t="s">
        <v>933</v>
      </c>
      <c r="D676" s="508" t="s">
        <v>797</v>
      </c>
      <c r="E676" s="508" t="s">
        <v>323</v>
      </c>
      <c r="F676" s="507" t="s">
        <v>932</v>
      </c>
      <c r="G676" s="506" t="s">
        <v>931</v>
      </c>
      <c r="H676" s="506" t="s">
        <v>930</v>
      </c>
      <c r="I676" s="505">
        <v>2015</v>
      </c>
      <c r="J676" s="504">
        <v>1118.4000000000001</v>
      </c>
      <c r="K676" s="504">
        <v>0</v>
      </c>
      <c r="L676" s="503"/>
    </row>
    <row r="677" spans="1:12" x14ac:dyDescent="0.25">
      <c r="A677" s="509">
        <f t="shared" si="11"/>
        <v>675</v>
      </c>
      <c r="B677" s="503" t="s">
        <v>578</v>
      </c>
      <c r="C677" s="503" t="s">
        <v>929</v>
      </c>
      <c r="D677" s="508" t="s">
        <v>797</v>
      </c>
      <c r="E677" s="508" t="s">
        <v>323</v>
      </c>
      <c r="F677" s="507" t="s">
        <v>928</v>
      </c>
      <c r="G677" s="506" t="s">
        <v>927</v>
      </c>
      <c r="H677" s="506" t="s">
        <v>926</v>
      </c>
      <c r="I677" s="505">
        <v>2015</v>
      </c>
      <c r="J677" s="504">
        <v>177</v>
      </c>
      <c r="K677" s="504">
        <v>0</v>
      </c>
      <c r="L677" s="503"/>
    </row>
    <row r="678" spans="1:12" ht="63.75" x14ac:dyDescent="0.25">
      <c r="A678" s="509">
        <f t="shared" si="11"/>
        <v>676</v>
      </c>
      <c r="B678" s="503" t="s">
        <v>578</v>
      </c>
      <c r="C678" s="503" t="s">
        <v>925</v>
      </c>
      <c r="D678" s="508" t="s">
        <v>797</v>
      </c>
      <c r="E678" s="508" t="s">
        <v>323</v>
      </c>
      <c r="F678" s="507" t="s">
        <v>924</v>
      </c>
      <c r="G678" s="506" t="s">
        <v>923</v>
      </c>
      <c r="H678" s="506" t="s">
        <v>922</v>
      </c>
      <c r="I678" s="505">
        <v>2015</v>
      </c>
      <c r="J678" s="504">
        <v>180</v>
      </c>
      <c r="K678" s="504">
        <v>0</v>
      </c>
      <c r="L678" s="503"/>
    </row>
    <row r="679" spans="1:12" ht="25.5" x14ac:dyDescent="0.25">
      <c r="A679" s="509">
        <f t="shared" si="11"/>
        <v>677</v>
      </c>
      <c r="B679" s="503" t="s">
        <v>578</v>
      </c>
      <c r="C679" s="503" t="s">
        <v>881</v>
      </c>
      <c r="D679" s="508" t="s">
        <v>797</v>
      </c>
      <c r="E679" s="508" t="s">
        <v>323</v>
      </c>
      <c r="F679" s="507" t="s">
        <v>921</v>
      </c>
      <c r="G679" s="506" t="s">
        <v>920</v>
      </c>
      <c r="H679" s="506" t="s">
        <v>919</v>
      </c>
      <c r="I679" s="505">
        <v>2015</v>
      </c>
      <c r="J679" s="504">
        <v>1800</v>
      </c>
      <c r="K679" s="504">
        <v>0</v>
      </c>
      <c r="L679" s="503"/>
    </row>
    <row r="680" spans="1:12" ht="25.5" x14ac:dyDescent="0.25">
      <c r="A680" s="509">
        <f t="shared" si="11"/>
        <v>678</v>
      </c>
      <c r="B680" s="503" t="s">
        <v>578</v>
      </c>
      <c r="C680" s="503" t="s">
        <v>918</v>
      </c>
      <c r="D680" s="508" t="s">
        <v>797</v>
      </c>
      <c r="E680" s="508" t="s">
        <v>323</v>
      </c>
      <c r="F680" s="507" t="s">
        <v>917</v>
      </c>
      <c r="G680" s="506" t="s">
        <v>916</v>
      </c>
      <c r="H680" s="506" t="s">
        <v>915</v>
      </c>
      <c r="I680" s="505">
        <v>2015</v>
      </c>
      <c r="J680" s="504">
        <v>500</v>
      </c>
      <c r="K680" s="504">
        <v>0</v>
      </c>
      <c r="L680" s="503"/>
    </row>
    <row r="681" spans="1:12" ht="25.5" x14ac:dyDescent="0.25">
      <c r="A681" s="509">
        <f t="shared" si="11"/>
        <v>679</v>
      </c>
      <c r="B681" s="503" t="s">
        <v>578</v>
      </c>
      <c r="C681" s="503" t="s">
        <v>914</v>
      </c>
      <c r="D681" s="508" t="s">
        <v>797</v>
      </c>
      <c r="E681" s="508" t="s">
        <v>323</v>
      </c>
      <c r="F681" s="507" t="s">
        <v>913</v>
      </c>
      <c r="G681" s="506" t="s">
        <v>912</v>
      </c>
      <c r="H681" s="506" t="s">
        <v>911</v>
      </c>
      <c r="I681" s="505">
        <v>2015</v>
      </c>
      <c r="J681" s="504">
        <v>670</v>
      </c>
      <c r="K681" s="504">
        <v>0</v>
      </c>
      <c r="L681" s="503"/>
    </row>
    <row r="682" spans="1:12" ht="25.5" x14ac:dyDescent="0.25">
      <c r="A682" s="509">
        <f t="shared" si="11"/>
        <v>680</v>
      </c>
      <c r="B682" s="503" t="s">
        <v>578</v>
      </c>
      <c r="C682" s="503" t="s">
        <v>910</v>
      </c>
      <c r="D682" s="508" t="s">
        <v>797</v>
      </c>
      <c r="E682" s="508" t="s">
        <v>323</v>
      </c>
      <c r="F682" s="507" t="s">
        <v>909</v>
      </c>
      <c r="G682" s="506" t="s">
        <v>883</v>
      </c>
      <c r="H682" s="506" t="s">
        <v>908</v>
      </c>
      <c r="I682" s="505">
        <v>2015</v>
      </c>
      <c r="J682" s="504">
        <v>1900</v>
      </c>
      <c r="K682" s="504">
        <v>0</v>
      </c>
      <c r="L682" s="503"/>
    </row>
    <row r="683" spans="1:12" ht="25.5" x14ac:dyDescent="0.25">
      <c r="A683" s="509">
        <f t="shared" si="11"/>
        <v>681</v>
      </c>
      <c r="B683" s="503" t="s">
        <v>578</v>
      </c>
      <c r="C683" s="503" t="s">
        <v>907</v>
      </c>
      <c r="D683" s="508" t="s">
        <v>797</v>
      </c>
      <c r="E683" s="508" t="s">
        <v>323</v>
      </c>
      <c r="F683" s="507" t="s">
        <v>906</v>
      </c>
      <c r="G683" s="506" t="s">
        <v>889</v>
      </c>
      <c r="H683" s="506" t="s">
        <v>905</v>
      </c>
      <c r="I683" s="505">
        <v>2015</v>
      </c>
      <c r="J683" s="504">
        <v>512</v>
      </c>
      <c r="K683" s="504">
        <v>0</v>
      </c>
      <c r="L683" s="503"/>
    </row>
    <row r="684" spans="1:12" ht="51" x14ac:dyDescent="0.25">
      <c r="A684" s="509">
        <f t="shared" si="11"/>
        <v>682</v>
      </c>
      <c r="B684" s="503" t="s">
        <v>578</v>
      </c>
      <c r="C684" s="503" t="s">
        <v>904</v>
      </c>
      <c r="D684" s="508" t="s">
        <v>797</v>
      </c>
      <c r="E684" s="508" t="s">
        <v>323</v>
      </c>
      <c r="F684" s="507" t="s">
        <v>903</v>
      </c>
      <c r="G684" s="506" t="s">
        <v>883</v>
      </c>
      <c r="H684" s="506" t="s">
        <v>902</v>
      </c>
      <c r="I684" s="505">
        <v>2015</v>
      </c>
      <c r="J684" s="504">
        <v>330</v>
      </c>
      <c r="K684" s="504">
        <v>0</v>
      </c>
      <c r="L684" s="503"/>
    </row>
    <row r="685" spans="1:12" ht="25.5" x14ac:dyDescent="0.25">
      <c r="A685" s="509">
        <f t="shared" si="11"/>
        <v>683</v>
      </c>
      <c r="B685" s="503" t="s">
        <v>578</v>
      </c>
      <c r="C685" s="503" t="s">
        <v>901</v>
      </c>
      <c r="D685" s="508" t="s">
        <v>797</v>
      </c>
      <c r="E685" s="508" t="s">
        <v>323</v>
      </c>
      <c r="F685" s="507" t="s">
        <v>900</v>
      </c>
      <c r="G685" s="506" t="s">
        <v>899</v>
      </c>
      <c r="H685" s="506" t="s">
        <v>898</v>
      </c>
      <c r="I685" s="505">
        <v>2015</v>
      </c>
      <c r="J685" s="504">
        <v>63</v>
      </c>
      <c r="K685" s="504">
        <v>0</v>
      </c>
      <c r="L685" s="503"/>
    </row>
    <row r="686" spans="1:12" ht="25.5" x14ac:dyDescent="0.25">
      <c r="A686" s="509">
        <f t="shared" si="11"/>
        <v>684</v>
      </c>
      <c r="B686" s="503" t="s">
        <v>578</v>
      </c>
      <c r="C686" s="503" t="s">
        <v>897</v>
      </c>
      <c r="D686" s="508" t="s">
        <v>797</v>
      </c>
      <c r="E686" s="508" t="s">
        <v>323</v>
      </c>
      <c r="F686" s="507" t="s">
        <v>896</v>
      </c>
      <c r="G686" s="506" t="s">
        <v>889</v>
      </c>
      <c r="H686" s="506" t="s">
        <v>895</v>
      </c>
      <c r="I686" s="505">
        <v>2015</v>
      </c>
      <c r="J686" s="504">
        <v>140</v>
      </c>
      <c r="K686" s="504">
        <v>0</v>
      </c>
      <c r="L686" s="503"/>
    </row>
    <row r="687" spans="1:12" ht="38.25" x14ac:dyDescent="0.25">
      <c r="A687" s="509">
        <f t="shared" si="11"/>
        <v>685</v>
      </c>
      <c r="B687" s="503" t="s">
        <v>578</v>
      </c>
      <c r="C687" s="503" t="s">
        <v>891</v>
      </c>
      <c r="D687" s="508" t="s">
        <v>797</v>
      </c>
      <c r="E687" s="508" t="s">
        <v>323</v>
      </c>
      <c r="F687" s="506" t="s">
        <v>894</v>
      </c>
      <c r="G687" s="506" t="s">
        <v>889</v>
      </c>
      <c r="H687" s="506" t="s">
        <v>893</v>
      </c>
      <c r="I687" s="505" t="s">
        <v>892</v>
      </c>
      <c r="J687" s="504">
        <v>468</v>
      </c>
      <c r="K687" s="504">
        <v>0</v>
      </c>
      <c r="L687" s="503"/>
    </row>
    <row r="688" spans="1:12" ht="38.25" x14ac:dyDescent="0.25">
      <c r="A688" s="509">
        <f t="shared" si="11"/>
        <v>686</v>
      </c>
      <c r="B688" s="503" t="s">
        <v>578</v>
      </c>
      <c r="C688" s="503" t="s">
        <v>891</v>
      </c>
      <c r="D688" s="508" t="s">
        <v>797</v>
      </c>
      <c r="E688" s="508" t="s">
        <v>323</v>
      </c>
      <c r="F688" s="506" t="s">
        <v>890</v>
      </c>
      <c r="G688" s="506" t="s">
        <v>889</v>
      </c>
      <c r="H688" s="506" t="s">
        <v>888</v>
      </c>
      <c r="I688" s="505">
        <v>2015</v>
      </c>
      <c r="J688" s="504">
        <v>770</v>
      </c>
      <c r="K688" s="504">
        <v>0</v>
      </c>
      <c r="L688" s="503"/>
    </row>
    <row r="689" spans="1:12" ht="25.5" x14ac:dyDescent="0.25">
      <c r="A689" s="509">
        <f t="shared" si="11"/>
        <v>687</v>
      </c>
      <c r="B689" s="503" t="s">
        <v>578</v>
      </c>
      <c r="C689" s="503" t="s">
        <v>887</v>
      </c>
      <c r="D689" s="508" t="s">
        <v>797</v>
      </c>
      <c r="E689" s="508" t="s">
        <v>782</v>
      </c>
      <c r="F689" s="507" t="s">
        <v>886</v>
      </c>
      <c r="G689" s="506" t="s">
        <v>883</v>
      </c>
      <c r="H689" s="506" t="s">
        <v>882</v>
      </c>
      <c r="I689" s="505">
        <v>2015</v>
      </c>
      <c r="J689" s="504">
        <v>726</v>
      </c>
      <c r="K689" s="504">
        <v>0</v>
      </c>
      <c r="L689" s="503"/>
    </row>
    <row r="690" spans="1:12" ht="25.5" x14ac:dyDescent="0.25">
      <c r="A690" s="509">
        <f t="shared" si="11"/>
        <v>688</v>
      </c>
      <c r="B690" s="503" t="s">
        <v>578</v>
      </c>
      <c r="C690" s="503" t="s">
        <v>885</v>
      </c>
      <c r="D690" s="508" t="s">
        <v>797</v>
      </c>
      <c r="E690" s="508" t="s">
        <v>323</v>
      </c>
      <c r="F690" s="507" t="s">
        <v>884</v>
      </c>
      <c r="G690" s="506" t="s">
        <v>883</v>
      </c>
      <c r="H690" s="506" t="s">
        <v>882</v>
      </c>
      <c r="I690" s="505">
        <v>2015</v>
      </c>
      <c r="J690" s="504">
        <v>550</v>
      </c>
      <c r="K690" s="504">
        <v>0</v>
      </c>
      <c r="L690" s="503"/>
    </row>
    <row r="691" spans="1:12" ht="25.5" x14ac:dyDescent="0.25">
      <c r="A691" s="509">
        <f t="shared" si="11"/>
        <v>689</v>
      </c>
      <c r="B691" s="503" t="s">
        <v>578</v>
      </c>
      <c r="C691" s="503" t="s">
        <v>881</v>
      </c>
      <c r="D691" s="508" t="s">
        <v>797</v>
      </c>
      <c r="E691" s="508" t="s">
        <v>323</v>
      </c>
      <c r="F691" s="507" t="s">
        <v>880</v>
      </c>
      <c r="G691" s="506" t="s">
        <v>879</v>
      </c>
      <c r="H691" s="506" t="s">
        <v>878</v>
      </c>
      <c r="I691" s="505">
        <v>2015</v>
      </c>
      <c r="J691" s="504">
        <v>5880</v>
      </c>
      <c r="K691" s="504">
        <v>0</v>
      </c>
      <c r="L691" s="503"/>
    </row>
    <row r="692" spans="1:12" ht="25.5" x14ac:dyDescent="0.25">
      <c r="A692" s="509">
        <f t="shared" si="11"/>
        <v>690</v>
      </c>
      <c r="B692" s="503" t="s">
        <v>578</v>
      </c>
      <c r="C692" s="503" t="s">
        <v>876</v>
      </c>
      <c r="D692" s="508" t="s">
        <v>797</v>
      </c>
      <c r="E692" s="508" t="s">
        <v>782</v>
      </c>
      <c r="F692" s="507" t="s">
        <v>877</v>
      </c>
      <c r="G692" s="506" t="s">
        <v>874</v>
      </c>
      <c r="H692" s="506" t="s">
        <v>873</v>
      </c>
      <c r="I692" s="505">
        <v>2014</v>
      </c>
      <c r="J692" s="504">
        <v>1500</v>
      </c>
      <c r="K692" s="504">
        <v>0</v>
      </c>
      <c r="L692" s="503"/>
    </row>
    <row r="693" spans="1:12" ht="25.5" x14ac:dyDescent="0.25">
      <c r="A693" s="509">
        <f t="shared" si="11"/>
        <v>691</v>
      </c>
      <c r="B693" s="503" t="s">
        <v>578</v>
      </c>
      <c r="C693" s="503" t="s">
        <v>876</v>
      </c>
      <c r="D693" s="508" t="s">
        <v>797</v>
      </c>
      <c r="E693" s="508" t="s">
        <v>782</v>
      </c>
      <c r="F693" s="507" t="s">
        <v>875</v>
      </c>
      <c r="G693" s="506" t="s">
        <v>874</v>
      </c>
      <c r="H693" s="506" t="s">
        <v>873</v>
      </c>
      <c r="I693" s="505">
        <v>2014</v>
      </c>
      <c r="J693" s="504">
        <v>250</v>
      </c>
      <c r="K693" s="504">
        <v>0</v>
      </c>
      <c r="L693" s="503"/>
    </row>
    <row r="694" spans="1:12" ht="25.5" hidden="1" x14ac:dyDescent="0.25">
      <c r="A694" s="490">
        <f t="shared" si="11"/>
        <v>692</v>
      </c>
      <c r="B694" s="485" t="s">
        <v>577</v>
      </c>
      <c r="C694" s="485" t="s">
        <v>760</v>
      </c>
      <c r="D694" s="489" t="s">
        <v>677</v>
      </c>
      <c r="E694" s="489" t="s">
        <v>323</v>
      </c>
      <c r="F694" s="499" t="s">
        <v>872</v>
      </c>
      <c r="G694" s="476" t="s">
        <v>871</v>
      </c>
      <c r="H694" s="476" t="s">
        <v>870</v>
      </c>
      <c r="I694" s="501" t="s">
        <v>866</v>
      </c>
      <c r="J694" s="486">
        <v>10958</v>
      </c>
      <c r="K694" s="486">
        <v>0</v>
      </c>
      <c r="L694" s="485"/>
    </row>
    <row r="695" spans="1:12" ht="25.5" hidden="1" x14ac:dyDescent="0.25">
      <c r="A695" s="490">
        <f t="shared" si="11"/>
        <v>693</v>
      </c>
      <c r="B695" s="485" t="s">
        <v>577</v>
      </c>
      <c r="C695" s="485" t="s">
        <v>760</v>
      </c>
      <c r="D695" s="489" t="s">
        <v>677</v>
      </c>
      <c r="E695" s="489" t="s">
        <v>323</v>
      </c>
      <c r="F695" s="499" t="s">
        <v>869</v>
      </c>
      <c r="G695" s="476" t="s">
        <v>868</v>
      </c>
      <c r="H695" s="476" t="s">
        <v>867</v>
      </c>
      <c r="I695" s="501" t="s">
        <v>866</v>
      </c>
      <c r="J695" s="486">
        <v>7668</v>
      </c>
      <c r="K695" s="486">
        <v>0</v>
      </c>
      <c r="L695" s="485"/>
    </row>
    <row r="696" spans="1:12" ht="25.5" hidden="1" x14ac:dyDescent="0.25">
      <c r="A696" s="490">
        <f t="shared" si="11"/>
        <v>694</v>
      </c>
      <c r="B696" s="485" t="s">
        <v>577</v>
      </c>
      <c r="C696" s="485" t="s">
        <v>760</v>
      </c>
      <c r="D696" s="489" t="s">
        <v>677</v>
      </c>
      <c r="E696" s="489" t="s">
        <v>323</v>
      </c>
      <c r="F696" s="499" t="s">
        <v>865</v>
      </c>
      <c r="G696" s="476" t="s">
        <v>864</v>
      </c>
      <c r="H696" s="476" t="s">
        <v>863</v>
      </c>
      <c r="I696" s="501" t="s">
        <v>761</v>
      </c>
      <c r="J696" s="486">
        <v>3652</v>
      </c>
      <c r="K696" s="486">
        <v>0</v>
      </c>
      <c r="L696" s="485"/>
    </row>
    <row r="697" spans="1:12" ht="38.25" hidden="1" x14ac:dyDescent="0.25">
      <c r="A697" s="490">
        <f t="shared" si="11"/>
        <v>695</v>
      </c>
      <c r="B697" s="485" t="s">
        <v>577</v>
      </c>
      <c r="C697" s="485" t="s">
        <v>760</v>
      </c>
      <c r="D697" s="489" t="s">
        <v>677</v>
      </c>
      <c r="E697" s="489" t="s">
        <v>323</v>
      </c>
      <c r="F697" s="499" t="s">
        <v>862</v>
      </c>
      <c r="G697" s="476" t="s">
        <v>861</v>
      </c>
      <c r="H697" s="476" t="s">
        <v>860</v>
      </c>
      <c r="I697" s="501" t="s">
        <v>843</v>
      </c>
      <c r="J697" s="486">
        <v>2755</v>
      </c>
      <c r="K697" s="486">
        <v>0</v>
      </c>
      <c r="L697" s="485"/>
    </row>
    <row r="698" spans="1:12" ht="25.5" hidden="1" x14ac:dyDescent="0.25">
      <c r="A698" s="490">
        <f t="shared" si="11"/>
        <v>696</v>
      </c>
      <c r="B698" s="485" t="s">
        <v>577</v>
      </c>
      <c r="C698" s="485" t="s">
        <v>760</v>
      </c>
      <c r="D698" s="489" t="s">
        <v>677</v>
      </c>
      <c r="E698" s="489" t="s">
        <v>323</v>
      </c>
      <c r="F698" s="499" t="s">
        <v>859</v>
      </c>
      <c r="G698" s="476" t="s">
        <v>858</v>
      </c>
      <c r="H698" s="476" t="s">
        <v>857</v>
      </c>
      <c r="I698" s="501" t="s">
        <v>843</v>
      </c>
      <c r="J698" s="486">
        <v>15149</v>
      </c>
      <c r="K698" s="486">
        <v>0</v>
      </c>
      <c r="L698" s="485"/>
    </row>
    <row r="699" spans="1:12" ht="25.5" hidden="1" x14ac:dyDescent="0.25">
      <c r="A699" s="490">
        <f t="shared" si="11"/>
        <v>697</v>
      </c>
      <c r="B699" s="485" t="s">
        <v>577</v>
      </c>
      <c r="C699" s="485" t="s">
        <v>760</v>
      </c>
      <c r="D699" s="489" t="s">
        <v>677</v>
      </c>
      <c r="E699" s="489" t="s">
        <v>323</v>
      </c>
      <c r="F699" s="499" t="s">
        <v>856</v>
      </c>
      <c r="G699" s="476" t="s">
        <v>795</v>
      </c>
      <c r="H699" s="476" t="s">
        <v>855</v>
      </c>
      <c r="I699" s="501" t="s">
        <v>843</v>
      </c>
      <c r="J699" s="486">
        <v>5024</v>
      </c>
      <c r="K699" s="486">
        <v>0</v>
      </c>
      <c r="L699" s="485"/>
    </row>
    <row r="700" spans="1:12" ht="25.5" hidden="1" x14ac:dyDescent="0.25">
      <c r="A700" s="490">
        <f t="shared" si="11"/>
        <v>698</v>
      </c>
      <c r="B700" s="485" t="s">
        <v>577</v>
      </c>
      <c r="C700" s="485" t="s">
        <v>760</v>
      </c>
      <c r="D700" s="489" t="s">
        <v>677</v>
      </c>
      <c r="E700" s="489" t="s">
        <v>323</v>
      </c>
      <c r="F700" s="499" t="s">
        <v>854</v>
      </c>
      <c r="G700" s="476" t="s">
        <v>820</v>
      </c>
      <c r="H700" s="476" t="s">
        <v>853</v>
      </c>
      <c r="I700" s="501" t="s">
        <v>852</v>
      </c>
      <c r="J700" s="486">
        <v>18361</v>
      </c>
      <c r="K700" s="486">
        <v>0</v>
      </c>
      <c r="L700" s="485"/>
    </row>
    <row r="701" spans="1:12" ht="25.5" hidden="1" x14ac:dyDescent="0.25">
      <c r="A701" s="490">
        <f t="shared" si="11"/>
        <v>699</v>
      </c>
      <c r="B701" s="485" t="s">
        <v>577</v>
      </c>
      <c r="C701" s="485" t="s">
        <v>851</v>
      </c>
      <c r="D701" s="489" t="s">
        <v>677</v>
      </c>
      <c r="E701" s="489" t="s">
        <v>323</v>
      </c>
      <c r="F701" s="499" t="s">
        <v>850</v>
      </c>
      <c r="G701" s="476" t="s">
        <v>820</v>
      </c>
      <c r="H701" s="476" t="s">
        <v>849</v>
      </c>
      <c r="I701" s="501" t="s">
        <v>756</v>
      </c>
      <c r="J701" s="486">
        <v>16844</v>
      </c>
      <c r="K701" s="486">
        <v>0</v>
      </c>
      <c r="L701" s="485"/>
    </row>
    <row r="702" spans="1:12" ht="25.5" hidden="1" x14ac:dyDescent="0.25">
      <c r="A702" s="490">
        <f t="shared" si="11"/>
        <v>700</v>
      </c>
      <c r="B702" s="485" t="s">
        <v>577</v>
      </c>
      <c r="C702" s="485" t="s">
        <v>789</v>
      </c>
      <c r="D702" s="489" t="s">
        <v>677</v>
      </c>
      <c r="E702" s="489" t="s">
        <v>782</v>
      </c>
      <c r="F702" s="499" t="s">
        <v>848</v>
      </c>
      <c r="G702" s="476" t="s">
        <v>847</v>
      </c>
      <c r="H702" s="476" t="s">
        <v>846</v>
      </c>
      <c r="I702" s="501" t="s">
        <v>773</v>
      </c>
      <c r="J702" s="486">
        <v>3546.41</v>
      </c>
      <c r="K702" s="486">
        <v>0</v>
      </c>
      <c r="L702" s="485"/>
    </row>
    <row r="703" spans="1:12" ht="25.5" hidden="1" x14ac:dyDescent="0.25">
      <c r="A703" s="490">
        <f t="shared" si="11"/>
        <v>701</v>
      </c>
      <c r="B703" s="485" t="s">
        <v>577</v>
      </c>
      <c r="C703" s="485" t="s">
        <v>789</v>
      </c>
      <c r="D703" s="489" t="s">
        <v>677</v>
      </c>
      <c r="E703" s="489" t="s">
        <v>782</v>
      </c>
      <c r="F703" s="499" t="s">
        <v>845</v>
      </c>
      <c r="G703" s="476" t="s">
        <v>820</v>
      </c>
      <c r="H703" s="476" t="s">
        <v>844</v>
      </c>
      <c r="I703" s="501" t="s">
        <v>843</v>
      </c>
      <c r="J703" s="486">
        <v>2188.62</v>
      </c>
      <c r="K703" s="486">
        <v>0</v>
      </c>
      <c r="L703" s="485"/>
    </row>
    <row r="704" spans="1:12" ht="25.5" hidden="1" x14ac:dyDescent="0.25">
      <c r="A704" s="490">
        <f t="shared" si="11"/>
        <v>702</v>
      </c>
      <c r="B704" s="485" t="s">
        <v>577</v>
      </c>
      <c r="C704" s="485" t="s">
        <v>789</v>
      </c>
      <c r="D704" s="489" t="s">
        <v>677</v>
      </c>
      <c r="E704" s="489" t="s">
        <v>782</v>
      </c>
      <c r="F704" s="499" t="s">
        <v>842</v>
      </c>
      <c r="G704" s="476" t="s">
        <v>841</v>
      </c>
      <c r="H704" s="476" t="s">
        <v>840</v>
      </c>
      <c r="I704" s="501" t="s">
        <v>839</v>
      </c>
      <c r="J704" s="486">
        <v>0</v>
      </c>
      <c r="K704" s="486">
        <v>0</v>
      </c>
      <c r="L704" s="485"/>
    </row>
    <row r="705" spans="1:12" ht="25.5" hidden="1" x14ac:dyDescent="0.25">
      <c r="A705" s="490">
        <f t="shared" si="11"/>
        <v>703</v>
      </c>
      <c r="B705" s="485" t="s">
        <v>577</v>
      </c>
      <c r="C705" s="485" t="s">
        <v>835</v>
      </c>
      <c r="D705" s="489" t="s">
        <v>677</v>
      </c>
      <c r="E705" s="489" t="s">
        <v>323</v>
      </c>
      <c r="F705" s="499" t="s">
        <v>838</v>
      </c>
      <c r="G705" s="476" t="s">
        <v>837</v>
      </c>
      <c r="H705" s="476" t="s">
        <v>836</v>
      </c>
      <c r="I705" s="468">
        <v>2015</v>
      </c>
      <c r="J705" s="486">
        <v>2500</v>
      </c>
      <c r="K705" s="486">
        <v>0</v>
      </c>
      <c r="L705" s="485"/>
    </row>
    <row r="706" spans="1:12" ht="25.5" hidden="1" x14ac:dyDescent="0.25">
      <c r="A706" s="490">
        <f t="shared" si="11"/>
        <v>704</v>
      </c>
      <c r="B706" s="485" t="s">
        <v>577</v>
      </c>
      <c r="C706" s="485" t="s">
        <v>835</v>
      </c>
      <c r="D706" s="489" t="s">
        <v>677</v>
      </c>
      <c r="E706" s="489" t="s">
        <v>323</v>
      </c>
      <c r="F706" s="499" t="s">
        <v>834</v>
      </c>
      <c r="G706" s="476" t="s">
        <v>833</v>
      </c>
      <c r="H706" s="476" t="s">
        <v>832</v>
      </c>
      <c r="I706" s="468">
        <v>2015</v>
      </c>
      <c r="J706" s="486">
        <v>3800</v>
      </c>
      <c r="K706" s="486">
        <v>0</v>
      </c>
      <c r="L706" s="485"/>
    </row>
    <row r="707" spans="1:12" ht="38.25" hidden="1" x14ac:dyDescent="0.25">
      <c r="A707" s="490">
        <f t="shared" si="11"/>
        <v>705</v>
      </c>
      <c r="B707" s="485" t="s">
        <v>577</v>
      </c>
      <c r="C707" s="485" t="s">
        <v>678</v>
      </c>
      <c r="D707" s="489" t="s">
        <v>677</v>
      </c>
      <c r="E707" s="489" t="s">
        <v>323</v>
      </c>
      <c r="F707" s="502" t="s">
        <v>831</v>
      </c>
      <c r="G707" s="476" t="s">
        <v>820</v>
      </c>
      <c r="H707" s="476" t="s">
        <v>830</v>
      </c>
      <c r="I707" s="501" t="s">
        <v>790</v>
      </c>
      <c r="J707" s="486">
        <v>275455.77</v>
      </c>
      <c r="K707" s="486">
        <v>22740</v>
      </c>
      <c r="L707" s="485" t="s">
        <v>829</v>
      </c>
    </row>
    <row r="708" spans="1:12" ht="51" hidden="1" x14ac:dyDescent="0.25">
      <c r="A708" s="490">
        <f t="shared" ref="A708:A759" si="12">A707+1</f>
        <v>706</v>
      </c>
      <c r="B708" s="485" t="s">
        <v>577</v>
      </c>
      <c r="C708" s="485" t="s">
        <v>678</v>
      </c>
      <c r="D708" s="489" t="s">
        <v>677</v>
      </c>
      <c r="E708" s="489" t="s">
        <v>323</v>
      </c>
      <c r="F708" s="469" t="s">
        <v>828</v>
      </c>
      <c r="G708" s="476" t="s">
        <v>827</v>
      </c>
      <c r="H708" s="476" t="s">
        <v>826</v>
      </c>
      <c r="I708" s="468" t="s">
        <v>773</v>
      </c>
      <c r="J708" s="486">
        <v>96766.44</v>
      </c>
      <c r="K708" s="486">
        <v>0</v>
      </c>
      <c r="L708" s="485" t="s">
        <v>825</v>
      </c>
    </row>
    <row r="709" spans="1:12" ht="38.25" hidden="1" x14ac:dyDescent="0.25">
      <c r="A709" s="490">
        <f t="shared" si="12"/>
        <v>707</v>
      </c>
      <c r="B709" s="485" t="s">
        <v>577</v>
      </c>
      <c r="C709" s="469" t="s">
        <v>723</v>
      </c>
      <c r="D709" s="489" t="s">
        <v>677</v>
      </c>
      <c r="E709" s="489" t="s">
        <v>323</v>
      </c>
      <c r="F709" s="469" t="s">
        <v>824</v>
      </c>
      <c r="G709" s="476" t="s">
        <v>823</v>
      </c>
      <c r="H709" s="476" t="s">
        <v>752</v>
      </c>
      <c r="I709" s="468" t="s">
        <v>751</v>
      </c>
      <c r="J709" s="478">
        <v>4840.3999999999996</v>
      </c>
      <c r="K709" s="478">
        <v>2347576.67</v>
      </c>
      <c r="L709" s="477" t="s">
        <v>739</v>
      </c>
    </row>
    <row r="710" spans="1:12" ht="25.5" x14ac:dyDescent="0.25">
      <c r="A710" s="498">
        <f t="shared" si="12"/>
        <v>708</v>
      </c>
      <c r="B710" s="493" t="s">
        <v>577</v>
      </c>
      <c r="C710" s="493" t="s">
        <v>822</v>
      </c>
      <c r="D710" s="495" t="s">
        <v>797</v>
      </c>
      <c r="E710" s="495" t="s">
        <v>323</v>
      </c>
      <c r="F710" s="497" t="s">
        <v>821</v>
      </c>
      <c r="G710" s="496" t="s">
        <v>820</v>
      </c>
      <c r="H710" s="496" t="s">
        <v>819</v>
      </c>
      <c r="I710" s="500">
        <v>2015</v>
      </c>
      <c r="J710" s="494">
        <v>5500</v>
      </c>
      <c r="K710" s="494">
        <v>0</v>
      </c>
      <c r="L710" s="493"/>
    </row>
    <row r="711" spans="1:12" ht="25.5" x14ac:dyDescent="0.25">
      <c r="A711" s="490">
        <f t="shared" si="12"/>
        <v>709</v>
      </c>
      <c r="B711" s="485" t="s">
        <v>577</v>
      </c>
      <c r="C711" s="485" t="s">
        <v>818</v>
      </c>
      <c r="D711" s="489" t="s">
        <v>797</v>
      </c>
      <c r="E711" s="489" t="s">
        <v>323</v>
      </c>
      <c r="F711" s="499" t="s">
        <v>817</v>
      </c>
      <c r="G711" s="476" t="s">
        <v>795</v>
      </c>
      <c r="H711" s="476" t="s">
        <v>816</v>
      </c>
      <c r="I711" s="489">
        <v>2015</v>
      </c>
      <c r="J711" s="486">
        <v>3000</v>
      </c>
      <c r="K711" s="486">
        <v>0</v>
      </c>
      <c r="L711" s="485"/>
    </row>
    <row r="712" spans="1:12" ht="25.5" x14ac:dyDescent="0.25">
      <c r="A712" s="498">
        <f t="shared" si="12"/>
        <v>710</v>
      </c>
      <c r="B712" s="493" t="s">
        <v>577</v>
      </c>
      <c r="C712" s="493" t="s">
        <v>804</v>
      </c>
      <c r="D712" s="495" t="s">
        <v>797</v>
      </c>
      <c r="E712" s="495" t="s">
        <v>323</v>
      </c>
      <c r="F712" s="497" t="s">
        <v>815</v>
      </c>
      <c r="G712" s="496" t="s">
        <v>795</v>
      </c>
      <c r="H712" s="496" t="s">
        <v>814</v>
      </c>
      <c r="I712" s="495">
        <v>2015</v>
      </c>
      <c r="J712" s="494">
        <v>2000</v>
      </c>
      <c r="K712" s="494">
        <v>0</v>
      </c>
      <c r="L712" s="493"/>
    </row>
    <row r="713" spans="1:12" ht="25.5" x14ac:dyDescent="0.25">
      <c r="A713" s="498">
        <f t="shared" si="12"/>
        <v>711</v>
      </c>
      <c r="B713" s="493" t="s">
        <v>577</v>
      </c>
      <c r="C713" s="493" t="s">
        <v>813</v>
      </c>
      <c r="D713" s="495" t="s">
        <v>797</v>
      </c>
      <c r="E713" s="495" t="s">
        <v>323</v>
      </c>
      <c r="F713" s="497"/>
      <c r="G713" s="496" t="s">
        <v>795</v>
      </c>
      <c r="H713" s="496" t="s">
        <v>812</v>
      </c>
      <c r="I713" s="495">
        <v>2015</v>
      </c>
      <c r="J713" s="494">
        <v>24000</v>
      </c>
      <c r="K713" s="494">
        <v>0</v>
      </c>
      <c r="L713" s="493"/>
    </row>
    <row r="714" spans="1:12" ht="25.5" x14ac:dyDescent="0.25">
      <c r="A714" s="498">
        <f t="shared" si="12"/>
        <v>712</v>
      </c>
      <c r="B714" s="493" t="s">
        <v>577</v>
      </c>
      <c r="C714" s="493" t="s">
        <v>811</v>
      </c>
      <c r="D714" s="495" t="s">
        <v>797</v>
      </c>
      <c r="E714" s="495" t="s">
        <v>323</v>
      </c>
      <c r="F714" s="497" t="s">
        <v>810</v>
      </c>
      <c r="G714" s="496" t="s">
        <v>795</v>
      </c>
      <c r="H714" s="496" t="s">
        <v>809</v>
      </c>
      <c r="I714" s="495">
        <v>2015</v>
      </c>
      <c r="J714" s="494">
        <v>12950</v>
      </c>
      <c r="K714" s="494">
        <v>0</v>
      </c>
      <c r="L714" s="493"/>
    </row>
    <row r="715" spans="1:12" ht="25.5" x14ac:dyDescent="0.25">
      <c r="A715" s="498">
        <f t="shared" si="12"/>
        <v>713</v>
      </c>
      <c r="B715" s="493" t="s">
        <v>577</v>
      </c>
      <c r="C715" s="493" t="s">
        <v>808</v>
      </c>
      <c r="D715" s="495" t="s">
        <v>797</v>
      </c>
      <c r="E715" s="495" t="s">
        <v>323</v>
      </c>
      <c r="F715" s="497" t="s">
        <v>807</v>
      </c>
      <c r="G715" s="496" t="s">
        <v>795</v>
      </c>
      <c r="H715" s="496" t="s">
        <v>806</v>
      </c>
      <c r="I715" s="495">
        <v>2015</v>
      </c>
      <c r="J715" s="494">
        <v>8500</v>
      </c>
      <c r="K715" s="494">
        <v>0</v>
      </c>
      <c r="L715" s="493"/>
    </row>
    <row r="716" spans="1:12" ht="25.5" x14ac:dyDescent="0.25">
      <c r="A716" s="498">
        <f t="shared" si="12"/>
        <v>714</v>
      </c>
      <c r="B716" s="493" t="s">
        <v>577</v>
      </c>
      <c r="C716" s="493" t="s">
        <v>804</v>
      </c>
      <c r="D716" s="495" t="s">
        <v>797</v>
      </c>
      <c r="E716" s="495" t="s">
        <v>323</v>
      </c>
      <c r="F716" s="497" t="s">
        <v>805</v>
      </c>
      <c r="G716" s="496" t="s">
        <v>795</v>
      </c>
      <c r="H716" s="496" t="s">
        <v>802</v>
      </c>
      <c r="I716" s="495">
        <v>2015</v>
      </c>
      <c r="J716" s="494">
        <v>2500</v>
      </c>
      <c r="K716" s="494">
        <v>0</v>
      </c>
      <c r="L716" s="493"/>
    </row>
    <row r="717" spans="1:12" ht="25.5" x14ac:dyDescent="0.25">
      <c r="A717" s="498">
        <f t="shared" si="12"/>
        <v>715</v>
      </c>
      <c r="B717" s="493" t="s">
        <v>577</v>
      </c>
      <c r="C717" s="493" t="s">
        <v>804</v>
      </c>
      <c r="D717" s="495" t="s">
        <v>797</v>
      </c>
      <c r="E717" s="495" t="s">
        <v>323</v>
      </c>
      <c r="F717" s="497" t="s">
        <v>803</v>
      </c>
      <c r="G717" s="496" t="s">
        <v>795</v>
      </c>
      <c r="H717" s="496" t="s">
        <v>802</v>
      </c>
      <c r="I717" s="495">
        <v>2015</v>
      </c>
      <c r="J717" s="494">
        <v>2930</v>
      </c>
      <c r="K717" s="494">
        <v>0</v>
      </c>
      <c r="L717" s="493"/>
    </row>
    <row r="718" spans="1:12" ht="25.5" x14ac:dyDescent="0.25">
      <c r="A718" s="498">
        <f t="shared" si="12"/>
        <v>716</v>
      </c>
      <c r="B718" s="493" t="s">
        <v>577</v>
      </c>
      <c r="C718" s="493" t="s">
        <v>801</v>
      </c>
      <c r="D718" s="495" t="s">
        <v>797</v>
      </c>
      <c r="E718" s="495" t="s">
        <v>323</v>
      </c>
      <c r="F718" s="497" t="s">
        <v>800</v>
      </c>
      <c r="G718" s="496" t="s">
        <v>795</v>
      </c>
      <c r="H718" s="496" t="s">
        <v>799</v>
      </c>
      <c r="I718" s="495">
        <v>2015</v>
      </c>
      <c r="J718" s="494">
        <v>8040</v>
      </c>
      <c r="K718" s="494">
        <v>0</v>
      </c>
      <c r="L718" s="493"/>
    </row>
    <row r="719" spans="1:12" ht="25.5" x14ac:dyDescent="0.25">
      <c r="A719" s="498">
        <f t="shared" si="12"/>
        <v>717</v>
      </c>
      <c r="B719" s="493" t="s">
        <v>577</v>
      </c>
      <c r="C719" s="493" t="s">
        <v>798</v>
      </c>
      <c r="D719" s="495" t="s">
        <v>797</v>
      </c>
      <c r="E719" s="495" t="s">
        <v>323</v>
      </c>
      <c r="F719" s="497" t="s">
        <v>796</v>
      </c>
      <c r="G719" s="496" t="s">
        <v>795</v>
      </c>
      <c r="H719" s="496" t="s">
        <v>794</v>
      </c>
      <c r="I719" s="495">
        <v>2015</v>
      </c>
      <c r="J719" s="494">
        <v>12000</v>
      </c>
      <c r="K719" s="494">
        <v>0</v>
      </c>
      <c r="L719" s="493"/>
    </row>
    <row r="720" spans="1:12" ht="25.5" hidden="1" x14ac:dyDescent="0.25">
      <c r="A720" s="490">
        <f t="shared" si="12"/>
        <v>718</v>
      </c>
      <c r="B720" s="485" t="s">
        <v>584</v>
      </c>
      <c r="C720" s="485" t="s">
        <v>789</v>
      </c>
      <c r="D720" s="489" t="s">
        <v>677</v>
      </c>
      <c r="E720" s="489" t="s">
        <v>782</v>
      </c>
      <c r="F720" s="488" t="s">
        <v>793</v>
      </c>
      <c r="G720" s="476" t="s">
        <v>792</v>
      </c>
      <c r="H720" s="476" t="s">
        <v>791</v>
      </c>
      <c r="I720" s="492" t="s">
        <v>790</v>
      </c>
      <c r="J720" s="486"/>
      <c r="K720" s="486"/>
      <c r="L720" s="485"/>
    </row>
    <row r="721" spans="1:12" ht="25.5" hidden="1" x14ac:dyDescent="0.25">
      <c r="A721" s="490">
        <f t="shared" si="12"/>
        <v>719</v>
      </c>
      <c r="B721" s="485" t="s">
        <v>584</v>
      </c>
      <c r="C721" s="485" t="s">
        <v>789</v>
      </c>
      <c r="D721" s="489" t="s">
        <v>677</v>
      </c>
      <c r="E721" s="489" t="s">
        <v>782</v>
      </c>
      <c r="F721" s="488" t="s">
        <v>788</v>
      </c>
      <c r="G721" s="476" t="s">
        <v>758</v>
      </c>
      <c r="H721" s="476" t="s">
        <v>787</v>
      </c>
      <c r="I721" s="487" t="s">
        <v>756</v>
      </c>
      <c r="J721" s="486"/>
      <c r="K721" s="486"/>
      <c r="L721" s="485"/>
    </row>
    <row r="722" spans="1:12" ht="38.25" hidden="1" x14ac:dyDescent="0.25">
      <c r="A722" s="490">
        <f t="shared" si="12"/>
        <v>720</v>
      </c>
      <c r="B722" s="485" t="s">
        <v>584</v>
      </c>
      <c r="C722" s="485" t="s">
        <v>786</v>
      </c>
      <c r="D722" s="489" t="s">
        <v>677</v>
      </c>
      <c r="E722" s="489" t="s">
        <v>782</v>
      </c>
      <c r="F722" s="488" t="s">
        <v>785</v>
      </c>
      <c r="G722" s="476" t="s">
        <v>758</v>
      </c>
      <c r="H722" s="476" t="s">
        <v>784</v>
      </c>
      <c r="I722" s="487" t="s">
        <v>756</v>
      </c>
      <c r="J722" s="486">
        <v>32150</v>
      </c>
      <c r="K722" s="486"/>
      <c r="L722" s="485"/>
    </row>
    <row r="723" spans="1:12" ht="25.5" hidden="1" x14ac:dyDescent="0.25">
      <c r="A723" s="490">
        <f t="shared" si="12"/>
        <v>721</v>
      </c>
      <c r="B723" s="485" t="s">
        <v>584</v>
      </c>
      <c r="C723" s="485" t="s">
        <v>783</v>
      </c>
      <c r="D723" s="489" t="s">
        <v>677</v>
      </c>
      <c r="E723" s="489" t="s">
        <v>782</v>
      </c>
      <c r="F723" s="488" t="s">
        <v>781</v>
      </c>
      <c r="G723" s="476" t="s">
        <v>758</v>
      </c>
      <c r="H723" s="476" t="s">
        <v>780</v>
      </c>
      <c r="I723" s="487" t="s">
        <v>756</v>
      </c>
      <c r="J723" s="486">
        <v>7128.7</v>
      </c>
      <c r="K723" s="486"/>
      <c r="L723" s="485"/>
    </row>
    <row r="724" spans="1:12" ht="63.75" hidden="1" x14ac:dyDescent="0.25">
      <c r="A724" s="490">
        <f t="shared" si="12"/>
        <v>722</v>
      </c>
      <c r="B724" s="485" t="s">
        <v>584</v>
      </c>
      <c r="C724" s="485" t="s">
        <v>779</v>
      </c>
      <c r="D724" s="489" t="s">
        <v>677</v>
      </c>
      <c r="E724" s="489" t="s">
        <v>323</v>
      </c>
      <c r="F724" s="488" t="s">
        <v>778</v>
      </c>
      <c r="G724" s="476" t="s">
        <v>758</v>
      </c>
      <c r="H724" s="476" t="s">
        <v>777</v>
      </c>
      <c r="I724" s="487" t="s">
        <v>773</v>
      </c>
      <c r="J724" s="486"/>
      <c r="K724" s="486"/>
      <c r="L724" s="485"/>
    </row>
    <row r="725" spans="1:12" ht="38.25" hidden="1" x14ac:dyDescent="0.25">
      <c r="A725" s="490">
        <f t="shared" si="12"/>
        <v>723</v>
      </c>
      <c r="B725" s="485" t="s">
        <v>584</v>
      </c>
      <c r="C725" s="485" t="s">
        <v>776</v>
      </c>
      <c r="D725" s="489" t="s">
        <v>677</v>
      </c>
      <c r="E725" s="489" t="s">
        <v>323</v>
      </c>
      <c r="F725" s="488" t="s">
        <v>775</v>
      </c>
      <c r="G725" s="476" t="s">
        <v>758</v>
      </c>
      <c r="H725" s="476" t="s">
        <v>774</v>
      </c>
      <c r="I725" s="487" t="s">
        <v>773</v>
      </c>
      <c r="J725" s="486"/>
      <c r="K725" s="486"/>
      <c r="L725" s="485"/>
    </row>
    <row r="726" spans="1:12" ht="51" hidden="1" x14ac:dyDescent="0.25">
      <c r="A726" s="490">
        <f t="shared" si="12"/>
        <v>724</v>
      </c>
      <c r="B726" s="485" t="s">
        <v>584</v>
      </c>
      <c r="C726" s="485" t="s">
        <v>772</v>
      </c>
      <c r="D726" s="489" t="s">
        <v>677</v>
      </c>
      <c r="E726" s="489" t="s">
        <v>323</v>
      </c>
      <c r="F726" s="488" t="s">
        <v>771</v>
      </c>
      <c r="G726" s="476" t="s">
        <v>758</v>
      </c>
      <c r="H726" s="476" t="s">
        <v>770</v>
      </c>
      <c r="I726" s="487" t="s">
        <v>769</v>
      </c>
      <c r="J726" s="486">
        <v>1500</v>
      </c>
      <c r="K726" s="486"/>
      <c r="L726" s="485" t="s">
        <v>768</v>
      </c>
    </row>
    <row r="727" spans="1:12" ht="51" hidden="1" x14ac:dyDescent="0.25">
      <c r="A727" s="490">
        <f t="shared" si="12"/>
        <v>725</v>
      </c>
      <c r="B727" s="485" t="s">
        <v>584</v>
      </c>
      <c r="C727" s="485" t="s">
        <v>760</v>
      </c>
      <c r="D727" s="489" t="s">
        <v>677</v>
      </c>
      <c r="E727" s="489" t="s">
        <v>323</v>
      </c>
      <c r="F727" s="488" t="s">
        <v>767</v>
      </c>
      <c r="G727" s="476" t="s">
        <v>766</v>
      </c>
      <c r="H727" s="476" t="s">
        <v>765</v>
      </c>
      <c r="I727" s="487" t="s">
        <v>761</v>
      </c>
      <c r="J727" s="486">
        <v>2324</v>
      </c>
      <c r="K727" s="486"/>
      <c r="L727" s="485"/>
    </row>
    <row r="728" spans="1:12" ht="25.5" hidden="1" x14ac:dyDescent="0.25">
      <c r="A728" s="490">
        <f t="shared" si="12"/>
        <v>726</v>
      </c>
      <c r="B728" s="485" t="s">
        <v>584</v>
      </c>
      <c r="C728" s="485" t="s">
        <v>760</v>
      </c>
      <c r="D728" s="489" t="s">
        <v>677</v>
      </c>
      <c r="E728" s="489" t="s">
        <v>323</v>
      </c>
      <c r="F728" s="491" t="s">
        <v>764</v>
      </c>
      <c r="G728" s="476" t="s">
        <v>763</v>
      </c>
      <c r="H728" s="476" t="s">
        <v>762</v>
      </c>
      <c r="I728" s="487" t="s">
        <v>761</v>
      </c>
      <c r="J728" s="486">
        <v>2998</v>
      </c>
      <c r="K728" s="486"/>
      <c r="L728" s="485"/>
    </row>
    <row r="729" spans="1:12" ht="25.5" hidden="1" x14ac:dyDescent="0.25">
      <c r="A729" s="490">
        <f t="shared" si="12"/>
        <v>727</v>
      </c>
      <c r="B729" s="485" t="s">
        <v>584</v>
      </c>
      <c r="C729" s="485" t="s">
        <v>760</v>
      </c>
      <c r="D729" s="489" t="s">
        <v>677</v>
      </c>
      <c r="E729" s="489" t="s">
        <v>323</v>
      </c>
      <c r="F729" s="488" t="s">
        <v>759</v>
      </c>
      <c r="G729" s="476" t="s">
        <v>758</v>
      </c>
      <c r="H729" s="476" t="s">
        <v>757</v>
      </c>
      <c r="I729" s="487" t="s">
        <v>756</v>
      </c>
      <c r="J729" s="486">
        <v>2998.5</v>
      </c>
      <c r="K729" s="486"/>
      <c r="L729" s="485"/>
    </row>
    <row r="730" spans="1:12" ht="38.25" hidden="1" x14ac:dyDescent="0.25">
      <c r="A730" s="483">
        <f t="shared" si="12"/>
        <v>728</v>
      </c>
      <c r="B730" s="481" t="s">
        <v>580</v>
      </c>
      <c r="C730" s="481" t="s">
        <v>723</v>
      </c>
      <c r="D730" s="482" t="s">
        <v>677</v>
      </c>
      <c r="E730" s="482" t="s">
        <v>323</v>
      </c>
      <c r="F730" s="481" t="s">
        <v>754</v>
      </c>
      <c r="G730" s="481" t="s">
        <v>753</v>
      </c>
      <c r="H730" s="481" t="s">
        <v>752</v>
      </c>
      <c r="I730" s="482" t="s">
        <v>751</v>
      </c>
      <c r="J730" s="484">
        <v>22180.63</v>
      </c>
      <c r="K730" s="478">
        <v>10973695.289999999</v>
      </c>
      <c r="L730" s="477" t="s">
        <v>739</v>
      </c>
    </row>
    <row r="731" spans="1:12" ht="38.25" hidden="1" x14ac:dyDescent="0.25">
      <c r="A731" s="483">
        <f t="shared" si="12"/>
        <v>729</v>
      </c>
      <c r="B731" s="469" t="s">
        <v>579</v>
      </c>
      <c r="C731" s="469" t="s">
        <v>723</v>
      </c>
      <c r="D731" s="482" t="s">
        <v>677</v>
      </c>
      <c r="E731" s="468" t="s">
        <v>323</v>
      </c>
      <c r="F731" s="469" t="s">
        <v>754</v>
      </c>
      <c r="G731" s="469" t="s">
        <v>753</v>
      </c>
      <c r="H731" s="481" t="s">
        <v>752</v>
      </c>
      <c r="I731" s="468" t="s">
        <v>751</v>
      </c>
      <c r="J731" s="478">
        <v>0</v>
      </c>
      <c r="K731" s="478">
        <v>166802.57</v>
      </c>
      <c r="L731" s="477" t="s">
        <v>739</v>
      </c>
    </row>
    <row r="732" spans="1:12" ht="38.25" hidden="1" x14ac:dyDescent="0.25">
      <c r="A732" s="483">
        <f t="shared" si="12"/>
        <v>730</v>
      </c>
      <c r="B732" s="469" t="s">
        <v>755</v>
      </c>
      <c r="C732" s="469" t="s">
        <v>723</v>
      </c>
      <c r="D732" s="482" t="s">
        <v>677</v>
      </c>
      <c r="E732" s="468" t="s">
        <v>323</v>
      </c>
      <c r="F732" s="469" t="s">
        <v>754</v>
      </c>
      <c r="G732" s="469" t="s">
        <v>753</v>
      </c>
      <c r="H732" s="481" t="s">
        <v>752</v>
      </c>
      <c r="I732" s="468" t="s">
        <v>751</v>
      </c>
      <c r="J732" s="478">
        <v>90533.56</v>
      </c>
      <c r="K732" s="478">
        <v>3976666</v>
      </c>
      <c r="L732" s="477" t="s">
        <v>739</v>
      </c>
    </row>
    <row r="733" spans="1:12" ht="38.25" hidden="1" x14ac:dyDescent="0.25">
      <c r="A733" s="471">
        <f t="shared" si="12"/>
        <v>731</v>
      </c>
      <c r="B733" s="469" t="s">
        <v>679</v>
      </c>
      <c r="C733" s="469" t="s">
        <v>678</v>
      </c>
      <c r="D733" s="468" t="s">
        <v>677</v>
      </c>
      <c r="E733" s="468" t="s">
        <v>323</v>
      </c>
      <c r="F733" s="469" t="s">
        <v>750</v>
      </c>
      <c r="G733" s="469" t="s">
        <v>707</v>
      </c>
      <c r="H733" s="469" t="s">
        <v>749</v>
      </c>
      <c r="I733" s="468" t="s">
        <v>748</v>
      </c>
      <c r="J733" s="478">
        <v>1579.37</v>
      </c>
      <c r="K733" s="478">
        <v>0</v>
      </c>
      <c r="L733" s="477" t="s">
        <v>739</v>
      </c>
    </row>
    <row r="734" spans="1:12" ht="38.25" hidden="1" x14ac:dyDescent="0.25">
      <c r="A734" s="471">
        <f t="shared" si="12"/>
        <v>732</v>
      </c>
      <c r="B734" s="469" t="s">
        <v>580</v>
      </c>
      <c r="C734" s="469" t="s">
        <v>678</v>
      </c>
      <c r="D734" s="468" t="s">
        <v>677</v>
      </c>
      <c r="E734" s="468" t="s">
        <v>323</v>
      </c>
      <c r="F734" s="469" t="s">
        <v>750</v>
      </c>
      <c r="G734" s="469" t="s">
        <v>707</v>
      </c>
      <c r="H734" s="469" t="s">
        <v>749</v>
      </c>
      <c r="I734" s="468" t="s">
        <v>748</v>
      </c>
      <c r="J734" s="478">
        <v>962.16</v>
      </c>
      <c r="K734" s="478" t="s">
        <v>744</v>
      </c>
      <c r="L734" s="477" t="s">
        <v>739</v>
      </c>
    </row>
    <row r="735" spans="1:12" ht="25.5" hidden="1" x14ac:dyDescent="0.25">
      <c r="A735" s="471">
        <f t="shared" si="12"/>
        <v>733</v>
      </c>
      <c r="B735" s="469" t="s">
        <v>679</v>
      </c>
      <c r="C735" s="469" t="s">
        <v>678</v>
      </c>
      <c r="D735" s="468" t="s">
        <v>677</v>
      </c>
      <c r="E735" s="468" t="s">
        <v>323</v>
      </c>
      <c r="F735" s="469" t="s">
        <v>747</v>
      </c>
      <c r="G735" s="469" t="s">
        <v>707</v>
      </c>
      <c r="H735" s="469" t="s">
        <v>746</v>
      </c>
      <c r="I735" s="468" t="s">
        <v>745</v>
      </c>
      <c r="J735" s="478">
        <v>3924.1</v>
      </c>
      <c r="K735" s="478">
        <v>0</v>
      </c>
      <c r="L735" s="477" t="s">
        <v>704</v>
      </c>
    </row>
    <row r="736" spans="1:12" ht="25.5" hidden="1" x14ac:dyDescent="0.25">
      <c r="A736" s="471">
        <f t="shared" si="12"/>
        <v>734</v>
      </c>
      <c r="B736" s="469" t="s">
        <v>581</v>
      </c>
      <c r="C736" s="469" t="s">
        <v>678</v>
      </c>
      <c r="D736" s="468" t="s">
        <v>677</v>
      </c>
      <c r="E736" s="468" t="s">
        <v>323</v>
      </c>
      <c r="F736" s="469" t="s">
        <v>747</v>
      </c>
      <c r="G736" s="469" t="s">
        <v>707</v>
      </c>
      <c r="H736" s="469" t="s">
        <v>746</v>
      </c>
      <c r="I736" s="468" t="s">
        <v>745</v>
      </c>
      <c r="J736" s="478">
        <v>14249.4</v>
      </c>
      <c r="K736" s="478" t="s">
        <v>744</v>
      </c>
      <c r="L736" s="477" t="s">
        <v>704</v>
      </c>
    </row>
    <row r="737" spans="1:12" ht="38.25" hidden="1" x14ac:dyDescent="0.25">
      <c r="A737" s="471">
        <f t="shared" si="12"/>
        <v>735</v>
      </c>
      <c r="B737" s="469" t="s">
        <v>679</v>
      </c>
      <c r="C737" s="469" t="s">
        <v>678</v>
      </c>
      <c r="D737" s="468" t="s">
        <v>677</v>
      </c>
      <c r="E737" s="468" t="s">
        <v>323</v>
      </c>
      <c r="F737" s="474" t="s">
        <v>743</v>
      </c>
      <c r="G737" s="474" t="s">
        <v>742</v>
      </c>
      <c r="H737" s="474" t="s">
        <v>741</v>
      </c>
      <c r="I737" s="475" t="s">
        <v>740</v>
      </c>
      <c r="J737" s="480">
        <v>1809.2</v>
      </c>
      <c r="K737" s="478">
        <v>0</v>
      </c>
      <c r="L737" s="479" t="s">
        <v>739</v>
      </c>
    </row>
    <row r="738" spans="1:12" ht="38.25" hidden="1" x14ac:dyDescent="0.25">
      <c r="A738" s="471">
        <f t="shared" si="12"/>
        <v>736</v>
      </c>
      <c r="B738" s="469" t="s">
        <v>679</v>
      </c>
      <c r="C738" s="469" t="s">
        <v>678</v>
      </c>
      <c r="D738" s="468" t="s">
        <v>677</v>
      </c>
      <c r="E738" s="468" t="s">
        <v>323</v>
      </c>
      <c r="F738" s="474" t="s">
        <v>738</v>
      </c>
      <c r="G738" s="474" t="s">
        <v>737</v>
      </c>
      <c r="H738" s="474" t="s">
        <v>736</v>
      </c>
      <c r="I738" s="475" t="s">
        <v>735</v>
      </c>
      <c r="J738" s="480">
        <v>6122.67</v>
      </c>
      <c r="K738" s="478">
        <v>0</v>
      </c>
      <c r="L738" s="479" t="s">
        <v>734</v>
      </c>
    </row>
    <row r="739" spans="1:12" ht="38.25" hidden="1" x14ac:dyDescent="0.25">
      <c r="A739" s="471">
        <f t="shared" si="12"/>
        <v>737</v>
      </c>
      <c r="B739" s="469" t="s">
        <v>580</v>
      </c>
      <c r="C739" s="469" t="s">
        <v>678</v>
      </c>
      <c r="D739" s="468" t="s">
        <v>677</v>
      </c>
      <c r="E739" s="468" t="s">
        <v>323</v>
      </c>
      <c r="F739" s="469" t="s">
        <v>738</v>
      </c>
      <c r="G739" s="469" t="s">
        <v>737</v>
      </c>
      <c r="H739" s="469" t="s">
        <v>736</v>
      </c>
      <c r="I739" s="468" t="s">
        <v>735</v>
      </c>
      <c r="J739" s="478">
        <v>31144.05</v>
      </c>
      <c r="K739" s="478">
        <v>0</v>
      </c>
      <c r="L739" s="477" t="s">
        <v>734</v>
      </c>
    </row>
    <row r="740" spans="1:12" ht="25.5" hidden="1" x14ac:dyDescent="0.25">
      <c r="A740" s="471">
        <f t="shared" si="12"/>
        <v>738</v>
      </c>
      <c r="B740" s="469" t="s">
        <v>679</v>
      </c>
      <c r="C740" s="469" t="s">
        <v>723</v>
      </c>
      <c r="D740" s="468" t="s">
        <v>677</v>
      </c>
      <c r="E740" s="468" t="s">
        <v>323</v>
      </c>
      <c r="F740" s="474" t="s">
        <v>733</v>
      </c>
      <c r="G740" s="474" t="s">
        <v>732</v>
      </c>
      <c r="H740" s="474" t="s">
        <v>731</v>
      </c>
      <c r="I740" s="475" t="s">
        <v>730</v>
      </c>
      <c r="J740" s="480">
        <v>6637.27</v>
      </c>
      <c r="K740" s="478">
        <v>0</v>
      </c>
      <c r="L740" s="479" t="s">
        <v>704</v>
      </c>
    </row>
    <row r="741" spans="1:12" ht="25.5" hidden="1" x14ac:dyDescent="0.25">
      <c r="A741" s="471">
        <f t="shared" si="12"/>
        <v>739</v>
      </c>
      <c r="B741" s="469" t="s">
        <v>580</v>
      </c>
      <c r="C741" s="469" t="s">
        <v>723</v>
      </c>
      <c r="D741" s="468" t="s">
        <v>677</v>
      </c>
      <c r="E741" s="468" t="s">
        <v>323</v>
      </c>
      <c r="F741" s="469" t="s">
        <v>733</v>
      </c>
      <c r="G741" s="469" t="s">
        <v>732</v>
      </c>
      <c r="H741" s="469" t="s">
        <v>731</v>
      </c>
      <c r="I741" s="468" t="s">
        <v>730</v>
      </c>
      <c r="J741" s="478">
        <v>0</v>
      </c>
      <c r="K741" s="478">
        <v>76872.77</v>
      </c>
      <c r="L741" s="477" t="s">
        <v>704</v>
      </c>
    </row>
    <row r="742" spans="1:12" ht="25.5" hidden="1" x14ac:dyDescent="0.25">
      <c r="A742" s="471">
        <f t="shared" si="12"/>
        <v>740</v>
      </c>
      <c r="B742" s="470" t="s">
        <v>679</v>
      </c>
      <c r="C742" s="474" t="s">
        <v>678</v>
      </c>
      <c r="D742" s="472" t="s">
        <v>677</v>
      </c>
      <c r="E742" s="475" t="s">
        <v>323</v>
      </c>
      <c r="F742" s="470" t="s">
        <v>728</v>
      </c>
      <c r="G742" s="474" t="s">
        <v>729</v>
      </c>
      <c r="H742" s="470" t="s">
        <v>726</v>
      </c>
      <c r="I742" s="472" t="s">
        <v>725</v>
      </c>
      <c r="J742" s="467">
        <v>56714.78</v>
      </c>
      <c r="K742" s="467">
        <v>224580</v>
      </c>
      <c r="L742" s="466" t="s">
        <v>724</v>
      </c>
    </row>
    <row r="743" spans="1:12" ht="25.5" hidden="1" x14ac:dyDescent="0.25">
      <c r="A743" s="471">
        <f t="shared" si="12"/>
        <v>741</v>
      </c>
      <c r="B743" s="473" t="s">
        <v>583</v>
      </c>
      <c r="C743" s="470" t="s">
        <v>678</v>
      </c>
      <c r="D743" s="472" t="s">
        <v>677</v>
      </c>
      <c r="E743" s="475" t="s">
        <v>323</v>
      </c>
      <c r="F743" s="470" t="s">
        <v>728</v>
      </c>
      <c r="G743" s="474" t="s">
        <v>729</v>
      </c>
      <c r="H743" s="470" t="s">
        <v>726</v>
      </c>
      <c r="I743" s="472" t="s">
        <v>725</v>
      </c>
      <c r="J743" s="467">
        <v>11237.17</v>
      </c>
      <c r="K743" s="467">
        <v>204985.49</v>
      </c>
      <c r="L743" s="466" t="s">
        <v>724</v>
      </c>
    </row>
    <row r="744" spans="1:12" ht="25.5" hidden="1" x14ac:dyDescent="0.25">
      <c r="A744" s="471">
        <f t="shared" si="12"/>
        <v>742</v>
      </c>
      <c r="B744" s="470" t="s">
        <v>580</v>
      </c>
      <c r="C744" s="470" t="s">
        <v>678</v>
      </c>
      <c r="D744" s="472" t="s">
        <v>677</v>
      </c>
      <c r="E744" s="475" t="s">
        <v>323</v>
      </c>
      <c r="F744" s="470" t="s">
        <v>728</v>
      </c>
      <c r="G744" s="476" t="s">
        <v>727</v>
      </c>
      <c r="H744" s="470" t="s">
        <v>726</v>
      </c>
      <c r="I744" s="472" t="s">
        <v>725</v>
      </c>
      <c r="J744" s="467">
        <v>22597.91</v>
      </c>
      <c r="K744" s="467">
        <v>0</v>
      </c>
      <c r="L744" s="466" t="s">
        <v>724</v>
      </c>
    </row>
    <row r="745" spans="1:12" ht="38.25" hidden="1" x14ac:dyDescent="0.25">
      <c r="A745" s="471">
        <f t="shared" si="12"/>
        <v>743</v>
      </c>
      <c r="B745" s="470" t="s">
        <v>679</v>
      </c>
      <c r="C745" s="474" t="s">
        <v>723</v>
      </c>
      <c r="D745" s="472" t="s">
        <v>677</v>
      </c>
      <c r="E745" s="475" t="s">
        <v>323</v>
      </c>
      <c r="F745" s="470" t="s">
        <v>722</v>
      </c>
      <c r="G745" s="474" t="s">
        <v>721</v>
      </c>
      <c r="H745" s="470" t="s">
        <v>720</v>
      </c>
      <c r="I745" s="472" t="s">
        <v>719</v>
      </c>
      <c r="J745" s="467">
        <v>4392</v>
      </c>
      <c r="K745" s="467">
        <v>234046.67</v>
      </c>
      <c r="L745" s="466" t="s">
        <v>718</v>
      </c>
    </row>
    <row r="746" spans="1:12" ht="25.5" hidden="1" x14ac:dyDescent="0.25">
      <c r="A746" s="471">
        <f t="shared" si="12"/>
        <v>744</v>
      </c>
      <c r="B746" s="473" t="s">
        <v>583</v>
      </c>
      <c r="C746" s="470" t="s">
        <v>678</v>
      </c>
      <c r="D746" s="472" t="s">
        <v>677</v>
      </c>
      <c r="E746" s="472" t="s">
        <v>323</v>
      </c>
      <c r="F746" s="470" t="s">
        <v>717</v>
      </c>
      <c r="G746" s="470" t="s">
        <v>716</v>
      </c>
      <c r="H746" s="470" t="s">
        <v>715</v>
      </c>
      <c r="I746" s="472" t="s">
        <v>710</v>
      </c>
      <c r="J746" s="467">
        <v>141930</v>
      </c>
      <c r="K746" s="467">
        <v>188500</v>
      </c>
      <c r="L746" s="466" t="s">
        <v>714</v>
      </c>
    </row>
    <row r="747" spans="1:12" ht="38.25" hidden="1" x14ac:dyDescent="0.25">
      <c r="A747" s="471">
        <f t="shared" si="12"/>
        <v>745</v>
      </c>
      <c r="B747" s="470" t="s">
        <v>583</v>
      </c>
      <c r="C747" s="470" t="s">
        <v>678</v>
      </c>
      <c r="D747" s="472" t="s">
        <v>677</v>
      </c>
      <c r="E747" s="472" t="s">
        <v>323</v>
      </c>
      <c r="F747" s="470" t="s">
        <v>713</v>
      </c>
      <c r="G747" s="470" t="s">
        <v>712</v>
      </c>
      <c r="H747" s="470" t="s">
        <v>711</v>
      </c>
      <c r="I747" s="472" t="s">
        <v>710</v>
      </c>
      <c r="J747" s="467">
        <v>141519.6</v>
      </c>
      <c r="K747" s="467">
        <v>985638.73</v>
      </c>
      <c r="L747" s="466" t="s">
        <v>709</v>
      </c>
    </row>
    <row r="748" spans="1:12" ht="25.5" hidden="1" x14ac:dyDescent="0.25">
      <c r="A748" s="471">
        <f t="shared" si="12"/>
        <v>746</v>
      </c>
      <c r="B748" s="470" t="s">
        <v>679</v>
      </c>
      <c r="C748" s="474" t="s">
        <v>678</v>
      </c>
      <c r="D748" s="472" t="s">
        <v>677</v>
      </c>
      <c r="E748" s="475" t="s">
        <v>323</v>
      </c>
      <c r="F748" s="470" t="s">
        <v>708</v>
      </c>
      <c r="G748" s="474" t="s">
        <v>707</v>
      </c>
      <c r="H748" s="470" t="s">
        <v>706</v>
      </c>
      <c r="I748" s="472" t="s">
        <v>705</v>
      </c>
      <c r="J748" s="467">
        <v>1169.7</v>
      </c>
      <c r="K748" s="467">
        <v>0</v>
      </c>
      <c r="L748" s="466" t="s">
        <v>704</v>
      </c>
    </row>
    <row r="749" spans="1:12" ht="38.25" hidden="1" x14ac:dyDescent="0.25">
      <c r="A749" s="471">
        <f t="shared" si="12"/>
        <v>747</v>
      </c>
      <c r="B749" s="473" t="s">
        <v>679</v>
      </c>
      <c r="C749" s="470" t="s">
        <v>678</v>
      </c>
      <c r="D749" s="472" t="s">
        <v>677</v>
      </c>
      <c r="E749" s="472" t="s">
        <v>323</v>
      </c>
      <c r="F749" s="470" t="s">
        <v>702</v>
      </c>
      <c r="G749" s="470" t="s">
        <v>701</v>
      </c>
      <c r="H749" s="470" t="s">
        <v>700</v>
      </c>
      <c r="I749" s="472" t="s">
        <v>699</v>
      </c>
      <c r="J749" s="467">
        <v>22704.27</v>
      </c>
      <c r="K749" s="467">
        <v>0</v>
      </c>
      <c r="L749" s="466" t="s">
        <v>698</v>
      </c>
    </row>
    <row r="750" spans="1:12" ht="38.25" hidden="1" x14ac:dyDescent="0.25">
      <c r="A750" s="471">
        <f t="shared" si="12"/>
        <v>748</v>
      </c>
      <c r="B750" s="470" t="s">
        <v>703</v>
      </c>
      <c r="C750" s="470" t="s">
        <v>678</v>
      </c>
      <c r="D750" s="472" t="s">
        <v>677</v>
      </c>
      <c r="E750" s="472" t="s">
        <v>323</v>
      </c>
      <c r="F750" s="470" t="s">
        <v>702</v>
      </c>
      <c r="G750" s="470" t="s">
        <v>701</v>
      </c>
      <c r="H750" s="470" t="s">
        <v>700</v>
      </c>
      <c r="I750" s="472" t="s">
        <v>699</v>
      </c>
      <c r="J750" s="467">
        <v>12849.47</v>
      </c>
      <c r="K750" s="467">
        <v>128774.79</v>
      </c>
      <c r="L750" s="466" t="s">
        <v>698</v>
      </c>
    </row>
    <row r="751" spans="1:12" ht="25.5" hidden="1" x14ac:dyDescent="0.25">
      <c r="A751" s="471">
        <f t="shared" si="12"/>
        <v>749</v>
      </c>
      <c r="B751" s="470" t="s">
        <v>580</v>
      </c>
      <c r="C751" s="470" t="s">
        <v>678</v>
      </c>
      <c r="D751" s="472" t="s">
        <v>677</v>
      </c>
      <c r="E751" s="472" t="s">
        <v>323</v>
      </c>
      <c r="F751" s="470" t="s">
        <v>697</v>
      </c>
      <c r="G751" s="470" t="s">
        <v>696</v>
      </c>
      <c r="H751" s="470" t="s">
        <v>695</v>
      </c>
      <c r="I751" s="472" t="s">
        <v>694</v>
      </c>
      <c r="J751" s="467">
        <v>13693.23</v>
      </c>
      <c r="K751" s="467">
        <v>0</v>
      </c>
      <c r="L751" s="466" t="s">
        <v>693</v>
      </c>
    </row>
    <row r="752" spans="1:12" ht="25.5" hidden="1" x14ac:dyDescent="0.25">
      <c r="A752" s="471">
        <f t="shared" si="12"/>
        <v>750</v>
      </c>
      <c r="B752" s="470" t="s">
        <v>679</v>
      </c>
      <c r="C752" s="470" t="s">
        <v>678</v>
      </c>
      <c r="D752" s="472" t="s">
        <v>677</v>
      </c>
      <c r="E752" s="472" t="s">
        <v>323</v>
      </c>
      <c r="F752" s="470" t="s">
        <v>697</v>
      </c>
      <c r="G752" s="470" t="s">
        <v>696</v>
      </c>
      <c r="H752" s="470" t="s">
        <v>695</v>
      </c>
      <c r="I752" s="472" t="s">
        <v>694</v>
      </c>
      <c r="J752" s="467">
        <v>3875.5</v>
      </c>
      <c r="K752" s="467">
        <v>0</v>
      </c>
      <c r="L752" s="466" t="s">
        <v>693</v>
      </c>
    </row>
    <row r="753" spans="1:12" ht="38.25" hidden="1" x14ac:dyDescent="0.25">
      <c r="A753" s="471">
        <f t="shared" si="12"/>
        <v>751</v>
      </c>
      <c r="B753" s="473" t="s">
        <v>679</v>
      </c>
      <c r="C753" s="470" t="s">
        <v>678</v>
      </c>
      <c r="D753" s="472" t="s">
        <v>677</v>
      </c>
      <c r="E753" s="472" t="s">
        <v>323</v>
      </c>
      <c r="F753" s="470" t="s">
        <v>692</v>
      </c>
      <c r="G753" s="470" t="s">
        <v>691</v>
      </c>
      <c r="H753" s="470" t="s">
        <v>690</v>
      </c>
      <c r="I753" s="472" t="s">
        <v>689</v>
      </c>
      <c r="J753" s="467">
        <v>2356</v>
      </c>
      <c r="K753" s="467">
        <v>0</v>
      </c>
      <c r="L753" s="466" t="s">
        <v>688</v>
      </c>
    </row>
    <row r="754" spans="1:12" ht="25.5" hidden="1" x14ac:dyDescent="0.25">
      <c r="A754" s="471">
        <f t="shared" si="12"/>
        <v>752</v>
      </c>
      <c r="B754" s="470" t="s">
        <v>580</v>
      </c>
      <c r="C754" s="470" t="s">
        <v>678</v>
      </c>
      <c r="D754" s="472" t="s">
        <v>677</v>
      </c>
      <c r="E754" s="472" t="s">
        <v>323</v>
      </c>
      <c r="F754" s="470" t="s">
        <v>687</v>
      </c>
      <c r="G754" s="470" t="s">
        <v>686</v>
      </c>
      <c r="H754" s="470" t="s">
        <v>685</v>
      </c>
      <c r="I754" s="472" t="s">
        <v>684</v>
      </c>
      <c r="J754" s="467">
        <f>5654.94+6153.65</f>
        <v>11808.59</v>
      </c>
      <c r="K754" s="467">
        <v>0</v>
      </c>
      <c r="L754" s="470" t="s">
        <v>683</v>
      </c>
    </row>
    <row r="755" spans="1:12" ht="25.5" hidden="1" x14ac:dyDescent="0.25">
      <c r="A755" s="471">
        <f t="shared" si="12"/>
        <v>753</v>
      </c>
      <c r="B755" s="469" t="s">
        <v>679</v>
      </c>
      <c r="C755" s="470" t="s">
        <v>678</v>
      </c>
      <c r="D755" s="472" t="s">
        <v>677</v>
      </c>
      <c r="E755" s="472" t="s">
        <v>323</v>
      </c>
      <c r="F755" s="469" t="s">
        <v>687</v>
      </c>
      <c r="G755" s="469" t="s">
        <v>686</v>
      </c>
      <c r="H755" s="469" t="s">
        <v>685</v>
      </c>
      <c r="I755" s="468" t="s">
        <v>684</v>
      </c>
      <c r="J755" s="467">
        <f>54847.68+70538.69</f>
        <v>125386.37</v>
      </c>
      <c r="K755" s="467">
        <v>0</v>
      </c>
      <c r="L755" s="470" t="s">
        <v>683</v>
      </c>
    </row>
    <row r="756" spans="1:12" ht="25.5" hidden="1" x14ac:dyDescent="0.25">
      <c r="A756" s="471">
        <f t="shared" si="12"/>
        <v>754</v>
      </c>
      <c r="B756" s="469" t="s">
        <v>679</v>
      </c>
      <c r="C756" s="470" t="s">
        <v>678</v>
      </c>
      <c r="D756" s="468" t="s">
        <v>677</v>
      </c>
      <c r="E756" s="468" t="s">
        <v>323</v>
      </c>
      <c r="F756" s="469" t="s">
        <v>681</v>
      </c>
      <c r="G756" s="469"/>
      <c r="H756" s="469" t="s">
        <v>680</v>
      </c>
      <c r="I756" s="468"/>
      <c r="J756" s="467">
        <v>16386.11</v>
      </c>
      <c r="K756" s="467">
        <v>8262.65</v>
      </c>
      <c r="L756" s="466"/>
    </row>
    <row r="757" spans="1:12" ht="38.25" hidden="1" x14ac:dyDescent="0.25">
      <c r="A757" s="471">
        <f t="shared" si="12"/>
        <v>755</v>
      </c>
      <c r="B757" s="469" t="s">
        <v>682</v>
      </c>
      <c r="C757" s="470" t="s">
        <v>678</v>
      </c>
      <c r="D757" s="468" t="s">
        <v>677</v>
      </c>
      <c r="E757" s="468" t="s">
        <v>323</v>
      </c>
      <c r="F757" s="469" t="s">
        <v>681</v>
      </c>
      <c r="G757" s="469"/>
      <c r="H757" s="469" t="s">
        <v>680</v>
      </c>
      <c r="I757" s="468"/>
      <c r="J757" s="467">
        <v>5053.28</v>
      </c>
      <c r="K757" s="467">
        <v>0</v>
      </c>
      <c r="L757" s="466"/>
    </row>
    <row r="758" spans="1:12" ht="25.5" hidden="1" x14ac:dyDescent="0.25">
      <c r="A758" s="471">
        <f t="shared" si="12"/>
        <v>756</v>
      </c>
      <c r="B758" s="469" t="s">
        <v>579</v>
      </c>
      <c r="C758" s="470" t="s">
        <v>678</v>
      </c>
      <c r="D758" s="468" t="s">
        <v>677</v>
      </c>
      <c r="E758" s="468" t="s">
        <v>323</v>
      </c>
      <c r="F758" s="469" t="s">
        <v>681</v>
      </c>
      <c r="G758" s="469"/>
      <c r="H758" s="469" t="s">
        <v>680</v>
      </c>
      <c r="I758" s="468"/>
      <c r="J758" s="467">
        <v>1639.71</v>
      </c>
      <c r="K758" s="467">
        <v>0</v>
      </c>
      <c r="L758" s="466"/>
    </row>
    <row r="759" spans="1:12" ht="25.5" hidden="1" x14ac:dyDescent="0.25">
      <c r="A759" s="471">
        <f t="shared" si="12"/>
        <v>757</v>
      </c>
      <c r="B759" s="469" t="s">
        <v>679</v>
      </c>
      <c r="C759" s="470" t="s">
        <v>678</v>
      </c>
      <c r="D759" s="468" t="s">
        <v>677</v>
      </c>
      <c r="E759" s="468" t="s">
        <v>323</v>
      </c>
      <c r="F759" s="469" t="s">
        <v>676</v>
      </c>
      <c r="G759" s="469"/>
      <c r="H759" s="469" t="s">
        <v>675</v>
      </c>
      <c r="I759" s="468" t="s">
        <v>674</v>
      </c>
      <c r="J759" s="467">
        <v>8278.7000000000007</v>
      </c>
      <c r="K759" s="467">
        <v>12813.29</v>
      </c>
      <c r="L759" s="466"/>
    </row>
  </sheetData>
  <autoFilter ref="A2:L759">
    <filterColumn colId="3">
      <filters>
        <filter val="O"/>
      </filters>
    </filterColumn>
  </autoFilter>
  <mergeCells count="1">
    <mergeCell ref="A1:L1"/>
  </mergeCells>
  <dataValidations count="1">
    <dataValidation type="decimal" allowBlank="1" showInputMessage="1" showErrorMessage="1" errorTitle="Neplatá hodnota" error="Uveďte platné číslo." sqref="J366:J453 J459:J465 J467:J473">
      <formula1>0</formula1>
      <formula2>100000000</formula2>
    </dataValidation>
  </dataValidations>
  <pageMargins left="0.19685039370078741" right="0.19685039370078741" top="0.43307086614173229" bottom="0.3543307086614173" header="0.31496062992125984" footer="0.31496062992125984"/>
  <pageSetup paperSize="9" scale="87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48"/>
  <sheetViews>
    <sheetView tabSelected="1" view="pageBreakPreview" zoomScale="110" zoomScaleNormal="100" zoomScaleSheetLayoutView="110" workbookViewId="0">
      <selection activeCell="C4" sqref="B2:C4"/>
    </sheetView>
  </sheetViews>
  <sheetFormatPr defaultRowHeight="15.75" x14ac:dyDescent="0.25"/>
  <cols>
    <col min="1" max="1" width="3.625" style="565" customWidth="1"/>
    <col min="2" max="2" width="6.625" customWidth="1"/>
    <col min="3" max="3" width="12.75" customWidth="1"/>
    <col min="4" max="4" width="5.625" customWidth="1"/>
    <col min="5" max="5" width="5.25" customWidth="1"/>
    <col min="6" max="6" width="11.5" customWidth="1"/>
    <col min="7" max="7" width="18.625" customWidth="1"/>
    <col min="8" max="8" width="48.75" customWidth="1"/>
    <col min="9" max="9" width="10.125" style="564" customWidth="1"/>
    <col min="10" max="10" width="9.125" customWidth="1"/>
    <col min="11" max="11" width="9.5" customWidth="1"/>
    <col min="12" max="12" width="10.5" customWidth="1"/>
  </cols>
  <sheetData>
    <row r="1" spans="1:12" ht="21" thickBot="1" x14ac:dyDescent="0.35">
      <c r="A1" s="723" t="s">
        <v>278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</row>
    <row r="2" spans="1:12" s="138" customFormat="1" ht="166.5" thickBot="1" x14ac:dyDescent="0.25">
      <c r="A2" s="584" t="s">
        <v>133</v>
      </c>
      <c r="B2" s="136" t="s">
        <v>52</v>
      </c>
      <c r="C2" s="136" t="s">
        <v>182</v>
      </c>
      <c r="D2" s="136" t="s">
        <v>185</v>
      </c>
      <c r="E2" s="136" t="s">
        <v>184</v>
      </c>
      <c r="F2" s="136" t="s">
        <v>134</v>
      </c>
      <c r="G2" s="136" t="s">
        <v>135</v>
      </c>
      <c r="H2" s="136" t="s">
        <v>122</v>
      </c>
      <c r="I2" s="583" t="s">
        <v>136</v>
      </c>
      <c r="J2" s="136" t="s">
        <v>137</v>
      </c>
      <c r="K2" s="136" t="s">
        <v>138</v>
      </c>
      <c r="L2" s="137" t="s">
        <v>139</v>
      </c>
    </row>
    <row r="3" spans="1:12" ht="63.75" x14ac:dyDescent="0.25">
      <c r="A3" s="490">
        <v>1</v>
      </c>
      <c r="B3" s="485" t="s">
        <v>583</v>
      </c>
      <c r="C3" s="485" t="s">
        <v>3996</v>
      </c>
      <c r="D3" s="489" t="s">
        <v>677</v>
      </c>
      <c r="E3" s="489" t="s">
        <v>782</v>
      </c>
      <c r="F3" s="485" t="s">
        <v>4308</v>
      </c>
      <c r="G3" s="485" t="s">
        <v>4290</v>
      </c>
      <c r="H3" s="485" t="s">
        <v>4307</v>
      </c>
      <c r="I3" s="533" t="s">
        <v>2741</v>
      </c>
      <c r="J3" s="486">
        <v>4000</v>
      </c>
      <c r="K3" s="582"/>
      <c r="L3" s="485"/>
    </row>
    <row r="4" spans="1:12" ht="51" x14ac:dyDescent="0.25">
      <c r="A4" s="490">
        <f t="shared" ref="A4:A67" si="0">A3+1</f>
        <v>2</v>
      </c>
      <c r="B4" s="485" t="s">
        <v>583</v>
      </c>
      <c r="C4" s="485" t="s">
        <v>3996</v>
      </c>
      <c r="D4" s="489" t="s">
        <v>677</v>
      </c>
      <c r="E4" s="489" t="s">
        <v>782</v>
      </c>
      <c r="F4" s="485" t="s">
        <v>4306</v>
      </c>
      <c r="G4" s="485" t="s">
        <v>4305</v>
      </c>
      <c r="H4" s="485" t="s">
        <v>4304</v>
      </c>
      <c r="I4" s="533" t="s">
        <v>4303</v>
      </c>
      <c r="J4" s="486">
        <v>1044.9100000000001</v>
      </c>
      <c r="K4" s="486"/>
      <c r="L4" s="485"/>
    </row>
    <row r="5" spans="1:12" ht="51" x14ac:dyDescent="0.25">
      <c r="A5" s="490">
        <f t="shared" si="0"/>
        <v>3</v>
      </c>
      <c r="B5" s="485" t="s">
        <v>583</v>
      </c>
      <c r="C5" s="485" t="s">
        <v>3996</v>
      </c>
      <c r="D5" s="489" t="s">
        <v>677</v>
      </c>
      <c r="E5" s="489" t="s">
        <v>782</v>
      </c>
      <c r="F5" s="485" t="s">
        <v>4302</v>
      </c>
      <c r="G5" s="485" t="s">
        <v>4253</v>
      </c>
      <c r="H5" s="485" t="s">
        <v>4301</v>
      </c>
      <c r="I5" s="533" t="s">
        <v>1300</v>
      </c>
      <c r="J5" s="486">
        <v>6400</v>
      </c>
      <c r="K5" s="486"/>
      <c r="L5" s="485"/>
    </row>
    <row r="6" spans="1:12" ht="38.25" x14ac:dyDescent="0.25">
      <c r="A6" s="490">
        <f t="shared" si="0"/>
        <v>4</v>
      </c>
      <c r="B6" s="485" t="s">
        <v>583</v>
      </c>
      <c r="C6" s="485" t="s">
        <v>4298</v>
      </c>
      <c r="D6" s="489" t="s">
        <v>677</v>
      </c>
      <c r="E6" s="489" t="s">
        <v>782</v>
      </c>
      <c r="F6" s="485" t="s">
        <v>4300</v>
      </c>
      <c r="G6" s="485" t="s">
        <v>4253</v>
      </c>
      <c r="H6" s="485" t="s">
        <v>4299</v>
      </c>
      <c r="I6" s="533" t="s">
        <v>4294</v>
      </c>
      <c r="J6" s="486">
        <v>2745.7</v>
      </c>
      <c r="K6" s="486"/>
      <c r="L6" s="485"/>
    </row>
    <row r="7" spans="1:12" ht="63.75" x14ac:dyDescent="0.25">
      <c r="A7" s="490">
        <f t="shared" si="0"/>
        <v>5</v>
      </c>
      <c r="B7" s="485" t="s">
        <v>583</v>
      </c>
      <c r="C7" s="485" t="s">
        <v>4298</v>
      </c>
      <c r="D7" s="489" t="s">
        <v>677</v>
      </c>
      <c r="E7" s="489" t="s">
        <v>782</v>
      </c>
      <c r="F7" s="485" t="s">
        <v>4297</v>
      </c>
      <c r="G7" s="485" t="s">
        <v>4296</v>
      </c>
      <c r="H7" s="485" t="s">
        <v>4295</v>
      </c>
      <c r="I7" s="533" t="s">
        <v>4294</v>
      </c>
      <c r="J7" s="486">
        <v>5499.81</v>
      </c>
      <c r="K7" s="486"/>
      <c r="L7" s="485"/>
    </row>
    <row r="8" spans="1:12" ht="51" x14ac:dyDescent="0.25">
      <c r="A8" s="490">
        <f t="shared" si="0"/>
        <v>6</v>
      </c>
      <c r="B8" s="485" t="s">
        <v>583</v>
      </c>
      <c r="C8" s="485" t="s">
        <v>3171</v>
      </c>
      <c r="D8" s="489" t="s">
        <v>677</v>
      </c>
      <c r="E8" s="489" t="s">
        <v>782</v>
      </c>
      <c r="F8" s="485" t="s">
        <v>4293</v>
      </c>
      <c r="G8" s="485" t="s">
        <v>2875</v>
      </c>
      <c r="H8" s="485" t="s">
        <v>4292</v>
      </c>
      <c r="I8" s="533" t="s">
        <v>839</v>
      </c>
      <c r="J8" s="486"/>
      <c r="K8" s="486"/>
      <c r="L8" s="485"/>
    </row>
    <row r="9" spans="1:12" ht="51" x14ac:dyDescent="0.25">
      <c r="A9" s="490">
        <f t="shared" si="0"/>
        <v>7</v>
      </c>
      <c r="B9" s="485" t="s">
        <v>583</v>
      </c>
      <c r="C9" s="485" t="s">
        <v>3171</v>
      </c>
      <c r="D9" s="489" t="s">
        <v>677</v>
      </c>
      <c r="E9" s="489" t="s">
        <v>782</v>
      </c>
      <c r="F9" s="485" t="s">
        <v>4291</v>
      </c>
      <c r="G9" s="485" t="s">
        <v>4290</v>
      </c>
      <c r="H9" s="485" t="s">
        <v>4289</v>
      </c>
      <c r="I9" s="533" t="s">
        <v>839</v>
      </c>
      <c r="J9" s="486"/>
      <c r="K9" s="486"/>
      <c r="L9" s="485"/>
    </row>
    <row r="10" spans="1:12" ht="51" x14ac:dyDescent="0.25">
      <c r="A10" s="490">
        <f t="shared" si="0"/>
        <v>8</v>
      </c>
      <c r="B10" s="485" t="s">
        <v>583</v>
      </c>
      <c r="C10" s="485" t="s">
        <v>3171</v>
      </c>
      <c r="D10" s="489" t="s">
        <v>677</v>
      </c>
      <c r="E10" s="489" t="s">
        <v>782</v>
      </c>
      <c r="F10" s="485" t="s">
        <v>4288</v>
      </c>
      <c r="G10" s="485" t="s">
        <v>4283</v>
      </c>
      <c r="H10" s="485" t="s">
        <v>4287</v>
      </c>
      <c r="I10" s="533" t="s">
        <v>839</v>
      </c>
      <c r="J10" s="486"/>
      <c r="K10" s="486"/>
      <c r="L10" s="485"/>
    </row>
    <row r="11" spans="1:12" ht="38.25" x14ac:dyDescent="0.25">
      <c r="A11" s="490">
        <f t="shared" si="0"/>
        <v>9</v>
      </c>
      <c r="B11" s="485" t="s">
        <v>583</v>
      </c>
      <c r="C11" s="485" t="s">
        <v>3026</v>
      </c>
      <c r="D11" s="489" t="s">
        <v>677</v>
      </c>
      <c r="E11" s="489" t="s">
        <v>782</v>
      </c>
      <c r="F11" s="485" t="s">
        <v>4286</v>
      </c>
      <c r="G11" s="485" t="s">
        <v>4283</v>
      </c>
      <c r="H11" s="485" t="s">
        <v>4285</v>
      </c>
      <c r="I11" s="533" t="s">
        <v>4281</v>
      </c>
      <c r="J11" s="486"/>
      <c r="K11" s="486"/>
      <c r="L11" s="485"/>
    </row>
    <row r="12" spans="1:12" ht="38.25" x14ac:dyDescent="0.25">
      <c r="A12" s="490">
        <f t="shared" si="0"/>
        <v>10</v>
      </c>
      <c r="B12" s="485" t="s">
        <v>583</v>
      </c>
      <c r="C12" s="485" t="s">
        <v>3026</v>
      </c>
      <c r="D12" s="489" t="s">
        <v>677</v>
      </c>
      <c r="E12" s="489" t="s">
        <v>782</v>
      </c>
      <c r="F12" s="485" t="s">
        <v>4284</v>
      </c>
      <c r="G12" s="485" t="s">
        <v>4283</v>
      </c>
      <c r="H12" s="485" t="s">
        <v>4282</v>
      </c>
      <c r="I12" s="533" t="s">
        <v>4281</v>
      </c>
      <c r="J12" s="486"/>
      <c r="K12" s="486"/>
      <c r="L12" s="485"/>
    </row>
    <row r="13" spans="1:12" ht="25.5" x14ac:dyDescent="0.25">
      <c r="A13" s="490">
        <f t="shared" si="0"/>
        <v>11</v>
      </c>
      <c r="B13" s="485" t="s">
        <v>583</v>
      </c>
      <c r="C13" s="485" t="s">
        <v>4280</v>
      </c>
      <c r="D13" s="489" t="s">
        <v>797</v>
      </c>
      <c r="E13" s="489" t="s">
        <v>323</v>
      </c>
      <c r="F13" s="485" t="s">
        <v>4279</v>
      </c>
      <c r="G13" s="485" t="s">
        <v>4253</v>
      </c>
      <c r="H13" s="485" t="s">
        <v>4278</v>
      </c>
      <c r="I13" s="533" t="s">
        <v>4277</v>
      </c>
      <c r="J13" s="486">
        <v>1440</v>
      </c>
      <c r="K13" s="486"/>
      <c r="L13" s="485"/>
    </row>
    <row r="14" spans="1:12" ht="25.5" x14ac:dyDescent="0.25">
      <c r="A14" s="490">
        <f t="shared" si="0"/>
        <v>12</v>
      </c>
      <c r="B14" s="485" t="s">
        <v>583</v>
      </c>
      <c r="C14" s="485" t="s">
        <v>4271</v>
      </c>
      <c r="D14" s="489" t="s">
        <v>797</v>
      </c>
      <c r="E14" s="489" t="s">
        <v>323</v>
      </c>
      <c r="F14" s="485" t="s">
        <v>4276</v>
      </c>
      <c r="G14" s="485" t="s">
        <v>4253</v>
      </c>
      <c r="H14" s="485" t="s">
        <v>4275</v>
      </c>
      <c r="I14" s="533" t="s">
        <v>4245</v>
      </c>
      <c r="J14" s="486">
        <v>960</v>
      </c>
      <c r="K14" s="486"/>
      <c r="L14" s="485"/>
    </row>
    <row r="15" spans="1:12" ht="25.5" x14ac:dyDescent="0.25">
      <c r="A15" s="490">
        <f t="shared" si="0"/>
        <v>13</v>
      </c>
      <c r="B15" s="485" t="s">
        <v>583</v>
      </c>
      <c r="C15" s="485" t="s">
        <v>2613</v>
      </c>
      <c r="D15" s="489" t="s">
        <v>797</v>
      </c>
      <c r="E15" s="489" t="s">
        <v>323</v>
      </c>
      <c r="F15" s="485" t="s">
        <v>4274</v>
      </c>
      <c r="G15" s="485" t="s">
        <v>4253</v>
      </c>
      <c r="H15" s="485" t="s">
        <v>4273</v>
      </c>
      <c r="I15" s="533" t="s">
        <v>4272</v>
      </c>
      <c r="J15" s="486">
        <v>960</v>
      </c>
      <c r="K15" s="486"/>
      <c r="L15" s="485"/>
    </row>
    <row r="16" spans="1:12" ht="25.5" x14ac:dyDescent="0.25">
      <c r="A16" s="490">
        <f t="shared" si="0"/>
        <v>14</v>
      </c>
      <c r="B16" s="485" t="s">
        <v>583</v>
      </c>
      <c r="C16" s="485" t="s">
        <v>4271</v>
      </c>
      <c r="D16" s="489" t="s">
        <v>797</v>
      </c>
      <c r="E16" s="489" t="s">
        <v>323</v>
      </c>
      <c r="F16" s="485" t="s">
        <v>4270</v>
      </c>
      <c r="G16" s="485" t="s">
        <v>4253</v>
      </c>
      <c r="H16" s="485" t="s">
        <v>4269</v>
      </c>
      <c r="I16" s="533" t="s">
        <v>4268</v>
      </c>
      <c r="J16" s="486">
        <v>840</v>
      </c>
      <c r="K16" s="486"/>
      <c r="L16" s="485"/>
    </row>
    <row r="17" spans="1:12" ht="25.5" x14ac:dyDescent="0.25">
      <c r="A17" s="490">
        <f t="shared" si="0"/>
        <v>15</v>
      </c>
      <c r="B17" s="485" t="s">
        <v>583</v>
      </c>
      <c r="C17" s="485" t="s">
        <v>4267</v>
      </c>
      <c r="D17" s="489" t="s">
        <v>797</v>
      </c>
      <c r="E17" s="489" t="s">
        <v>323</v>
      </c>
      <c r="F17" s="485" t="s">
        <v>4266</v>
      </c>
      <c r="G17" s="485" t="s">
        <v>4253</v>
      </c>
      <c r="H17" s="485" t="s">
        <v>4265</v>
      </c>
      <c r="I17" s="533" t="s">
        <v>4264</v>
      </c>
      <c r="J17" s="486">
        <v>2040</v>
      </c>
      <c r="K17" s="486"/>
      <c r="L17" s="485"/>
    </row>
    <row r="18" spans="1:12" ht="25.5" x14ac:dyDescent="0.25">
      <c r="A18" s="490">
        <f t="shared" si="0"/>
        <v>16</v>
      </c>
      <c r="B18" s="485" t="s">
        <v>583</v>
      </c>
      <c r="C18" s="485" t="s">
        <v>4263</v>
      </c>
      <c r="D18" s="489" t="s">
        <v>797</v>
      </c>
      <c r="E18" s="489" t="s">
        <v>323</v>
      </c>
      <c r="F18" s="485" t="s">
        <v>4262</v>
      </c>
      <c r="G18" s="485" t="s">
        <v>4253</v>
      </c>
      <c r="H18" s="485" t="s">
        <v>4261</v>
      </c>
      <c r="I18" s="533" t="s">
        <v>4260</v>
      </c>
      <c r="J18" s="486">
        <v>430</v>
      </c>
      <c r="K18" s="486"/>
      <c r="L18" s="485"/>
    </row>
    <row r="19" spans="1:12" ht="25.5" x14ac:dyDescent="0.25">
      <c r="A19" s="490">
        <f t="shared" si="0"/>
        <v>17</v>
      </c>
      <c r="B19" s="485" t="s">
        <v>583</v>
      </c>
      <c r="C19" s="485" t="s">
        <v>4259</v>
      </c>
      <c r="D19" s="489" t="s">
        <v>797</v>
      </c>
      <c r="E19" s="489" t="s">
        <v>323</v>
      </c>
      <c r="F19" s="485" t="s">
        <v>4258</v>
      </c>
      <c r="G19" s="485" t="s">
        <v>4253</v>
      </c>
      <c r="H19" s="485" t="s">
        <v>4257</v>
      </c>
      <c r="I19" s="533" t="s">
        <v>4256</v>
      </c>
      <c r="J19" s="486">
        <v>3680</v>
      </c>
      <c r="K19" s="486"/>
      <c r="L19" s="485"/>
    </row>
    <row r="20" spans="1:12" ht="25.5" x14ac:dyDescent="0.25">
      <c r="A20" s="490">
        <f t="shared" si="0"/>
        <v>18</v>
      </c>
      <c r="B20" s="485" t="s">
        <v>583</v>
      </c>
      <c r="C20" s="485" t="s">
        <v>4255</v>
      </c>
      <c r="D20" s="489" t="s">
        <v>797</v>
      </c>
      <c r="E20" s="489" t="s">
        <v>323</v>
      </c>
      <c r="F20" s="485" t="s">
        <v>4254</v>
      </c>
      <c r="G20" s="485" t="s">
        <v>4253</v>
      </c>
      <c r="H20" s="485" t="s">
        <v>4252</v>
      </c>
      <c r="I20" s="533" t="s">
        <v>4251</v>
      </c>
      <c r="J20" s="486">
        <v>2400</v>
      </c>
      <c r="K20" s="486"/>
      <c r="L20" s="485"/>
    </row>
    <row r="21" spans="1:12" ht="25.5" x14ac:dyDescent="0.25">
      <c r="A21" s="490">
        <f t="shared" si="0"/>
        <v>19</v>
      </c>
      <c r="B21" s="485" t="s">
        <v>583</v>
      </c>
      <c r="C21" s="485" t="s">
        <v>4114</v>
      </c>
      <c r="D21" s="489" t="s">
        <v>797</v>
      </c>
      <c r="E21" s="489" t="s">
        <v>323</v>
      </c>
      <c r="F21" s="485" t="s">
        <v>4250</v>
      </c>
      <c r="G21" s="485" t="s">
        <v>4243</v>
      </c>
      <c r="H21" s="485" t="s">
        <v>4242</v>
      </c>
      <c r="I21" s="533" t="s">
        <v>4249</v>
      </c>
      <c r="J21" s="486">
        <v>2160</v>
      </c>
      <c r="K21" s="486"/>
      <c r="L21" s="485"/>
    </row>
    <row r="22" spans="1:12" ht="25.5" x14ac:dyDescent="0.25">
      <c r="A22" s="490">
        <f t="shared" si="0"/>
        <v>20</v>
      </c>
      <c r="B22" s="485" t="s">
        <v>583</v>
      </c>
      <c r="C22" s="485" t="s">
        <v>4248</v>
      </c>
      <c r="D22" s="489" t="s">
        <v>797</v>
      </c>
      <c r="E22" s="489" t="s">
        <v>323</v>
      </c>
      <c r="F22" s="485" t="s">
        <v>4247</v>
      </c>
      <c r="G22" s="485" t="s">
        <v>4243</v>
      </c>
      <c r="H22" s="485" t="s">
        <v>4246</v>
      </c>
      <c r="I22" s="533" t="s">
        <v>4245</v>
      </c>
      <c r="J22" s="486">
        <v>3800</v>
      </c>
      <c r="K22" s="486"/>
      <c r="L22" s="485"/>
    </row>
    <row r="23" spans="1:12" ht="25.5" x14ac:dyDescent="0.25">
      <c r="A23" s="490">
        <f t="shared" si="0"/>
        <v>21</v>
      </c>
      <c r="B23" s="485" t="s">
        <v>583</v>
      </c>
      <c r="C23" s="485" t="s">
        <v>4114</v>
      </c>
      <c r="D23" s="489" t="s">
        <v>797</v>
      </c>
      <c r="E23" s="489" t="s">
        <v>323</v>
      </c>
      <c r="F23" s="485" t="s">
        <v>4244</v>
      </c>
      <c r="G23" s="485" t="s">
        <v>4243</v>
      </c>
      <c r="H23" s="485" t="s">
        <v>4242</v>
      </c>
      <c r="I23" s="533" t="s">
        <v>4241</v>
      </c>
      <c r="J23" s="486">
        <v>1860</v>
      </c>
      <c r="K23" s="486"/>
      <c r="L23" s="485"/>
    </row>
    <row r="24" spans="1:12" ht="25.5" x14ac:dyDescent="0.25">
      <c r="A24" s="490">
        <f t="shared" si="0"/>
        <v>22</v>
      </c>
      <c r="B24" s="485" t="s">
        <v>583</v>
      </c>
      <c r="C24" s="485" t="s">
        <v>4240</v>
      </c>
      <c r="D24" s="489" t="s">
        <v>797</v>
      </c>
      <c r="E24" s="489" t="s">
        <v>323</v>
      </c>
      <c r="F24" s="485" t="s">
        <v>4239</v>
      </c>
      <c r="G24" s="485" t="s">
        <v>2932</v>
      </c>
      <c r="H24" s="485" t="s">
        <v>4238</v>
      </c>
      <c r="I24" s="533" t="s">
        <v>4237</v>
      </c>
      <c r="J24" s="486">
        <v>3350</v>
      </c>
      <c r="K24" s="486"/>
      <c r="L24" s="485"/>
    </row>
    <row r="25" spans="1:12" ht="25.5" x14ac:dyDescent="0.25">
      <c r="A25" s="490">
        <f t="shared" si="0"/>
        <v>23</v>
      </c>
      <c r="B25" s="485" t="s">
        <v>583</v>
      </c>
      <c r="C25" s="485" t="s">
        <v>4236</v>
      </c>
      <c r="D25" s="489" t="s">
        <v>797</v>
      </c>
      <c r="E25" s="489" t="s">
        <v>323</v>
      </c>
      <c r="F25" s="485" t="s">
        <v>4235</v>
      </c>
      <c r="G25" s="485" t="s">
        <v>4234</v>
      </c>
      <c r="H25" s="485" t="s">
        <v>4233</v>
      </c>
      <c r="I25" s="533" t="s">
        <v>4232</v>
      </c>
      <c r="J25" s="486">
        <v>760</v>
      </c>
      <c r="K25" s="486"/>
      <c r="L25" s="485"/>
    </row>
    <row r="26" spans="1:12" ht="25.5" x14ac:dyDescent="0.25">
      <c r="A26" s="490">
        <f t="shared" si="0"/>
        <v>24</v>
      </c>
      <c r="B26" s="485" t="s">
        <v>583</v>
      </c>
      <c r="C26" s="485" t="s">
        <v>4231</v>
      </c>
      <c r="D26" s="489" t="s">
        <v>797</v>
      </c>
      <c r="E26" s="489" t="s">
        <v>323</v>
      </c>
      <c r="F26" s="485" t="s">
        <v>4230</v>
      </c>
      <c r="G26" s="485" t="s">
        <v>4229</v>
      </c>
      <c r="H26" s="485" t="s">
        <v>4228</v>
      </c>
      <c r="I26" s="533" t="s">
        <v>4227</v>
      </c>
      <c r="J26" s="486">
        <v>120</v>
      </c>
      <c r="K26" s="486"/>
      <c r="L26" s="485"/>
    </row>
    <row r="27" spans="1:12" ht="25.5" x14ac:dyDescent="0.25">
      <c r="A27" s="490">
        <f t="shared" si="0"/>
        <v>25</v>
      </c>
      <c r="B27" s="485" t="s">
        <v>583</v>
      </c>
      <c r="C27" s="485" t="s">
        <v>4226</v>
      </c>
      <c r="D27" s="489" t="s">
        <v>797</v>
      </c>
      <c r="E27" s="489" t="s">
        <v>323</v>
      </c>
      <c r="F27" s="485" t="s">
        <v>4225</v>
      </c>
      <c r="G27" s="485" t="s">
        <v>4188</v>
      </c>
      <c r="H27" s="485" t="s">
        <v>4224</v>
      </c>
      <c r="I27" s="533" t="s">
        <v>4223</v>
      </c>
      <c r="J27" s="486">
        <v>3600</v>
      </c>
      <c r="K27" s="486"/>
      <c r="L27" s="485"/>
    </row>
    <row r="28" spans="1:12" ht="25.5" x14ac:dyDescent="0.25">
      <c r="A28" s="490">
        <f t="shared" si="0"/>
        <v>26</v>
      </c>
      <c r="B28" s="485" t="s">
        <v>583</v>
      </c>
      <c r="C28" s="485" t="s">
        <v>4222</v>
      </c>
      <c r="D28" s="489" t="s">
        <v>797</v>
      </c>
      <c r="E28" s="489" t="s">
        <v>323</v>
      </c>
      <c r="F28" s="485" t="s">
        <v>4221</v>
      </c>
      <c r="G28" s="485" t="s">
        <v>4179</v>
      </c>
      <c r="H28" s="485" t="s">
        <v>4220</v>
      </c>
      <c r="I28" s="533" t="s">
        <v>4219</v>
      </c>
      <c r="J28" s="486">
        <v>1800</v>
      </c>
      <c r="K28" s="486"/>
      <c r="L28" s="485"/>
    </row>
    <row r="29" spans="1:12" ht="25.5" x14ac:dyDescent="0.25">
      <c r="A29" s="490">
        <f t="shared" si="0"/>
        <v>27</v>
      </c>
      <c r="B29" s="485" t="s">
        <v>583</v>
      </c>
      <c r="C29" s="485" t="s">
        <v>4197</v>
      </c>
      <c r="D29" s="489" t="s">
        <v>797</v>
      </c>
      <c r="E29" s="489" t="s">
        <v>323</v>
      </c>
      <c r="F29" s="485" t="s">
        <v>4218</v>
      </c>
      <c r="G29" s="485" t="s">
        <v>2921</v>
      </c>
      <c r="H29" s="485" t="s">
        <v>4217</v>
      </c>
      <c r="I29" s="533" t="s">
        <v>4216</v>
      </c>
      <c r="J29" s="486">
        <v>21500</v>
      </c>
      <c r="K29" s="486"/>
      <c r="L29" s="485"/>
    </row>
    <row r="30" spans="1:12" ht="25.5" x14ac:dyDescent="0.25">
      <c r="A30" s="490">
        <f t="shared" si="0"/>
        <v>28</v>
      </c>
      <c r="B30" s="485" t="s">
        <v>583</v>
      </c>
      <c r="C30" s="485" t="s">
        <v>4215</v>
      </c>
      <c r="D30" s="489" t="s">
        <v>797</v>
      </c>
      <c r="E30" s="489" t="s">
        <v>323</v>
      </c>
      <c r="F30" s="485" t="s">
        <v>4214</v>
      </c>
      <c r="G30" s="485" t="s">
        <v>4188</v>
      </c>
      <c r="H30" s="485" t="s">
        <v>4213</v>
      </c>
      <c r="I30" s="533">
        <v>42074</v>
      </c>
      <c r="J30" s="486">
        <v>760</v>
      </c>
      <c r="K30" s="486"/>
      <c r="L30" s="485"/>
    </row>
    <row r="31" spans="1:12" ht="25.5" x14ac:dyDescent="0.25">
      <c r="A31" s="490">
        <f t="shared" si="0"/>
        <v>29</v>
      </c>
      <c r="B31" s="485" t="s">
        <v>583</v>
      </c>
      <c r="C31" s="485" t="s">
        <v>4212</v>
      </c>
      <c r="D31" s="489" t="s">
        <v>797</v>
      </c>
      <c r="E31" s="489" t="s">
        <v>323</v>
      </c>
      <c r="F31" s="485" t="s">
        <v>4211</v>
      </c>
      <c r="G31" s="485" t="s">
        <v>4188</v>
      </c>
      <c r="H31" s="485" t="s">
        <v>4210</v>
      </c>
      <c r="I31" s="533" t="s">
        <v>4209</v>
      </c>
      <c r="J31" s="486">
        <v>1080</v>
      </c>
      <c r="K31" s="486"/>
      <c r="L31" s="485"/>
    </row>
    <row r="32" spans="1:12" ht="25.5" x14ac:dyDescent="0.25">
      <c r="A32" s="490">
        <f t="shared" si="0"/>
        <v>30</v>
      </c>
      <c r="B32" s="485" t="s">
        <v>583</v>
      </c>
      <c r="C32" s="485" t="s">
        <v>4208</v>
      </c>
      <c r="D32" s="489" t="s">
        <v>797</v>
      </c>
      <c r="E32" s="489" t="s">
        <v>323</v>
      </c>
      <c r="F32" s="485" t="s">
        <v>4207</v>
      </c>
      <c r="G32" s="485" t="s">
        <v>2921</v>
      </c>
      <c r="H32" s="485" t="s">
        <v>4206</v>
      </c>
      <c r="I32" s="533" t="s">
        <v>4205</v>
      </c>
      <c r="J32" s="486">
        <v>20200</v>
      </c>
      <c r="K32" s="486"/>
      <c r="L32" s="485"/>
    </row>
    <row r="33" spans="1:12" ht="25.5" x14ac:dyDescent="0.25">
      <c r="A33" s="490">
        <f t="shared" si="0"/>
        <v>31</v>
      </c>
      <c r="B33" s="485" t="s">
        <v>583</v>
      </c>
      <c r="C33" s="485" t="s">
        <v>4204</v>
      </c>
      <c r="D33" s="489" t="s">
        <v>797</v>
      </c>
      <c r="E33" s="489" t="s">
        <v>323</v>
      </c>
      <c r="F33" s="485" t="s">
        <v>4203</v>
      </c>
      <c r="G33" s="485" t="s">
        <v>4188</v>
      </c>
      <c r="H33" s="485" t="s">
        <v>4202</v>
      </c>
      <c r="I33" s="533" t="s">
        <v>4201</v>
      </c>
      <c r="J33" s="486">
        <v>10300</v>
      </c>
      <c r="K33" s="486"/>
      <c r="L33" s="485"/>
    </row>
    <row r="34" spans="1:12" ht="25.5" x14ac:dyDescent="0.25">
      <c r="A34" s="490">
        <f t="shared" si="0"/>
        <v>32</v>
      </c>
      <c r="B34" s="485" t="s">
        <v>583</v>
      </c>
      <c r="C34" s="485" t="s">
        <v>4144</v>
      </c>
      <c r="D34" s="489" t="s">
        <v>797</v>
      </c>
      <c r="E34" s="489" t="s">
        <v>323</v>
      </c>
      <c r="F34" s="485" t="s">
        <v>4200</v>
      </c>
      <c r="G34" s="485" t="s">
        <v>4188</v>
      </c>
      <c r="H34" s="485" t="s">
        <v>4199</v>
      </c>
      <c r="I34" s="533" t="s">
        <v>4198</v>
      </c>
      <c r="J34" s="486">
        <v>1480</v>
      </c>
      <c r="K34" s="486"/>
      <c r="L34" s="485"/>
    </row>
    <row r="35" spans="1:12" ht="25.5" x14ac:dyDescent="0.25">
      <c r="A35" s="490">
        <f t="shared" si="0"/>
        <v>33</v>
      </c>
      <c r="B35" s="485" t="s">
        <v>583</v>
      </c>
      <c r="C35" s="485" t="s">
        <v>4197</v>
      </c>
      <c r="D35" s="489" t="s">
        <v>797</v>
      </c>
      <c r="E35" s="489" t="s">
        <v>323</v>
      </c>
      <c r="F35" s="485" t="s">
        <v>4196</v>
      </c>
      <c r="G35" s="485" t="s">
        <v>2921</v>
      </c>
      <c r="H35" s="485" t="s">
        <v>4195</v>
      </c>
      <c r="I35" s="533" t="s">
        <v>4194</v>
      </c>
      <c r="J35" s="486">
        <v>8700</v>
      </c>
      <c r="K35" s="486"/>
      <c r="L35" s="485"/>
    </row>
    <row r="36" spans="1:12" ht="25.5" x14ac:dyDescent="0.25">
      <c r="A36" s="490">
        <f t="shared" si="0"/>
        <v>34</v>
      </c>
      <c r="B36" s="485" t="s">
        <v>583</v>
      </c>
      <c r="C36" s="485" t="s">
        <v>4193</v>
      </c>
      <c r="D36" s="489" t="s">
        <v>797</v>
      </c>
      <c r="E36" s="489" t="s">
        <v>323</v>
      </c>
      <c r="F36" s="485" t="s">
        <v>4192</v>
      </c>
      <c r="G36" s="485" t="s">
        <v>4179</v>
      </c>
      <c r="H36" s="485" t="s">
        <v>4191</v>
      </c>
      <c r="I36" s="533" t="s">
        <v>4190</v>
      </c>
      <c r="J36" s="486">
        <v>3060</v>
      </c>
      <c r="K36" s="486"/>
      <c r="L36" s="485"/>
    </row>
    <row r="37" spans="1:12" ht="25.5" x14ac:dyDescent="0.25">
      <c r="A37" s="490">
        <f t="shared" si="0"/>
        <v>35</v>
      </c>
      <c r="B37" s="485" t="s">
        <v>583</v>
      </c>
      <c r="C37" s="485" t="s">
        <v>2718</v>
      </c>
      <c r="D37" s="489" t="s">
        <v>797</v>
      </c>
      <c r="E37" s="489" t="s">
        <v>323</v>
      </c>
      <c r="F37" s="485" t="s">
        <v>4189</v>
      </c>
      <c r="G37" s="485" t="s">
        <v>4188</v>
      </c>
      <c r="H37" s="485" t="s">
        <v>4187</v>
      </c>
      <c r="I37" s="533" t="s">
        <v>4186</v>
      </c>
      <c r="J37" s="486">
        <v>7200</v>
      </c>
      <c r="K37" s="486"/>
      <c r="L37" s="485"/>
    </row>
    <row r="38" spans="1:12" ht="25.5" x14ac:dyDescent="0.25">
      <c r="A38" s="490">
        <f t="shared" si="0"/>
        <v>36</v>
      </c>
      <c r="B38" s="485" t="s">
        <v>583</v>
      </c>
      <c r="C38" s="485" t="s">
        <v>4185</v>
      </c>
      <c r="D38" s="489" t="s">
        <v>797</v>
      </c>
      <c r="E38" s="489" t="s">
        <v>323</v>
      </c>
      <c r="F38" s="485" t="s">
        <v>4184</v>
      </c>
      <c r="G38" s="485" t="s">
        <v>4179</v>
      </c>
      <c r="H38" s="485" t="s">
        <v>4183</v>
      </c>
      <c r="I38" s="533" t="s">
        <v>4182</v>
      </c>
      <c r="J38" s="486">
        <v>840</v>
      </c>
      <c r="K38" s="486"/>
      <c r="L38" s="485"/>
    </row>
    <row r="39" spans="1:12" ht="25.5" x14ac:dyDescent="0.25">
      <c r="A39" s="490">
        <f t="shared" si="0"/>
        <v>37</v>
      </c>
      <c r="B39" s="485" t="s">
        <v>583</v>
      </c>
      <c r="C39" s="485" t="s">
        <v>4181</v>
      </c>
      <c r="D39" s="489" t="s">
        <v>797</v>
      </c>
      <c r="E39" s="489" t="s">
        <v>323</v>
      </c>
      <c r="F39" s="485" t="s">
        <v>4180</v>
      </c>
      <c r="G39" s="485" t="s">
        <v>4179</v>
      </c>
      <c r="H39" s="485" t="s">
        <v>4178</v>
      </c>
      <c r="I39" s="533" t="s">
        <v>4177</v>
      </c>
      <c r="J39" s="486">
        <v>1680</v>
      </c>
      <c r="K39" s="486"/>
      <c r="L39" s="485"/>
    </row>
    <row r="40" spans="1:12" ht="25.5" x14ac:dyDescent="0.25">
      <c r="A40" s="490">
        <f t="shared" si="0"/>
        <v>38</v>
      </c>
      <c r="B40" s="485" t="s">
        <v>583</v>
      </c>
      <c r="C40" s="485" t="s">
        <v>4166</v>
      </c>
      <c r="D40" s="489" t="s">
        <v>797</v>
      </c>
      <c r="E40" s="489" t="s">
        <v>323</v>
      </c>
      <c r="F40" s="485" t="s">
        <v>4176</v>
      </c>
      <c r="G40" s="485" t="s">
        <v>4164</v>
      </c>
      <c r="H40" s="485" t="s">
        <v>4163</v>
      </c>
      <c r="I40" s="533" t="s">
        <v>4175</v>
      </c>
      <c r="J40" s="486">
        <v>80</v>
      </c>
      <c r="K40" s="486"/>
      <c r="L40" s="485"/>
    </row>
    <row r="41" spans="1:12" ht="25.5" x14ac:dyDescent="0.25">
      <c r="A41" s="490">
        <f t="shared" si="0"/>
        <v>39</v>
      </c>
      <c r="B41" s="485" t="s">
        <v>583</v>
      </c>
      <c r="C41" s="485" t="s">
        <v>4166</v>
      </c>
      <c r="D41" s="489" t="s">
        <v>797</v>
      </c>
      <c r="E41" s="489" t="s">
        <v>323</v>
      </c>
      <c r="F41" s="485" t="s">
        <v>4174</v>
      </c>
      <c r="G41" s="485" t="s">
        <v>4164</v>
      </c>
      <c r="H41" s="485" t="s">
        <v>4163</v>
      </c>
      <c r="I41" s="533" t="s">
        <v>4173</v>
      </c>
      <c r="J41" s="486">
        <v>39</v>
      </c>
      <c r="K41" s="486"/>
      <c r="L41" s="485"/>
    </row>
    <row r="42" spans="1:12" ht="25.5" x14ac:dyDescent="0.25">
      <c r="A42" s="490">
        <f t="shared" si="0"/>
        <v>40</v>
      </c>
      <c r="B42" s="485" t="s">
        <v>583</v>
      </c>
      <c r="C42" s="485" t="s">
        <v>4166</v>
      </c>
      <c r="D42" s="489" t="s">
        <v>797</v>
      </c>
      <c r="E42" s="489" t="s">
        <v>323</v>
      </c>
      <c r="F42" s="485" t="s">
        <v>4172</v>
      </c>
      <c r="G42" s="485" t="s">
        <v>4164</v>
      </c>
      <c r="H42" s="485" t="s">
        <v>4163</v>
      </c>
      <c r="I42" s="533" t="s">
        <v>4171</v>
      </c>
      <c r="J42" s="486">
        <v>118</v>
      </c>
      <c r="K42" s="486"/>
      <c r="L42" s="485"/>
    </row>
    <row r="43" spans="1:12" ht="25.5" x14ac:dyDescent="0.25">
      <c r="A43" s="490">
        <f t="shared" si="0"/>
        <v>41</v>
      </c>
      <c r="B43" s="485" t="s">
        <v>583</v>
      </c>
      <c r="C43" s="485" t="s">
        <v>4166</v>
      </c>
      <c r="D43" s="489" t="s">
        <v>797</v>
      </c>
      <c r="E43" s="489" t="s">
        <v>323</v>
      </c>
      <c r="F43" s="485" t="s">
        <v>4170</v>
      </c>
      <c r="G43" s="485" t="s">
        <v>4164</v>
      </c>
      <c r="H43" s="485" t="s">
        <v>4163</v>
      </c>
      <c r="I43" s="533" t="s">
        <v>4169</v>
      </c>
      <c r="J43" s="486">
        <v>39</v>
      </c>
      <c r="K43" s="486"/>
      <c r="L43" s="485"/>
    </row>
    <row r="44" spans="1:12" ht="25.5" x14ac:dyDescent="0.25">
      <c r="A44" s="490">
        <f t="shared" si="0"/>
        <v>42</v>
      </c>
      <c r="B44" s="485" t="s">
        <v>583</v>
      </c>
      <c r="C44" s="485" t="s">
        <v>4166</v>
      </c>
      <c r="D44" s="489" t="s">
        <v>797</v>
      </c>
      <c r="E44" s="489" t="s">
        <v>323</v>
      </c>
      <c r="F44" s="485" t="s">
        <v>4168</v>
      </c>
      <c r="G44" s="485" t="s">
        <v>4164</v>
      </c>
      <c r="H44" s="485" t="s">
        <v>4163</v>
      </c>
      <c r="I44" s="533" t="s">
        <v>4167</v>
      </c>
      <c r="J44" s="486">
        <v>56</v>
      </c>
      <c r="K44" s="486"/>
      <c r="L44" s="485"/>
    </row>
    <row r="45" spans="1:12" ht="25.5" x14ac:dyDescent="0.25">
      <c r="A45" s="490">
        <f t="shared" si="0"/>
        <v>43</v>
      </c>
      <c r="B45" s="485" t="s">
        <v>583</v>
      </c>
      <c r="C45" s="485" t="s">
        <v>4166</v>
      </c>
      <c r="D45" s="489" t="s">
        <v>797</v>
      </c>
      <c r="E45" s="489" t="s">
        <v>323</v>
      </c>
      <c r="F45" s="485" t="s">
        <v>4165</v>
      </c>
      <c r="G45" s="485" t="s">
        <v>4164</v>
      </c>
      <c r="H45" s="485" t="s">
        <v>4163</v>
      </c>
      <c r="I45" s="533" t="s">
        <v>4162</v>
      </c>
      <c r="J45" s="486">
        <v>102</v>
      </c>
      <c r="K45" s="486"/>
      <c r="L45" s="485"/>
    </row>
    <row r="46" spans="1:12" ht="25.5" x14ac:dyDescent="0.25">
      <c r="A46" s="490">
        <f t="shared" si="0"/>
        <v>44</v>
      </c>
      <c r="B46" s="485" t="s">
        <v>583</v>
      </c>
      <c r="C46" s="485" t="s">
        <v>4158</v>
      </c>
      <c r="D46" s="489" t="s">
        <v>797</v>
      </c>
      <c r="E46" s="489" t="s">
        <v>323</v>
      </c>
      <c r="F46" s="485" t="s">
        <v>4161</v>
      </c>
      <c r="G46" s="485" t="s">
        <v>2904</v>
      </c>
      <c r="H46" s="485" t="s">
        <v>4160</v>
      </c>
      <c r="I46" s="533" t="s">
        <v>4159</v>
      </c>
      <c r="J46" s="486">
        <v>1580</v>
      </c>
      <c r="K46" s="486"/>
      <c r="L46" s="485"/>
    </row>
    <row r="47" spans="1:12" ht="25.5" x14ac:dyDescent="0.25">
      <c r="A47" s="490">
        <f t="shared" si="0"/>
        <v>45</v>
      </c>
      <c r="B47" s="485" t="s">
        <v>583</v>
      </c>
      <c r="C47" s="485" t="s">
        <v>4158</v>
      </c>
      <c r="D47" s="489" t="s">
        <v>797</v>
      </c>
      <c r="E47" s="489" t="s">
        <v>323</v>
      </c>
      <c r="F47" s="485" t="s">
        <v>4157</v>
      </c>
      <c r="G47" s="485" t="s">
        <v>2904</v>
      </c>
      <c r="H47" s="485" t="s">
        <v>4156</v>
      </c>
      <c r="I47" s="533" t="s">
        <v>4155</v>
      </c>
      <c r="J47" s="486">
        <v>2260</v>
      </c>
      <c r="K47" s="486"/>
      <c r="L47" s="485"/>
    </row>
    <row r="48" spans="1:12" ht="25.5" x14ac:dyDescent="0.25">
      <c r="A48" s="490">
        <f t="shared" si="0"/>
        <v>46</v>
      </c>
      <c r="B48" s="485" t="s">
        <v>583</v>
      </c>
      <c r="C48" s="485" t="s">
        <v>4154</v>
      </c>
      <c r="D48" s="489" t="s">
        <v>797</v>
      </c>
      <c r="E48" s="489" t="s">
        <v>323</v>
      </c>
      <c r="F48" s="485" t="s">
        <v>4153</v>
      </c>
      <c r="G48" s="485" t="s">
        <v>2829</v>
      </c>
      <c r="H48" s="485" t="s">
        <v>4152</v>
      </c>
      <c r="I48" s="533" t="s">
        <v>3919</v>
      </c>
      <c r="J48" s="486">
        <v>21360</v>
      </c>
      <c r="K48" s="486"/>
      <c r="L48" s="485"/>
    </row>
    <row r="49" spans="1:12" ht="25.5" x14ac:dyDescent="0.25">
      <c r="A49" s="490">
        <f t="shared" si="0"/>
        <v>47</v>
      </c>
      <c r="B49" s="485" t="s">
        <v>583</v>
      </c>
      <c r="C49" s="485" t="s">
        <v>4151</v>
      </c>
      <c r="D49" s="489" t="s">
        <v>797</v>
      </c>
      <c r="E49" s="489" t="s">
        <v>323</v>
      </c>
      <c r="F49" s="485" t="s">
        <v>4150</v>
      </c>
      <c r="G49" s="485" t="s">
        <v>2729</v>
      </c>
      <c r="H49" s="485" t="s">
        <v>4149</v>
      </c>
      <c r="I49" s="533" t="s">
        <v>4148</v>
      </c>
      <c r="J49" s="486">
        <v>300</v>
      </c>
      <c r="K49" s="486"/>
      <c r="L49" s="485"/>
    </row>
    <row r="50" spans="1:12" ht="25.5" x14ac:dyDescent="0.25">
      <c r="A50" s="490">
        <f t="shared" si="0"/>
        <v>48</v>
      </c>
      <c r="B50" s="485" t="s">
        <v>583</v>
      </c>
      <c r="C50" s="485" t="s">
        <v>4147</v>
      </c>
      <c r="D50" s="489" t="s">
        <v>797</v>
      </c>
      <c r="E50" s="489" t="s">
        <v>323</v>
      </c>
      <c r="F50" s="485" t="s">
        <v>4146</v>
      </c>
      <c r="G50" s="485" t="s">
        <v>2729</v>
      </c>
      <c r="H50" s="485" t="s">
        <v>4145</v>
      </c>
      <c r="I50" s="533">
        <v>42180</v>
      </c>
      <c r="J50" s="486">
        <v>700</v>
      </c>
      <c r="K50" s="486"/>
      <c r="L50" s="485"/>
    </row>
    <row r="51" spans="1:12" ht="25.5" x14ac:dyDescent="0.25">
      <c r="A51" s="490">
        <f t="shared" si="0"/>
        <v>49</v>
      </c>
      <c r="B51" s="485" t="s">
        <v>583</v>
      </c>
      <c r="C51" s="485" t="s">
        <v>4144</v>
      </c>
      <c r="D51" s="489" t="s">
        <v>797</v>
      </c>
      <c r="E51" s="489" t="s">
        <v>323</v>
      </c>
      <c r="F51" s="485" t="s">
        <v>4143</v>
      </c>
      <c r="G51" s="485" t="s">
        <v>4142</v>
      </c>
      <c r="H51" s="485" t="s">
        <v>4141</v>
      </c>
      <c r="I51" s="533" t="s">
        <v>4140</v>
      </c>
      <c r="J51" s="486">
        <v>1680</v>
      </c>
      <c r="K51" s="486"/>
      <c r="L51" s="485"/>
    </row>
    <row r="52" spans="1:12" ht="25.5" x14ac:dyDescent="0.25">
      <c r="A52" s="490">
        <f t="shared" si="0"/>
        <v>50</v>
      </c>
      <c r="B52" s="485" t="s">
        <v>583</v>
      </c>
      <c r="C52" s="485" t="s">
        <v>2657</v>
      </c>
      <c r="D52" s="489" t="s">
        <v>797</v>
      </c>
      <c r="E52" s="489" t="s">
        <v>323</v>
      </c>
      <c r="F52" s="485" t="s">
        <v>4139</v>
      </c>
      <c r="G52" s="485" t="s">
        <v>2671</v>
      </c>
      <c r="H52" s="485" t="s">
        <v>4138</v>
      </c>
      <c r="I52" s="533" t="s">
        <v>4137</v>
      </c>
      <c r="J52" s="486">
        <v>1400</v>
      </c>
      <c r="K52" s="486"/>
      <c r="L52" s="485"/>
    </row>
    <row r="53" spans="1:12" ht="25.5" x14ac:dyDescent="0.25">
      <c r="A53" s="490">
        <f t="shared" si="0"/>
        <v>51</v>
      </c>
      <c r="B53" s="485" t="s">
        <v>583</v>
      </c>
      <c r="C53" s="485" t="s">
        <v>4136</v>
      </c>
      <c r="D53" s="489" t="s">
        <v>797</v>
      </c>
      <c r="E53" s="489" t="s">
        <v>323</v>
      </c>
      <c r="F53" s="485" t="s">
        <v>4135</v>
      </c>
      <c r="G53" s="485" t="s">
        <v>2671</v>
      </c>
      <c r="H53" s="485" t="s">
        <v>4134</v>
      </c>
      <c r="I53" s="533" t="s">
        <v>4133</v>
      </c>
      <c r="J53" s="486">
        <v>840</v>
      </c>
      <c r="K53" s="486"/>
      <c r="L53" s="485"/>
    </row>
    <row r="54" spans="1:12" ht="25.5" x14ac:dyDescent="0.25">
      <c r="A54" s="490">
        <f t="shared" si="0"/>
        <v>52</v>
      </c>
      <c r="B54" s="485" t="s">
        <v>583</v>
      </c>
      <c r="C54" s="485" t="s">
        <v>4132</v>
      </c>
      <c r="D54" s="489" t="s">
        <v>797</v>
      </c>
      <c r="E54" s="489" t="s">
        <v>323</v>
      </c>
      <c r="F54" s="485" t="s">
        <v>4131</v>
      </c>
      <c r="G54" s="485" t="s">
        <v>4130</v>
      </c>
      <c r="H54" s="485" t="s">
        <v>4129</v>
      </c>
      <c r="I54" s="533" t="s">
        <v>4128</v>
      </c>
      <c r="J54" s="486">
        <v>2640</v>
      </c>
      <c r="K54" s="486"/>
      <c r="L54" s="485"/>
    </row>
    <row r="55" spans="1:12" ht="25.5" x14ac:dyDescent="0.25">
      <c r="A55" s="490">
        <f t="shared" si="0"/>
        <v>53</v>
      </c>
      <c r="B55" s="485" t="s">
        <v>583</v>
      </c>
      <c r="C55" s="485" t="s">
        <v>2636</v>
      </c>
      <c r="D55" s="489" t="s">
        <v>797</v>
      </c>
      <c r="E55" s="489" t="s">
        <v>323</v>
      </c>
      <c r="F55" s="485" t="s">
        <v>4127</v>
      </c>
      <c r="G55" s="485" t="s">
        <v>2634</v>
      </c>
      <c r="H55" s="485" t="s">
        <v>4126</v>
      </c>
      <c r="I55" s="533" t="s">
        <v>4125</v>
      </c>
      <c r="J55" s="486">
        <v>2340</v>
      </c>
      <c r="K55" s="486"/>
      <c r="L55" s="485"/>
    </row>
    <row r="56" spans="1:12" ht="25.5" x14ac:dyDescent="0.25">
      <c r="A56" s="490">
        <f t="shared" si="0"/>
        <v>54</v>
      </c>
      <c r="B56" s="485" t="s">
        <v>583</v>
      </c>
      <c r="C56" s="485" t="s">
        <v>2636</v>
      </c>
      <c r="D56" s="489" t="s">
        <v>797</v>
      </c>
      <c r="E56" s="489" t="s">
        <v>323</v>
      </c>
      <c r="F56" s="485" t="s">
        <v>4124</v>
      </c>
      <c r="G56" s="485" t="s">
        <v>2634</v>
      </c>
      <c r="H56" s="485" t="s">
        <v>4123</v>
      </c>
      <c r="I56" s="533" t="s">
        <v>4122</v>
      </c>
      <c r="J56" s="486">
        <v>42940</v>
      </c>
      <c r="K56" s="486"/>
      <c r="L56" s="485"/>
    </row>
    <row r="57" spans="1:12" ht="25.5" x14ac:dyDescent="0.25">
      <c r="A57" s="490">
        <f t="shared" si="0"/>
        <v>55</v>
      </c>
      <c r="B57" s="485" t="s">
        <v>583</v>
      </c>
      <c r="C57" s="485" t="s">
        <v>2636</v>
      </c>
      <c r="D57" s="489" t="s">
        <v>797</v>
      </c>
      <c r="E57" s="489" t="s">
        <v>323</v>
      </c>
      <c r="F57" s="485" t="s">
        <v>4121</v>
      </c>
      <c r="G57" s="485" t="s">
        <v>2634</v>
      </c>
      <c r="H57" s="485" t="s">
        <v>4120</v>
      </c>
      <c r="I57" s="533" t="s">
        <v>4119</v>
      </c>
      <c r="J57" s="486">
        <v>20380</v>
      </c>
      <c r="K57" s="486"/>
      <c r="L57" s="485"/>
    </row>
    <row r="58" spans="1:12" ht="38.25" x14ac:dyDescent="0.25">
      <c r="A58" s="490">
        <f t="shared" si="0"/>
        <v>56</v>
      </c>
      <c r="B58" s="485" t="s">
        <v>583</v>
      </c>
      <c r="C58" s="485" t="s">
        <v>4118</v>
      </c>
      <c r="D58" s="489" t="s">
        <v>797</v>
      </c>
      <c r="E58" s="489" t="s">
        <v>323</v>
      </c>
      <c r="F58" s="485" t="s">
        <v>4117</v>
      </c>
      <c r="G58" s="485" t="s">
        <v>2895</v>
      </c>
      <c r="H58" s="485" t="s">
        <v>4116</v>
      </c>
      <c r="I58" s="533" t="s">
        <v>4115</v>
      </c>
      <c r="J58" s="486">
        <v>100</v>
      </c>
      <c r="K58" s="486"/>
      <c r="L58" s="485"/>
    </row>
    <row r="59" spans="1:12" ht="25.5" x14ac:dyDescent="0.25">
      <c r="A59" s="490">
        <f t="shared" si="0"/>
        <v>57</v>
      </c>
      <c r="B59" s="485" t="s">
        <v>583</v>
      </c>
      <c r="C59" s="485" t="s">
        <v>4114</v>
      </c>
      <c r="D59" s="489" t="s">
        <v>797</v>
      </c>
      <c r="E59" s="489" t="s">
        <v>323</v>
      </c>
      <c r="F59" s="485" t="s">
        <v>4113</v>
      </c>
      <c r="G59" s="485" t="s">
        <v>4112</v>
      </c>
      <c r="H59" s="485" t="s">
        <v>4111</v>
      </c>
      <c r="I59" s="533" t="s">
        <v>4110</v>
      </c>
      <c r="J59" s="486">
        <v>8400</v>
      </c>
      <c r="K59" s="486"/>
      <c r="L59" s="485"/>
    </row>
    <row r="60" spans="1:12" ht="25.5" x14ac:dyDescent="0.25">
      <c r="A60" s="490">
        <f t="shared" si="0"/>
        <v>58</v>
      </c>
      <c r="B60" s="485" t="s">
        <v>583</v>
      </c>
      <c r="C60" s="485" t="s">
        <v>4016</v>
      </c>
      <c r="D60" s="489" t="s">
        <v>797</v>
      </c>
      <c r="E60" s="489" t="s">
        <v>323</v>
      </c>
      <c r="F60" s="485" t="s">
        <v>4109</v>
      </c>
      <c r="G60" s="485" t="s">
        <v>4014</v>
      </c>
      <c r="H60" s="485" t="s">
        <v>4013</v>
      </c>
      <c r="I60" s="533" t="s">
        <v>4108</v>
      </c>
      <c r="J60" s="486">
        <v>1080</v>
      </c>
      <c r="K60" s="486"/>
      <c r="L60" s="485"/>
    </row>
    <row r="61" spans="1:12" ht="25.5" x14ac:dyDescent="0.25">
      <c r="A61" s="490">
        <f t="shared" si="0"/>
        <v>59</v>
      </c>
      <c r="B61" s="485" t="s">
        <v>583</v>
      </c>
      <c r="C61" s="485" t="s">
        <v>4016</v>
      </c>
      <c r="D61" s="489" t="s">
        <v>797</v>
      </c>
      <c r="E61" s="489" t="s">
        <v>323</v>
      </c>
      <c r="F61" s="485" t="s">
        <v>2720</v>
      </c>
      <c r="G61" s="485" t="s">
        <v>4014</v>
      </c>
      <c r="H61" s="485" t="s">
        <v>4013</v>
      </c>
      <c r="I61" s="533" t="s">
        <v>4107</v>
      </c>
      <c r="J61" s="486">
        <v>1081</v>
      </c>
      <c r="K61" s="486"/>
      <c r="L61" s="485"/>
    </row>
    <row r="62" spans="1:12" ht="25.5" x14ac:dyDescent="0.25">
      <c r="A62" s="490">
        <f t="shared" si="0"/>
        <v>60</v>
      </c>
      <c r="B62" s="485" t="s">
        <v>583</v>
      </c>
      <c r="C62" s="485" t="s">
        <v>4016</v>
      </c>
      <c r="D62" s="489" t="s">
        <v>797</v>
      </c>
      <c r="E62" s="489" t="s">
        <v>323</v>
      </c>
      <c r="F62" s="485" t="s">
        <v>4106</v>
      </c>
      <c r="G62" s="485" t="s">
        <v>4014</v>
      </c>
      <c r="H62" s="485" t="s">
        <v>4013</v>
      </c>
      <c r="I62" s="533" t="s">
        <v>4105</v>
      </c>
      <c r="J62" s="486">
        <v>1082</v>
      </c>
      <c r="K62" s="486"/>
      <c r="L62" s="485"/>
    </row>
    <row r="63" spans="1:12" ht="25.5" x14ac:dyDescent="0.25">
      <c r="A63" s="490">
        <f t="shared" si="0"/>
        <v>61</v>
      </c>
      <c r="B63" s="485" t="s">
        <v>583</v>
      </c>
      <c r="C63" s="485" t="s">
        <v>4016</v>
      </c>
      <c r="D63" s="489" t="s">
        <v>797</v>
      </c>
      <c r="E63" s="489" t="s">
        <v>323</v>
      </c>
      <c r="F63" s="485" t="s">
        <v>4104</v>
      </c>
      <c r="G63" s="485" t="s">
        <v>4014</v>
      </c>
      <c r="H63" s="485" t="s">
        <v>4013</v>
      </c>
      <c r="I63" s="533" t="s">
        <v>4103</v>
      </c>
      <c r="J63" s="486">
        <v>1083</v>
      </c>
      <c r="K63" s="486"/>
      <c r="L63" s="485"/>
    </row>
    <row r="64" spans="1:12" ht="25.5" x14ac:dyDescent="0.25">
      <c r="A64" s="490">
        <f t="shared" si="0"/>
        <v>62</v>
      </c>
      <c r="B64" s="485" t="s">
        <v>583</v>
      </c>
      <c r="C64" s="485" t="s">
        <v>4016</v>
      </c>
      <c r="D64" s="489" t="s">
        <v>797</v>
      </c>
      <c r="E64" s="489" t="s">
        <v>323</v>
      </c>
      <c r="F64" s="485" t="s">
        <v>4102</v>
      </c>
      <c r="G64" s="485" t="s">
        <v>4014</v>
      </c>
      <c r="H64" s="485" t="s">
        <v>4013</v>
      </c>
      <c r="I64" s="533" t="s">
        <v>4101</v>
      </c>
      <c r="J64" s="486">
        <v>1084</v>
      </c>
      <c r="K64" s="486"/>
      <c r="L64" s="485"/>
    </row>
    <row r="65" spans="1:12" ht="25.5" x14ac:dyDescent="0.25">
      <c r="A65" s="490">
        <f t="shared" si="0"/>
        <v>63</v>
      </c>
      <c r="B65" s="485" t="s">
        <v>583</v>
      </c>
      <c r="C65" s="485" t="s">
        <v>4016</v>
      </c>
      <c r="D65" s="489" t="s">
        <v>797</v>
      </c>
      <c r="E65" s="489" t="s">
        <v>323</v>
      </c>
      <c r="F65" s="485" t="s">
        <v>4100</v>
      </c>
      <c r="G65" s="485" t="s">
        <v>4014</v>
      </c>
      <c r="H65" s="485" t="s">
        <v>4013</v>
      </c>
      <c r="I65" s="533" t="s">
        <v>4099</v>
      </c>
      <c r="J65" s="486">
        <v>1085</v>
      </c>
      <c r="K65" s="486"/>
      <c r="L65" s="485"/>
    </row>
    <row r="66" spans="1:12" ht="25.5" x14ac:dyDescent="0.25">
      <c r="A66" s="490">
        <f t="shared" si="0"/>
        <v>64</v>
      </c>
      <c r="B66" s="485" t="s">
        <v>583</v>
      </c>
      <c r="C66" s="485" t="s">
        <v>4016</v>
      </c>
      <c r="D66" s="489" t="s">
        <v>797</v>
      </c>
      <c r="E66" s="489" t="s">
        <v>323</v>
      </c>
      <c r="F66" s="485" t="s">
        <v>4098</v>
      </c>
      <c r="G66" s="485" t="s">
        <v>4014</v>
      </c>
      <c r="H66" s="485" t="s">
        <v>4013</v>
      </c>
      <c r="I66" s="533" t="s">
        <v>4097</v>
      </c>
      <c r="J66" s="486">
        <v>1086</v>
      </c>
      <c r="K66" s="486"/>
      <c r="L66" s="485"/>
    </row>
    <row r="67" spans="1:12" ht="25.5" x14ac:dyDescent="0.25">
      <c r="A67" s="490">
        <f t="shared" si="0"/>
        <v>65</v>
      </c>
      <c r="B67" s="485" t="s">
        <v>583</v>
      </c>
      <c r="C67" s="485" t="s">
        <v>4016</v>
      </c>
      <c r="D67" s="489" t="s">
        <v>797</v>
      </c>
      <c r="E67" s="489" t="s">
        <v>323</v>
      </c>
      <c r="F67" s="485" t="s">
        <v>4096</v>
      </c>
      <c r="G67" s="485" t="s">
        <v>4014</v>
      </c>
      <c r="H67" s="485" t="s">
        <v>4013</v>
      </c>
      <c r="I67" s="533" t="s">
        <v>4095</v>
      </c>
      <c r="J67" s="486">
        <v>1087</v>
      </c>
      <c r="K67" s="486"/>
      <c r="L67" s="485"/>
    </row>
    <row r="68" spans="1:12" ht="25.5" x14ac:dyDescent="0.25">
      <c r="A68" s="490">
        <f t="shared" ref="A68:A131" si="1">A67+1</f>
        <v>66</v>
      </c>
      <c r="B68" s="485" t="s">
        <v>583</v>
      </c>
      <c r="C68" s="485" t="s">
        <v>4016</v>
      </c>
      <c r="D68" s="489" t="s">
        <v>797</v>
      </c>
      <c r="E68" s="489" t="s">
        <v>323</v>
      </c>
      <c r="F68" s="485" t="s">
        <v>4094</v>
      </c>
      <c r="G68" s="485" t="s">
        <v>4014</v>
      </c>
      <c r="H68" s="485" t="s">
        <v>4013</v>
      </c>
      <c r="I68" s="533" t="s">
        <v>4093</v>
      </c>
      <c r="J68" s="486">
        <v>1088</v>
      </c>
      <c r="K68" s="486"/>
      <c r="L68" s="485"/>
    </row>
    <row r="69" spans="1:12" ht="25.5" x14ac:dyDescent="0.25">
      <c r="A69" s="490">
        <f t="shared" si="1"/>
        <v>67</v>
      </c>
      <c r="B69" s="485" t="s">
        <v>583</v>
      </c>
      <c r="C69" s="485" t="s">
        <v>4016</v>
      </c>
      <c r="D69" s="489" t="s">
        <v>797</v>
      </c>
      <c r="E69" s="489" t="s">
        <v>323</v>
      </c>
      <c r="F69" s="485" t="s">
        <v>4092</v>
      </c>
      <c r="G69" s="485" t="s">
        <v>4014</v>
      </c>
      <c r="H69" s="485" t="s">
        <v>4013</v>
      </c>
      <c r="I69" s="533" t="s">
        <v>4091</v>
      </c>
      <c r="J69" s="486">
        <v>1089</v>
      </c>
      <c r="K69" s="486"/>
      <c r="L69" s="485"/>
    </row>
    <row r="70" spans="1:12" ht="25.5" x14ac:dyDescent="0.25">
      <c r="A70" s="490">
        <f t="shared" si="1"/>
        <v>68</v>
      </c>
      <c r="B70" s="485" t="s">
        <v>583</v>
      </c>
      <c r="C70" s="485" t="s">
        <v>4016</v>
      </c>
      <c r="D70" s="489" t="s">
        <v>797</v>
      </c>
      <c r="E70" s="489" t="s">
        <v>323</v>
      </c>
      <c r="F70" s="485" t="s">
        <v>4090</v>
      </c>
      <c r="G70" s="485" t="s">
        <v>4014</v>
      </c>
      <c r="H70" s="485" t="s">
        <v>4013</v>
      </c>
      <c r="I70" s="533" t="s">
        <v>4089</v>
      </c>
      <c r="J70" s="486">
        <v>1090</v>
      </c>
      <c r="K70" s="486"/>
      <c r="L70" s="485"/>
    </row>
    <row r="71" spans="1:12" ht="25.5" x14ac:dyDescent="0.25">
      <c r="A71" s="490">
        <f t="shared" si="1"/>
        <v>69</v>
      </c>
      <c r="B71" s="485" t="s">
        <v>583</v>
      </c>
      <c r="C71" s="485" t="s">
        <v>4016</v>
      </c>
      <c r="D71" s="489" t="s">
        <v>797</v>
      </c>
      <c r="E71" s="489" t="s">
        <v>323</v>
      </c>
      <c r="F71" s="485" t="s">
        <v>4088</v>
      </c>
      <c r="G71" s="485" t="s">
        <v>4014</v>
      </c>
      <c r="H71" s="485" t="s">
        <v>4013</v>
      </c>
      <c r="I71" s="533" t="s">
        <v>4087</v>
      </c>
      <c r="J71" s="486">
        <v>1091</v>
      </c>
      <c r="K71" s="486"/>
      <c r="L71" s="485"/>
    </row>
    <row r="72" spans="1:12" ht="25.5" x14ac:dyDescent="0.25">
      <c r="A72" s="490">
        <f t="shared" si="1"/>
        <v>70</v>
      </c>
      <c r="B72" s="485" t="s">
        <v>583</v>
      </c>
      <c r="C72" s="485" t="s">
        <v>4016</v>
      </c>
      <c r="D72" s="489" t="s">
        <v>797</v>
      </c>
      <c r="E72" s="489" t="s">
        <v>323</v>
      </c>
      <c r="F72" s="485" t="s">
        <v>4086</v>
      </c>
      <c r="G72" s="485" t="s">
        <v>4014</v>
      </c>
      <c r="H72" s="485" t="s">
        <v>4013</v>
      </c>
      <c r="I72" s="533" t="s">
        <v>4085</v>
      </c>
      <c r="J72" s="486">
        <v>1092</v>
      </c>
      <c r="K72" s="486"/>
      <c r="L72" s="485"/>
    </row>
    <row r="73" spans="1:12" ht="25.5" x14ac:dyDescent="0.25">
      <c r="A73" s="490">
        <f t="shared" si="1"/>
        <v>71</v>
      </c>
      <c r="B73" s="485" t="s">
        <v>583</v>
      </c>
      <c r="C73" s="485" t="s">
        <v>4016</v>
      </c>
      <c r="D73" s="489" t="s">
        <v>797</v>
      </c>
      <c r="E73" s="489" t="s">
        <v>323</v>
      </c>
      <c r="F73" s="485" t="s">
        <v>4084</v>
      </c>
      <c r="G73" s="485" t="s">
        <v>4014</v>
      </c>
      <c r="H73" s="485" t="s">
        <v>4013</v>
      </c>
      <c r="I73" s="533" t="s">
        <v>4083</v>
      </c>
      <c r="J73" s="486">
        <v>1093</v>
      </c>
      <c r="K73" s="486"/>
      <c r="L73" s="485"/>
    </row>
    <row r="74" spans="1:12" ht="25.5" x14ac:dyDescent="0.25">
      <c r="A74" s="490">
        <f t="shared" si="1"/>
        <v>72</v>
      </c>
      <c r="B74" s="485" t="s">
        <v>583</v>
      </c>
      <c r="C74" s="485" t="s">
        <v>4016</v>
      </c>
      <c r="D74" s="489" t="s">
        <v>797</v>
      </c>
      <c r="E74" s="489" t="s">
        <v>323</v>
      </c>
      <c r="F74" s="485" t="s">
        <v>4082</v>
      </c>
      <c r="G74" s="485" t="s">
        <v>4014</v>
      </c>
      <c r="H74" s="485" t="s">
        <v>4013</v>
      </c>
      <c r="I74" s="533" t="s">
        <v>4081</v>
      </c>
      <c r="J74" s="486">
        <v>1094</v>
      </c>
      <c r="K74" s="486"/>
      <c r="L74" s="485"/>
    </row>
    <row r="75" spans="1:12" ht="25.5" x14ac:dyDescent="0.25">
      <c r="A75" s="490">
        <f t="shared" si="1"/>
        <v>73</v>
      </c>
      <c r="B75" s="485" t="s">
        <v>583</v>
      </c>
      <c r="C75" s="485" t="s">
        <v>4016</v>
      </c>
      <c r="D75" s="489" t="s">
        <v>797</v>
      </c>
      <c r="E75" s="489" t="s">
        <v>323</v>
      </c>
      <c r="F75" s="485" t="s">
        <v>4080</v>
      </c>
      <c r="G75" s="485" t="s">
        <v>4014</v>
      </c>
      <c r="H75" s="485" t="s">
        <v>4013</v>
      </c>
      <c r="I75" s="533" t="s">
        <v>4079</v>
      </c>
      <c r="J75" s="486">
        <v>1095</v>
      </c>
      <c r="K75" s="486"/>
      <c r="L75" s="485"/>
    </row>
    <row r="76" spans="1:12" ht="25.5" x14ac:dyDescent="0.25">
      <c r="A76" s="490">
        <f t="shared" si="1"/>
        <v>74</v>
      </c>
      <c r="B76" s="485" t="s">
        <v>583</v>
      </c>
      <c r="C76" s="485" t="s">
        <v>4016</v>
      </c>
      <c r="D76" s="489" t="s">
        <v>797</v>
      </c>
      <c r="E76" s="489" t="s">
        <v>323</v>
      </c>
      <c r="F76" s="485" t="s">
        <v>4078</v>
      </c>
      <c r="G76" s="485" t="s">
        <v>4014</v>
      </c>
      <c r="H76" s="485" t="s">
        <v>4013</v>
      </c>
      <c r="I76" s="533" t="s">
        <v>4077</v>
      </c>
      <c r="J76" s="486">
        <v>1096</v>
      </c>
      <c r="K76" s="486"/>
      <c r="L76" s="485"/>
    </row>
    <row r="77" spans="1:12" ht="25.5" x14ac:dyDescent="0.25">
      <c r="A77" s="490">
        <f t="shared" si="1"/>
        <v>75</v>
      </c>
      <c r="B77" s="485" t="s">
        <v>583</v>
      </c>
      <c r="C77" s="485" t="s">
        <v>4016</v>
      </c>
      <c r="D77" s="489" t="s">
        <v>797</v>
      </c>
      <c r="E77" s="489" t="s">
        <v>323</v>
      </c>
      <c r="F77" s="485" t="s">
        <v>4076</v>
      </c>
      <c r="G77" s="485" t="s">
        <v>4014</v>
      </c>
      <c r="H77" s="485" t="s">
        <v>4013</v>
      </c>
      <c r="I77" s="533" t="s">
        <v>4075</v>
      </c>
      <c r="J77" s="486">
        <v>1097</v>
      </c>
      <c r="K77" s="486"/>
      <c r="L77" s="485"/>
    </row>
    <row r="78" spans="1:12" ht="25.5" x14ac:dyDescent="0.25">
      <c r="A78" s="490">
        <f t="shared" si="1"/>
        <v>76</v>
      </c>
      <c r="B78" s="485" t="s">
        <v>583</v>
      </c>
      <c r="C78" s="485" t="s">
        <v>4016</v>
      </c>
      <c r="D78" s="489" t="s">
        <v>797</v>
      </c>
      <c r="E78" s="489" t="s">
        <v>323</v>
      </c>
      <c r="F78" s="485" t="s">
        <v>4074</v>
      </c>
      <c r="G78" s="485" t="s">
        <v>4014</v>
      </c>
      <c r="H78" s="485" t="s">
        <v>4013</v>
      </c>
      <c r="I78" s="533" t="s">
        <v>4073</v>
      </c>
      <c r="J78" s="486">
        <v>1098</v>
      </c>
      <c r="K78" s="486"/>
      <c r="L78" s="485"/>
    </row>
    <row r="79" spans="1:12" ht="25.5" x14ac:dyDescent="0.25">
      <c r="A79" s="490">
        <f t="shared" si="1"/>
        <v>77</v>
      </c>
      <c r="B79" s="485" t="s">
        <v>583</v>
      </c>
      <c r="C79" s="485" t="s">
        <v>4016</v>
      </c>
      <c r="D79" s="489" t="s">
        <v>797</v>
      </c>
      <c r="E79" s="489" t="s">
        <v>323</v>
      </c>
      <c r="F79" s="485" t="s">
        <v>4072</v>
      </c>
      <c r="G79" s="485" t="s">
        <v>4014</v>
      </c>
      <c r="H79" s="485" t="s">
        <v>4013</v>
      </c>
      <c r="I79" s="533" t="s">
        <v>4071</v>
      </c>
      <c r="J79" s="486">
        <v>1099</v>
      </c>
      <c r="K79" s="486"/>
      <c r="L79" s="485"/>
    </row>
    <row r="80" spans="1:12" ht="25.5" x14ac:dyDescent="0.25">
      <c r="A80" s="490">
        <f t="shared" si="1"/>
        <v>78</v>
      </c>
      <c r="B80" s="485" t="s">
        <v>583</v>
      </c>
      <c r="C80" s="485" t="s">
        <v>4016</v>
      </c>
      <c r="D80" s="489" t="s">
        <v>797</v>
      </c>
      <c r="E80" s="489" t="s">
        <v>323</v>
      </c>
      <c r="F80" s="485" t="s">
        <v>4070</v>
      </c>
      <c r="G80" s="485" t="s">
        <v>4014</v>
      </c>
      <c r="H80" s="485" t="s">
        <v>4013</v>
      </c>
      <c r="I80" s="533" t="s">
        <v>4069</v>
      </c>
      <c r="J80" s="486">
        <v>1100</v>
      </c>
      <c r="K80" s="486"/>
      <c r="L80" s="485"/>
    </row>
    <row r="81" spans="1:12" ht="25.5" x14ac:dyDescent="0.25">
      <c r="A81" s="490">
        <f t="shared" si="1"/>
        <v>79</v>
      </c>
      <c r="B81" s="485" t="s">
        <v>583</v>
      </c>
      <c r="C81" s="485" t="s">
        <v>4016</v>
      </c>
      <c r="D81" s="489" t="s">
        <v>797</v>
      </c>
      <c r="E81" s="489" t="s">
        <v>323</v>
      </c>
      <c r="F81" s="485" t="s">
        <v>4068</v>
      </c>
      <c r="G81" s="485" t="s">
        <v>4014</v>
      </c>
      <c r="H81" s="485" t="s">
        <v>4013</v>
      </c>
      <c r="I81" s="533" t="s">
        <v>4067</v>
      </c>
      <c r="J81" s="486">
        <v>1101</v>
      </c>
      <c r="K81" s="486"/>
      <c r="L81" s="485"/>
    </row>
    <row r="82" spans="1:12" ht="25.5" x14ac:dyDescent="0.25">
      <c r="A82" s="490">
        <f t="shared" si="1"/>
        <v>80</v>
      </c>
      <c r="B82" s="485" t="s">
        <v>583</v>
      </c>
      <c r="C82" s="485" t="s">
        <v>4016</v>
      </c>
      <c r="D82" s="489" t="s">
        <v>797</v>
      </c>
      <c r="E82" s="489" t="s">
        <v>323</v>
      </c>
      <c r="F82" s="485" t="s">
        <v>4066</v>
      </c>
      <c r="G82" s="485" t="s">
        <v>4014</v>
      </c>
      <c r="H82" s="485" t="s">
        <v>4013</v>
      </c>
      <c r="I82" s="533" t="s">
        <v>4065</v>
      </c>
      <c r="J82" s="486">
        <v>1102</v>
      </c>
      <c r="K82" s="486"/>
      <c r="L82" s="485"/>
    </row>
    <row r="83" spans="1:12" ht="25.5" x14ac:dyDescent="0.25">
      <c r="A83" s="490">
        <f t="shared" si="1"/>
        <v>81</v>
      </c>
      <c r="B83" s="485" t="s">
        <v>583</v>
      </c>
      <c r="C83" s="485" t="s">
        <v>4016</v>
      </c>
      <c r="D83" s="489" t="s">
        <v>797</v>
      </c>
      <c r="E83" s="489" t="s">
        <v>323</v>
      </c>
      <c r="F83" s="485" t="s">
        <v>4064</v>
      </c>
      <c r="G83" s="485" t="s">
        <v>4014</v>
      </c>
      <c r="H83" s="485" t="s">
        <v>4013</v>
      </c>
      <c r="I83" s="533" t="s">
        <v>4063</v>
      </c>
      <c r="J83" s="486">
        <v>1103</v>
      </c>
      <c r="K83" s="486"/>
      <c r="L83" s="485"/>
    </row>
    <row r="84" spans="1:12" ht="25.5" x14ac:dyDescent="0.25">
      <c r="A84" s="490">
        <f t="shared" si="1"/>
        <v>82</v>
      </c>
      <c r="B84" s="485" t="s">
        <v>583</v>
      </c>
      <c r="C84" s="485" t="s">
        <v>4016</v>
      </c>
      <c r="D84" s="489" t="s">
        <v>797</v>
      </c>
      <c r="E84" s="489" t="s">
        <v>323</v>
      </c>
      <c r="F84" s="485" t="s">
        <v>4062</v>
      </c>
      <c r="G84" s="485" t="s">
        <v>4014</v>
      </c>
      <c r="H84" s="485" t="s">
        <v>4013</v>
      </c>
      <c r="I84" s="533" t="s">
        <v>4061</v>
      </c>
      <c r="J84" s="486">
        <v>1104</v>
      </c>
      <c r="K84" s="486"/>
      <c r="L84" s="485"/>
    </row>
    <row r="85" spans="1:12" ht="25.5" x14ac:dyDescent="0.25">
      <c r="A85" s="490">
        <f t="shared" si="1"/>
        <v>83</v>
      </c>
      <c r="B85" s="485" t="s">
        <v>583</v>
      </c>
      <c r="C85" s="485" t="s">
        <v>4016</v>
      </c>
      <c r="D85" s="489" t="s">
        <v>797</v>
      </c>
      <c r="E85" s="489" t="s">
        <v>323</v>
      </c>
      <c r="F85" s="485" t="s">
        <v>4060</v>
      </c>
      <c r="G85" s="485" t="s">
        <v>4014</v>
      </c>
      <c r="H85" s="485" t="s">
        <v>4013</v>
      </c>
      <c r="I85" s="533" t="s">
        <v>4059</v>
      </c>
      <c r="J85" s="486">
        <v>1105</v>
      </c>
      <c r="K85" s="486"/>
      <c r="L85" s="485"/>
    </row>
    <row r="86" spans="1:12" ht="25.5" x14ac:dyDescent="0.25">
      <c r="A86" s="490">
        <f t="shared" si="1"/>
        <v>84</v>
      </c>
      <c r="B86" s="485" t="s">
        <v>583</v>
      </c>
      <c r="C86" s="485" t="s">
        <v>4016</v>
      </c>
      <c r="D86" s="489" t="s">
        <v>797</v>
      </c>
      <c r="E86" s="489" t="s">
        <v>323</v>
      </c>
      <c r="F86" s="485" t="s">
        <v>4058</v>
      </c>
      <c r="G86" s="485" t="s">
        <v>4014</v>
      </c>
      <c r="H86" s="485" t="s">
        <v>4013</v>
      </c>
      <c r="I86" s="533" t="s">
        <v>4057</v>
      </c>
      <c r="J86" s="486">
        <v>1106</v>
      </c>
      <c r="K86" s="486"/>
      <c r="L86" s="485"/>
    </row>
    <row r="87" spans="1:12" ht="25.5" x14ac:dyDescent="0.25">
      <c r="A87" s="490">
        <f t="shared" si="1"/>
        <v>85</v>
      </c>
      <c r="B87" s="485" t="s">
        <v>583</v>
      </c>
      <c r="C87" s="485" t="s">
        <v>4016</v>
      </c>
      <c r="D87" s="489" t="s">
        <v>797</v>
      </c>
      <c r="E87" s="489" t="s">
        <v>323</v>
      </c>
      <c r="F87" s="485" t="s">
        <v>4056</v>
      </c>
      <c r="G87" s="485" t="s">
        <v>4014</v>
      </c>
      <c r="H87" s="485" t="s">
        <v>4013</v>
      </c>
      <c r="I87" s="533" t="s">
        <v>4055</v>
      </c>
      <c r="J87" s="486">
        <v>1107</v>
      </c>
      <c r="K87" s="486"/>
      <c r="L87" s="485"/>
    </row>
    <row r="88" spans="1:12" ht="25.5" x14ac:dyDescent="0.25">
      <c r="A88" s="490">
        <f t="shared" si="1"/>
        <v>86</v>
      </c>
      <c r="B88" s="485" t="s">
        <v>583</v>
      </c>
      <c r="C88" s="485" t="s">
        <v>4016</v>
      </c>
      <c r="D88" s="489" t="s">
        <v>797</v>
      </c>
      <c r="E88" s="489" t="s">
        <v>323</v>
      </c>
      <c r="F88" s="485" t="s">
        <v>4054</v>
      </c>
      <c r="G88" s="485" t="s">
        <v>4014</v>
      </c>
      <c r="H88" s="485" t="s">
        <v>4013</v>
      </c>
      <c r="I88" s="533" t="s">
        <v>4053</v>
      </c>
      <c r="J88" s="486">
        <v>1108</v>
      </c>
      <c r="K88" s="486"/>
      <c r="L88" s="485"/>
    </row>
    <row r="89" spans="1:12" ht="25.5" x14ac:dyDescent="0.25">
      <c r="A89" s="490">
        <f t="shared" si="1"/>
        <v>87</v>
      </c>
      <c r="B89" s="485" t="s">
        <v>583</v>
      </c>
      <c r="C89" s="485" t="s">
        <v>4016</v>
      </c>
      <c r="D89" s="489" t="s">
        <v>797</v>
      </c>
      <c r="E89" s="489" t="s">
        <v>323</v>
      </c>
      <c r="F89" s="485" t="s">
        <v>4052</v>
      </c>
      <c r="G89" s="485" t="s">
        <v>4014</v>
      </c>
      <c r="H89" s="485" t="s">
        <v>4013</v>
      </c>
      <c r="I89" s="533" t="s">
        <v>4051</v>
      </c>
      <c r="J89" s="486">
        <v>1109</v>
      </c>
      <c r="K89" s="486"/>
      <c r="L89" s="485"/>
    </row>
    <row r="90" spans="1:12" ht="25.5" x14ac:dyDescent="0.25">
      <c r="A90" s="490">
        <f t="shared" si="1"/>
        <v>88</v>
      </c>
      <c r="B90" s="485" t="s">
        <v>583</v>
      </c>
      <c r="C90" s="485" t="s">
        <v>4016</v>
      </c>
      <c r="D90" s="489" t="s">
        <v>797</v>
      </c>
      <c r="E90" s="489" t="s">
        <v>323</v>
      </c>
      <c r="F90" s="485" t="s">
        <v>4050</v>
      </c>
      <c r="G90" s="485" t="s">
        <v>4014</v>
      </c>
      <c r="H90" s="485" t="s">
        <v>4013</v>
      </c>
      <c r="I90" s="533" t="s">
        <v>4049</v>
      </c>
      <c r="J90" s="486">
        <v>1110</v>
      </c>
      <c r="K90" s="486"/>
      <c r="L90" s="485"/>
    </row>
    <row r="91" spans="1:12" ht="25.5" x14ac:dyDescent="0.25">
      <c r="A91" s="490">
        <f t="shared" si="1"/>
        <v>89</v>
      </c>
      <c r="B91" s="485" t="s">
        <v>583</v>
      </c>
      <c r="C91" s="485" t="s">
        <v>4016</v>
      </c>
      <c r="D91" s="489" t="s">
        <v>797</v>
      </c>
      <c r="E91" s="489" t="s">
        <v>323</v>
      </c>
      <c r="F91" s="485" t="s">
        <v>4048</v>
      </c>
      <c r="G91" s="485" t="s">
        <v>4014</v>
      </c>
      <c r="H91" s="485" t="s">
        <v>4013</v>
      </c>
      <c r="I91" s="533" t="s">
        <v>4047</v>
      </c>
      <c r="J91" s="486">
        <v>1111</v>
      </c>
      <c r="K91" s="486"/>
      <c r="L91" s="485"/>
    </row>
    <row r="92" spans="1:12" ht="25.5" x14ac:dyDescent="0.25">
      <c r="A92" s="490">
        <f t="shared" si="1"/>
        <v>90</v>
      </c>
      <c r="B92" s="485" t="s">
        <v>583</v>
      </c>
      <c r="C92" s="485" t="s">
        <v>4016</v>
      </c>
      <c r="D92" s="489" t="s">
        <v>797</v>
      </c>
      <c r="E92" s="489" t="s">
        <v>323</v>
      </c>
      <c r="F92" s="485" t="s">
        <v>4046</v>
      </c>
      <c r="G92" s="485" t="s">
        <v>4014</v>
      </c>
      <c r="H92" s="485" t="s">
        <v>4013</v>
      </c>
      <c r="I92" s="533" t="s">
        <v>4045</v>
      </c>
      <c r="J92" s="486">
        <v>1112</v>
      </c>
      <c r="K92" s="486"/>
      <c r="L92" s="485"/>
    </row>
    <row r="93" spans="1:12" ht="25.5" x14ac:dyDescent="0.25">
      <c r="A93" s="490">
        <f t="shared" si="1"/>
        <v>91</v>
      </c>
      <c r="B93" s="485" t="s">
        <v>583</v>
      </c>
      <c r="C93" s="485" t="s">
        <v>4016</v>
      </c>
      <c r="D93" s="489" t="s">
        <v>797</v>
      </c>
      <c r="E93" s="489" t="s">
        <v>323</v>
      </c>
      <c r="F93" s="485" t="s">
        <v>4044</v>
      </c>
      <c r="G93" s="485" t="s">
        <v>4014</v>
      </c>
      <c r="H93" s="485" t="s">
        <v>4013</v>
      </c>
      <c r="I93" s="533" t="s">
        <v>4043</v>
      </c>
      <c r="J93" s="486">
        <v>1113</v>
      </c>
      <c r="K93" s="486"/>
      <c r="L93" s="485"/>
    </row>
    <row r="94" spans="1:12" ht="25.5" x14ac:dyDescent="0.25">
      <c r="A94" s="490">
        <f t="shared" si="1"/>
        <v>92</v>
      </c>
      <c r="B94" s="485" t="s">
        <v>583</v>
      </c>
      <c r="C94" s="485" t="s">
        <v>4016</v>
      </c>
      <c r="D94" s="489" t="s">
        <v>797</v>
      </c>
      <c r="E94" s="489" t="s">
        <v>323</v>
      </c>
      <c r="F94" s="485" t="s">
        <v>4042</v>
      </c>
      <c r="G94" s="485" t="s">
        <v>4014</v>
      </c>
      <c r="H94" s="485" t="s">
        <v>4013</v>
      </c>
      <c r="I94" s="533" t="s">
        <v>4041</v>
      </c>
      <c r="J94" s="486">
        <v>1114</v>
      </c>
      <c r="K94" s="486"/>
      <c r="L94" s="485"/>
    </row>
    <row r="95" spans="1:12" ht="25.5" x14ac:dyDescent="0.25">
      <c r="A95" s="490">
        <f t="shared" si="1"/>
        <v>93</v>
      </c>
      <c r="B95" s="485" t="s">
        <v>583</v>
      </c>
      <c r="C95" s="485" t="s">
        <v>4016</v>
      </c>
      <c r="D95" s="489" t="s">
        <v>797</v>
      </c>
      <c r="E95" s="489" t="s">
        <v>323</v>
      </c>
      <c r="F95" s="485" t="s">
        <v>4040</v>
      </c>
      <c r="G95" s="485" t="s">
        <v>4014</v>
      </c>
      <c r="H95" s="485" t="s">
        <v>4013</v>
      </c>
      <c r="I95" s="533" t="s">
        <v>4039</v>
      </c>
      <c r="J95" s="486">
        <v>1115</v>
      </c>
      <c r="K95" s="486"/>
      <c r="L95" s="485"/>
    </row>
    <row r="96" spans="1:12" ht="25.5" x14ac:dyDescent="0.25">
      <c r="A96" s="490">
        <f t="shared" si="1"/>
        <v>94</v>
      </c>
      <c r="B96" s="485" t="s">
        <v>583</v>
      </c>
      <c r="C96" s="485" t="s">
        <v>4016</v>
      </c>
      <c r="D96" s="489" t="s">
        <v>797</v>
      </c>
      <c r="E96" s="489" t="s">
        <v>323</v>
      </c>
      <c r="F96" s="485" t="s">
        <v>4038</v>
      </c>
      <c r="G96" s="485" t="s">
        <v>4014</v>
      </c>
      <c r="H96" s="485" t="s">
        <v>4013</v>
      </c>
      <c r="I96" s="533" t="s">
        <v>4037</v>
      </c>
      <c r="J96" s="486">
        <v>1116</v>
      </c>
      <c r="K96" s="486"/>
      <c r="L96" s="485"/>
    </row>
    <row r="97" spans="1:12" ht="25.5" x14ac:dyDescent="0.25">
      <c r="A97" s="490">
        <f t="shared" si="1"/>
        <v>95</v>
      </c>
      <c r="B97" s="485" t="s">
        <v>583</v>
      </c>
      <c r="C97" s="485" t="s">
        <v>4016</v>
      </c>
      <c r="D97" s="489" t="s">
        <v>797</v>
      </c>
      <c r="E97" s="489" t="s">
        <v>323</v>
      </c>
      <c r="F97" s="485" t="s">
        <v>4036</v>
      </c>
      <c r="G97" s="485" t="s">
        <v>4014</v>
      </c>
      <c r="H97" s="485" t="s">
        <v>4013</v>
      </c>
      <c r="I97" s="533" t="s">
        <v>4035</v>
      </c>
      <c r="J97" s="486">
        <v>1117</v>
      </c>
      <c r="K97" s="486"/>
      <c r="L97" s="485"/>
    </row>
    <row r="98" spans="1:12" ht="25.5" x14ac:dyDescent="0.25">
      <c r="A98" s="490">
        <f t="shared" si="1"/>
        <v>96</v>
      </c>
      <c r="B98" s="485" t="s">
        <v>583</v>
      </c>
      <c r="C98" s="485" t="s">
        <v>4016</v>
      </c>
      <c r="D98" s="489" t="s">
        <v>797</v>
      </c>
      <c r="E98" s="489" t="s">
        <v>323</v>
      </c>
      <c r="F98" s="485" t="s">
        <v>4034</v>
      </c>
      <c r="G98" s="485" t="s">
        <v>4014</v>
      </c>
      <c r="H98" s="485" t="s">
        <v>4013</v>
      </c>
      <c r="I98" s="533" t="s">
        <v>4033</v>
      </c>
      <c r="J98" s="486">
        <v>1118</v>
      </c>
      <c r="K98" s="486"/>
      <c r="L98" s="485"/>
    </row>
    <row r="99" spans="1:12" ht="25.5" x14ac:dyDescent="0.25">
      <c r="A99" s="490">
        <f t="shared" si="1"/>
        <v>97</v>
      </c>
      <c r="B99" s="485" t="s">
        <v>583</v>
      </c>
      <c r="C99" s="485" t="s">
        <v>4016</v>
      </c>
      <c r="D99" s="489" t="s">
        <v>797</v>
      </c>
      <c r="E99" s="489" t="s">
        <v>323</v>
      </c>
      <c r="F99" s="485" t="s">
        <v>4032</v>
      </c>
      <c r="G99" s="485" t="s">
        <v>4014</v>
      </c>
      <c r="H99" s="485" t="s">
        <v>4013</v>
      </c>
      <c r="I99" s="533" t="s">
        <v>4031</v>
      </c>
      <c r="J99" s="486">
        <v>1119</v>
      </c>
      <c r="K99" s="486"/>
      <c r="L99" s="485"/>
    </row>
    <row r="100" spans="1:12" ht="25.5" x14ac:dyDescent="0.25">
      <c r="A100" s="490">
        <f t="shared" si="1"/>
        <v>98</v>
      </c>
      <c r="B100" s="485" t="s">
        <v>583</v>
      </c>
      <c r="C100" s="485" t="s">
        <v>4016</v>
      </c>
      <c r="D100" s="489" t="s">
        <v>797</v>
      </c>
      <c r="E100" s="489" t="s">
        <v>323</v>
      </c>
      <c r="F100" s="485" t="s">
        <v>4030</v>
      </c>
      <c r="G100" s="485" t="s">
        <v>4014</v>
      </c>
      <c r="H100" s="485" t="s">
        <v>4013</v>
      </c>
      <c r="I100" s="533" t="s">
        <v>4029</v>
      </c>
      <c r="J100" s="486">
        <v>1120</v>
      </c>
      <c r="K100" s="486"/>
      <c r="L100" s="485"/>
    </row>
    <row r="101" spans="1:12" ht="25.5" x14ac:dyDescent="0.25">
      <c r="A101" s="490">
        <f t="shared" si="1"/>
        <v>99</v>
      </c>
      <c r="B101" s="485" t="s">
        <v>583</v>
      </c>
      <c r="C101" s="485" t="s">
        <v>4016</v>
      </c>
      <c r="D101" s="489" t="s">
        <v>797</v>
      </c>
      <c r="E101" s="489" t="s">
        <v>323</v>
      </c>
      <c r="F101" s="485" t="s">
        <v>4028</v>
      </c>
      <c r="G101" s="485" t="s">
        <v>4014</v>
      </c>
      <c r="H101" s="485" t="s">
        <v>4013</v>
      </c>
      <c r="I101" s="533" t="s">
        <v>4027</v>
      </c>
      <c r="J101" s="486">
        <v>1121</v>
      </c>
      <c r="K101" s="486"/>
      <c r="L101" s="485"/>
    </row>
    <row r="102" spans="1:12" ht="25.5" x14ac:dyDescent="0.25">
      <c r="A102" s="490">
        <f t="shared" si="1"/>
        <v>100</v>
      </c>
      <c r="B102" s="485" t="s">
        <v>583</v>
      </c>
      <c r="C102" s="485" t="s">
        <v>4016</v>
      </c>
      <c r="D102" s="489" t="s">
        <v>797</v>
      </c>
      <c r="E102" s="489" t="s">
        <v>323</v>
      </c>
      <c r="F102" s="485" t="s">
        <v>4026</v>
      </c>
      <c r="G102" s="485" t="s">
        <v>4014</v>
      </c>
      <c r="H102" s="485" t="s">
        <v>4013</v>
      </c>
      <c r="I102" s="533" t="s">
        <v>4025</v>
      </c>
      <c r="J102" s="486">
        <v>1122</v>
      </c>
      <c r="K102" s="486"/>
      <c r="L102" s="485"/>
    </row>
    <row r="103" spans="1:12" ht="25.5" x14ac:dyDescent="0.25">
      <c r="A103" s="490">
        <f t="shared" si="1"/>
        <v>101</v>
      </c>
      <c r="B103" s="485" t="s">
        <v>583</v>
      </c>
      <c r="C103" s="485" t="s">
        <v>4016</v>
      </c>
      <c r="D103" s="489" t="s">
        <v>797</v>
      </c>
      <c r="E103" s="489" t="s">
        <v>323</v>
      </c>
      <c r="F103" s="485" t="s">
        <v>4024</v>
      </c>
      <c r="G103" s="485" t="s">
        <v>4014</v>
      </c>
      <c r="H103" s="485" t="s">
        <v>4013</v>
      </c>
      <c r="I103" s="533" t="s">
        <v>4023</v>
      </c>
      <c r="J103" s="486">
        <v>1123</v>
      </c>
      <c r="K103" s="486"/>
      <c r="L103" s="485"/>
    </row>
    <row r="104" spans="1:12" ht="25.5" x14ac:dyDescent="0.25">
      <c r="A104" s="490">
        <f t="shared" si="1"/>
        <v>102</v>
      </c>
      <c r="B104" s="485" t="s">
        <v>583</v>
      </c>
      <c r="C104" s="485" t="s">
        <v>4016</v>
      </c>
      <c r="D104" s="489" t="s">
        <v>797</v>
      </c>
      <c r="E104" s="489" t="s">
        <v>323</v>
      </c>
      <c r="F104" s="485" t="s">
        <v>4022</v>
      </c>
      <c r="G104" s="485" t="s">
        <v>4014</v>
      </c>
      <c r="H104" s="485" t="s">
        <v>4013</v>
      </c>
      <c r="I104" s="533" t="s">
        <v>4021</v>
      </c>
      <c r="J104" s="486">
        <v>1124</v>
      </c>
      <c r="K104" s="486"/>
      <c r="L104" s="485"/>
    </row>
    <row r="105" spans="1:12" ht="25.5" x14ac:dyDescent="0.25">
      <c r="A105" s="490">
        <f t="shared" si="1"/>
        <v>103</v>
      </c>
      <c r="B105" s="485" t="s">
        <v>583</v>
      </c>
      <c r="C105" s="485" t="s">
        <v>4016</v>
      </c>
      <c r="D105" s="489" t="s">
        <v>797</v>
      </c>
      <c r="E105" s="489" t="s">
        <v>323</v>
      </c>
      <c r="F105" s="485" t="s">
        <v>4020</v>
      </c>
      <c r="G105" s="485" t="s">
        <v>4014</v>
      </c>
      <c r="H105" s="485" t="s">
        <v>4013</v>
      </c>
      <c r="I105" s="533" t="s">
        <v>4019</v>
      </c>
      <c r="J105" s="486">
        <v>1125</v>
      </c>
      <c r="K105" s="486"/>
      <c r="L105" s="485"/>
    </row>
    <row r="106" spans="1:12" ht="25.5" x14ac:dyDescent="0.25">
      <c r="A106" s="490">
        <f t="shared" si="1"/>
        <v>104</v>
      </c>
      <c r="B106" s="485" t="s">
        <v>583</v>
      </c>
      <c r="C106" s="485" t="s">
        <v>4016</v>
      </c>
      <c r="D106" s="489" t="s">
        <v>797</v>
      </c>
      <c r="E106" s="489" t="s">
        <v>323</v>
      </c>
      <c r="F106" s="485" t="s">
        <v>4018</v>
      </c>
      <c r="G106" s="485" t="s">
        <v>4014</v>
      </c>
      <c r="H106" s="485" t="s">
        <v>4013</v>
      </c>
      <c r="I106" s="533" t="s">
        <v>4017</v>
      </c>
      <c r="J106" s="486">
        <v>1126</v>
      </c>
      <c r="K106" s="486"/>
      <c r="L106" s="485"/>
    </row>
    <row r="107" spans="1:12" ht="25.5" x14ac:dyDescent="0.25">
      <c r="A107" s="490">
        <f t="shared" si="1"/>
        <v>105</v>
      </c>
      <c r="B107" s="485" t="s">
        <v>583</v>
      </c>
      <c r="C107" s="485" t="s">
        <v>4016</v>
      </c>
      <c r="D107" s="489" t="s">
        <v>797</v>
      </c>
      <c r="E107" s="489" t="s">
        <v>323</v>
      </c>
      <c r="F107" s="485" t="s">
        <v>4015</v>
      </c>
      <c r="G107" s="485" t="s">
        <v>4014</v>
      </c>
      <c r="H107" s="485" t="s">
        <v>4013</v>
      </c>
      <c r="I107" s="533" t="s">
        <v>4012</v>
      </c>
      <c r="J107" s="486">
        <v>1127</v>
      </c>
      <c r="K107" s="486"/>
      <c r="L107" s="485"/>
    </row>
    <row r="108" spans="1:12" ht="26.25" x14ac:dyDescent="0.25">
      <c r="A108" s="490">
        <f t="shared" si="1"/>
        <v>106</v>
      </c>
      <c r="B108" s="485" t="s">
        <v>582</v>
      </c>
      <c r="C108" s="485" t="s">
        <v>851</v>
      </c>
      <c r="D108" s="489" t="s">
        <v>677</v>
      </c>
      <c r="E108" s="489" t="s">
        <v>323</v>
      </c>
      <c r="F108" s="469" t="s">
        <v>4011</v>
      </c>
      <c r="G108" s="485" t="s">
        <v>4010</v>
      </c>
      <c r="H108" s="485" t="s">
        <v>4009</v>
      </c>
      <c r="I108" s="581" t="s">
        <v>2530</v>
      </c>
      <c r="J108" s="486">
        <v>9667</v>
      </c>
      <c r="K108" s="486">
        <v>0</v>
      </c>
      <c r="L108" s="485"/>
    </row>
    <row r="109" spans="1:12" ht="38.25" x14ac:dyDescent="0.25">
      <c r="A109" s="490">
        <f t="shared" si="1"/>
        <v>107</v>
      </c>
      <c r="B109" s="485" t="s">
        <v>582</v>
      </c>
      <c r="C109" s="485" t="s">
        <v>851</v>
      </c>
      <c r="D109" s="489" t="s">
        <v>677</v>
      </c>
      <c r="E109" s="489" t="s">
        <v>323</v>
      </c>
      <c r="F109" s="469" t="s">
        <v>4008</v>
      </c>
      <c r="G109" s="485" t="s">
        <v>2511</v>
      </c>
      <c r="H109" s="485" t="s">
        <v>4007</v>
      </c>
      <c r="I109" s="581" t="s">
        <v>2530</v>
      </c>
      <c r="J109" s="486">
        <v>3902</v>
      </c>
      <c r="K109" s="486">
        <v>0</v>
      </c>
      <c r="L109" s="485"/>
    </row>
    <row r="110" spans="1:12" ht="38.25" x14ac:dyDescent="0.25">
      <c r="A110" s="490">
        <f t="shared" si="1"/>
        <v>108</v>
      </c>
      <c r="B110" s="485" t="s">
        <v>582</v>
      </c>
      <c r="C110" s="485" t="s">
        <v>851</v>
      </c>
      <c r="D110" s="489" t="s">
        <v>677</v>
      </c>
      <c r="E110" s="489" t="s">
        <v>323</v>
      </c>
      <c r="F110" s="469" t="s">
        <v>4006</v>
      </c>
      <c r="G110" s="485" t="s">
        <v>2525</v>
      </c>
      <c r="H110" s="485" t="s">
        <v>4005</v>
      </c>
      <c r="I110" s="581" t="s">
        <v>2509</v>
      </c>
      <c r="J110" s="486">
        <v>10182</v>
      </c>
      <c r="K110" s="486">
        <v>0</v>
      </c>
      <c r="L110" s="485"/>
    </row>
    <row r="111" spans="1:12" ht="38.25" x14ac:dyDescent="0.25">
      <c r="A111" s="490">
        <f t="shared" si="1"/>
        <v>109</v>
      </c>
      <c r="B111" s="485" t="s">
        <v>582</v>
      </c>
      <c r="C111" s="485" t="s">
        <v>851</v>
      </c>
      <c r="D111" s="489" t="s">
        <v>677</v>
      </c>
      <c r="E111" s="489" t="s">
        <v>323</v>
      </c>
      <c r="F111" s="469" t="s">
        <v>4004</v>
      </c>
      <c r="G111" s="485" t="s">
        <v>2422</v>
      </c>
      <c r="H111" s="485" t="s">
        <v>4003</v>
      </c>
      <c r="I111" s="581" t="s">
        <v>2530</v>
      </c>
      <c r="J111" s="486">
        <v>8592</v>
      </c>
      <c r="K111" s="486">
        <v>0</v>
      </c>
      <c r="L111" s="485"/>
    </row>
    <row r="112" spans="1:12" ht="26.25" x14ac:dyDescent="0.25">
      <c r="A112" s="490">
        <f t="shared" si="1"/>
        <v>110</v>
      </c>
      <c r="B112" s="485" t="s">
        <v>582</v>
      </c>
      <c r="C112" s="485" t="s">
        <v>1510</v>
      </c>
      <c r="D112" s="489" t="s">
        <v>2599</v>
      </c>
      <c r="E112" s="489" t="s">
        <v>782</v>
      </c>
      <c r="F112" s="481" t="s">
        <v>4002</v>
      </c>
      <c r="G112" s="485" t="s">
        <v>2593</v>
      </c>
      <c r="H112" s="485" t="s">
        <v>4001</v>
      </c>
      <c r="I112" s="581" t="s">
        <v>4000</v>
      </c>
      <c r="J112" s="486">
        <v>25673.88</v>
      </c>
      <c r="K112" s="486">
        <v>0</v>
      </c>
      <c r="L112" s="485"/>
    </row>
    <row r="113" spans="1:12" ht="63.75" x14ac:dyDescent="0.25">
      <c r="A113" s="490">
        <f t="shared" si="1"/>
        <v>111</v>
      </c>
      <c r="B113" s="485" t="s">
        <v>582</v>
      </c>
      <c r="C113" s="485" t="s">
        <v>2999</v>
      </c>
      <c r="D113" s="489" t="s">
        <v>677</v>
      </c>
      <c r="E113" s="489" t="s">
        <v>782</v>
      </c>
      <c r="F113" s="469" t="s">
        <v>3999</v>
      </c>
      <c r="G113" s="485" t="s">
        <v>2422</v>
      </c>
      <c r="H113" s="485" t="s">
        <v>3998</v>
      </c>
      <c r="I113" s="580" t="s">
        <v>3997</v>
      </c>
      <c r="J113" s="486">
        <v>0</v>
      </c>
      <c r="K113" s="486">
        <v>0</v>
      </c>
      <c r="L113" s="485" t="s">
        <v>1423</v>
      </c>
    </row>
    <row r="114" spans="1:12" ht="39" x14ac:dyDescent="0.25">
      <c r="A114" s="490">
        <f t="shared" si="1"/>
        <v>112</v>
      </c>
      <c r="B114" s="485" t="s">
        <v>582</v>
      </c>
      <c r="C114" s="485" t="s">
        <v>3996</v>
      </c>
      <c r="D114" s="489" t="s">
        <v>677</v>
      </c>
      <c r="E114" s="489" t="s">
        <v>782</v>
      </c>
      <c r="F114" s="469" t="s">
        <v>3995</v>
      </c>
      <c r="G114" s="485" t="s">
        <v>2587</v>
      </c>
      <c r="H114" s="485" t="s">
        <v>3994</v>
      </c>
      <c r="I114" s="580" t="s">
        <v>3993</v>
      </c>
      <c r="J114" s="486">
        <v>18126.8</v>
      </c>
      <c r="K114" s="486">
        <v>0</v>
      </c>
      <c r="L114" s="485" t="s">
        <v>1423</v>
      </c>
    </row>
    <row r="115" spans="1:12" ht="26.25" x14ac:dyDescent="0.25">
      <c r="A115" s="490">
        <f t="shared" si="1"/>
        <v>113</v>
      </c>
      <c r="B115" s="485" t="s">
        <v>582</v>
      </c>
      <c r="C115" s="485" t="s">
        <v>3992</v>
      </c>
      <c r="D115" s="489" t="s">
        <v>797</v>
      </c>
      <c r="E115" s="489" t="s">
        <v>323</v>
      </c>
      <c r="F115" s="469" t="s">
        <v>3991</v>
      </c>
      <c r="G115" s="485" t="s">
        <v>3962</v>
      </c>
      <c r="H115" s="485" t="s">
        <v>3990</v>
      </c>
      <c r="I115" s="580" t="s">
        <v>3989</v>
      </c>
      <c r="J115" s="486">
        <v>2909</v>
      </c>
      <c r="K115" s="486">
        <v>0</v>
      </c>
      <c r="L115" s="485"/>
    </row>
    <row r="116" spans="1:12" ht="26.25" x14ac:dyDescent="0.25">
      <c r="A116" s="490">
        <f t="shared" si="1"/>
        <v>114</v>
      </c>
      <c r="B116" s="485" t="s">
        <v>582</v>
      </c>
      <c r="C116" s="485" t="s">
        <v>3988</v>
      </c>
      <c r="D116" s="489" t="s">
        <v>797</v>
      </c>
      <c r="E116" s="489" t="s">
        <v>323</v>
      </c>
      <c r="F116" s="469" t="s">
        <v>3987</v>
      </c>
      <c r="G116" s="485" t="s">
        <v>3986</v>
      </c>
      <c r="H116" s="485" t="s">
        <v>3985</v>
      </c>
      <c r="I116" s="580" t="s">
        <v>3984</v>
      </c>
      <c r="J116" s="486">
        <v>1248</v>
      </c>
      <c r="K116" s="486">
        <v>0</v>
      </c>
      <c r="L116" s="485"/>
    </row>
    <row r="117" spans="1:12" ht="26.25" x14ac:dyDescent="0.25">
      <c r="A117" s="490">
        <f t="shared" si="1"/>
        <v>115</v>
      </c>
      <c r="B117" s="485" t="s">
        <v>582</v>
      </c>
      <c r="C117" s="485" t="s">
        <v>3983</v>
      </c>
      <c r="D117" s="489" t="s">
        <v>797</v>
      </c>
      <c r="E117" s="489" t="s">
        <v>323</v>
      </c>
      <c r="F117" s="517">
        <v>42005</v>
      </c>
      <c r="G117" s="485" t="s">
        <v>2422</v>
      </c>
      <c r="H117" s="485" t="s">
        <v>3982</v>
      </c>
      <c r="I117" s="580" t="s">
        <v>3981</v>
      </c>
      <c r="J117" s="486">
        <v>5880</v>
      </c>
      <c r="K117" s="486">
        <v>0</v>
      </c>
      <c r="L117" s="485"/>
    </row>
    <row r="118" spans="1:12" ht="38.25" x14ac:dyDescent="0.25">
      <c r="A118" s="490">
        <f t="shared" si="1"/>
        <v>116</v>
      </c>
      <c r="B118" s="485" t="s">
        <v>582</v>
      </c>
      <c r="C118" s="485" t="s">
        <v>3980</v>
      </c>
      <c r="D118" s="489" t="s">
        <v>797</v>
      </c>
      <c r="E118" s="489" t="s">
        <v>323</v>
      </c>
      <c r="F118" s="517">
        <v>42036</v>
      </c>
      <c r="G118" s="485" t="s">
        <v>2474</v>
      </c>
      <c r="H118" s="485" t="s">
        <v>3979</v>
      </c>
      <c r="I118" s="580" t="s">
        <v>3978</v>
      </c>
      <c r="J118" s="486">
        <v>306</v>
      </c>
      <c r="K118" s="486">
        <v>0</v>
      </c>
      <c r="L118" s="485"/>
    </row>
    <row r="119" spans="1:12" ht="26.25" x14ac:dyDescent="0.25">
      <c r="A119" s="490">
        <f t="shared" si="1"/>
        <v>117</v>
      </c>
      <c r="B119" s="485" t="s">
        <v>582</v>
      </c>
      <c r="C119" s="485" t="s">
        <v>3977</v>
      </c>
      <c r="D119" s="489" t="s">
        <v>797</v>
      </c>
      <c r="E119" s="489" t="s">
        <v>323</v>
      </c>
      <c r="F119" s="517">
        <v>42064</v>
      </c>
      <c r="G119" s="485" t="s">
        <v>2474</v>
      </c>
      <c r="H119" s="485" t="s">
        <v>3976</v>
      </c>
      <c r="I119" s="580" t="s">
        <v>3975</v>
      </c>
      <c r="J119" s="486">
        <v>960</v>
      </c>
      <c r="K119" s="486">
        <v>0</v>
      </c>
      <c r="L119" s="485"/>
    </row>
    <row r="120" spans="1:12" ht="26.25" x14ac:dyDescent="0.25">
      <c r="A120" s="490">
        <f t="shared" si="1"/>
        <v>118</v>
      </c>
      <c r="B120" s="485" t="s">
        <v>582</v>
      </c>
      <c r="C120" s="485" t="s">
        <v>3888</v>
      </c>
      <c r="D120" s="489" t="s">
        <v>797</v>
      </c>
      <c r="E120" s="489" t="s">
        <v>323</v>
      </c>
      <c r="F120" s="517">
        <v>42095</v>
      </c>
      <c r="G120" s="485" t="s">
        <v>3962</v>
      </c>
      <c r="H120" s="485" t="s">
        <v>3974</v>
      </c>
      <c r="I120" s="580" t="s">
        <v>3973</v>
      </c>
      <c r="J120" s="486">
        <v>691</v>
      </c>
      <c r="K120" s="486">
        <v>0</v>
      </c>
      <c r="L120" s="485"/>
    </row>
    <row r="121" spans="1:12" ht="26.25" x14ac:dyDescent="0.25">
      <c r="A121" s="490">
        <f t="shared" si="1"/>
        <v>119</v>
      </c>
      <c r="B121" s="485" t="s">
        <v>582</v>
      </c>
      <c r="C121" s="485" t="s">
        <v>3963</v>
      </c>
      <c r="D121" s="489" t="s">
        <v>797</v>
      </c>
      <c r="E121" s="489" t="s">
        <v>323</v>
      </c>
      <c r="F121" s="517">
        <v>42125</v>
      </c>
      <c r="G121" s="485" t="s">
        <v>3962</v>
      </c>
      <c r="H121" s="485" t="s">
        <v>3972</v>
      </c>
      <c r="I121" s="580" t="s">
        <v>3971</v>
      </c>
      <c r="J121" s="486">
        <v>202</v>
      </c>
      <c r="K121" s="486">
        <v>0</v>
      </c>
      <c r="L121" s="485"/>
    </row>
    <row r="122" spans="1:12" ht="25.5" x14ac:dyDescent="0.25">
      <c r="A122" s="490">
        <f t="shared" si="1"/>
        <v>120</v>
      </c>
      <c r="B122" s="485" t="s">
        <v>582</v>
      </c>
      <c r="C122" s="485" t="s">
        <v>3908</v>
      </c>
      <c r="D122" s="489" t="s">
        <v>797</v>
      </c>
      <c r="E122" s="489" t="s">
        <v>323</v>
      </c>
      <c r="F122" s="517">
        <v>42156</v>
      </c>
      <c r="G122" s="485" t="s">
        <v>3970</v>
      </c>
      <c r="H122" s="485" t="s">
        <v>3969</v>
      </c>
      <c r="I122" s="580">
        <v>2015</v>
      </c>
      <c r="J122" s="486">
        <v>3920</v>
      </c>
      <c r="K122" s="486">
        <v>0</v>
      </c>
      <c r="L122" s="485"/>
    </row>
    <row r="123" spans="1:12" ht="26.25" x14ac:dyDescent="0.25">
      <c r="A123" s="490">
        <f t="shared" si="1"/>
        <v>121</v>
      </c>
      <c r="B123" s="485" t="s">
        <v>582</v>
      </c>
      <c r="C123" s="485" t="s">
        <v>3968</v>
      </c>
      <c r="D123" s="489" t="s">
        <v>797</v>
      </c>
      <c r="E123" s="489" t="s">
        <v>323</v>
      </c>
      <c r="F123" s="517">
        <v>42186</v>
      </c>
      <c r="G123" s="485" t="s">
        <v>3962</v>
      </c>
      <c r="H123" s="485" t="s">
        <v>3967</v>
      </c>
      <c r="I123" s="580" t="s">
        <v>3966</v>
      </c>
      <c r="J123" s="486">
        <v>93</v>
      </c>
      <c r="K123" s="486">
        <v>0</v>
      </c>
      <c r="L123" s="485"/>
    </row>
    <row r="124" spans="1:12" ht="26.25" x14ac:dyDescent="0.25">
      <c r="A124" s="490">
        <f t="shared" si="1"/>
        <v>122</v>
      </c>
      <c r="B124" s="485" t="s">
        <v>582</v>
      </c>
      <c r="C124" s="485" t="s">
        <v>3905</v>
      </c>
      <c r="D124" s="489" t="s">
        <v>797</v>
      </c>
      <c r="E124" s="489" t="s">
        <v>323</v>
      </c>
      <c r="F124" s="517">
        <v>42217</v>
      </c>
      <c r="G124" s="485" t="s">
        <v>3962</v>
      </c>
      <c r="H124" s="485" t="s">
        <v>3965</v>
      </c>
      <c r="I124" s="580" t="s">
        <v>3964</v>
      </c>
      <c r="J124" s="486">
        <v>216</v>
      </c>
      <c r="K124" s="486">
        <v>0</v>
      </c>
      <c r="L124" s="485"/>
    </row>
    <row r="125" spans="1:12" ht="26.25" x14ac:dyDescent="0.25">
      <c r="A125" s="490">
        <f t="shared" si="1"/>
        <v>123</v>
      </c>
      <c r="B125" s="485" t="s">
        <v>582</v>
      </c>
      <c r="C125" s="485" t="s">
        <v>3963</v>
      </c>
      <c r="D125" s="489" t="s">
        <v>797</v>
      </c>
      <c r="E125" s="489" t="s">
        <v>323</v>
      </c>
      <c r="F125" s="517">
        <v>42248</v>
      </c>
      <c r="G125" s="485" t="s">
        <v>3962</v>
      </c>
      <c r="H125" s="485" t="s">
        <v>3961</v>
      </c>
      <c r="I125" s="580" t="s">
        <v>3960</v>
      </c>
      <c r="J125" s="486">
        <v>276</v>
      </c>
      <c r="K125" s="486">
        <v>0</v>
      </c>
      <c r="L125" s="485"/>
    </row>
    <row r="126" spans="1:12" ht="26.25" x14ac:dyDescent="0.25">
      <c r="A126" s="490">
        <f t="shared" si="1"/>
        <v>124</v>
      </c>
      <c r="B126" s="485" t="s">
        <v>582</v>
      </c>
      <c r="C126" s="485" t="s">
        <v>3959</v>
      </c>
      <c r="D126" s="489" t="s">
        <v>797</v>
      </c>
      <c r="E126" s="489" t="s">
        <v>323</v>
      </c>
      <c r="F126" s="517">
        <v>42339</v>
      </c>
      <c r="G126" s="485" t="s">
        <v>2436</v>
      </c>
      <c r="H126" s="485" t="s">
        <v>3958</v>
      </c>
      <c r="I126" s="580" t="s">
        <v>3957</v>
      </c>
      <c r="J126" s="486">
        <v>180</v>
      </c>
      <c r="K126" s="486">
        <v>0</v>
      </c>
      <c r="L126" s="485"/>
    </row>
    <row r="127" spans="1:12" ht="26.25" x14ac:dyDescent="0.25">
      <c r="A127" s="490">
        <f t="shared" si="1"/>
        <v>125</v>
      </c>
      <c r="B127" s="485" t="s">
        <v>582</v>
      </c>
      <c r="C127" s="485" t="s">
        <v>3956</v>
      </c>
      <c r="D127" s="489" t="s">
        <v>797</v>
      </c>
      <c r="E127" s="489" t="s">
        <v>323</v>
      </c>
      <c r="F127" s="469" t="s">
        <v>1238</v>
      </c>
      <c r="G127" s="485" t="s">
        <v>2474</v>
      </c>
      <c r="H127" s="485" t="s">
        <v>3955</v>
      </c>
      <c r="I127" s="580" t="s">
        <v>3954</v>
      </c>
      <c r="J127" s="486">
        <v>36</v>
      </c>
      <c r="K127" s="486">
        <v>0</v>
      </c>
      <c r="L127" s="485"/>
    </row>
    <row r="128" spans="1:12" ht="26.25" x14ac:dyDescent="0.25">
      <c r="A128" s="490">
        <f t="shared" si="1"/>
        <v>126</v>
      </c>
      <c r="B128" s="485" t="s">
        <v>582</v>
      </c>
      <c r="C128" s="485" t="s">
        <v>3953</v>
      </c>
      <c r="D128" s="489" t="s">
        <v>797</v>
      </c>
      <c r="E128" s="489" t="s">
        <v>323</v>
      </c>
      <c r="F128" s="535" t="s">
        <v>3952</v>
      </c>
      <c r="G128" s="485" t="s">
        <v>2436</v>
      </c>
      <c r="H128" s="485" t="s">
        <v>3951</v>
      </c>
      <c r="I128" s="580" t="s">
        <v>3950</v>
      </c>
      <c r="J128" s="486">
        <v>144</v>
      </c>
      <c r="K128" s="486">
        <v>0</v>
      </c>
      <c r="L128" s="485"/>
    </row>
    <row r="129" spans="1:12" ht="26.25" x14ac:dyDescent="0.25">
      <c r="A129" s="490">
        <f t="shared" si="1"/>
        <v>127</v>
      </c>
      <c r="B129" s="485" t="s">
        <v>582</v>
      </c>
      <c r="C129" s="485" t="s">
        <v>3918</v>
      </c>
      <c r="D129" s="489" t="s">
        <v>797</v>
      </c>
      <c r="E129" s="489" t="s">
        <v>323</v>
      </c>
      <c r="F129" s="535" t="s">
        <v>1236</v>
      </c>
      <c r="G129" s="485" t="s">
        <v>2436</v>
      </c>
      <c r="H129" s="485" t="s">
        <v>3949</v>
      </c>
      <c r="I129" s="580" t="s">
        <v>3948</v>
      </c>
      <c r="J129" s="486">
        <v>15</v>
      </c>
      <c r="K129" s="486">
        <v>0</v>
      </c>
      <c r="L129" s="485"/>
    </row>
    <row r="130" spans="1:12" ht="26.25" x14ac:dyDescent="0.25">
      <c r="A130" s="490">
        <f t="shared" si="1"/>
        <v>128</v>
      </c>
      <c r="B130" s="485" t="s">
        <v>582</v>
      </c>
      <c r="C130" s="485" t="s">
        <v>3947</v>
      </c>
      <c r="D130" s="489" t="s">
        <v>797</v>
      </c>
      <c r="E130" s="489" t="s">
        <v>323</v>
      </c>
      <c r="F130" s="535" t="s">
        <v>1233</v>
      </c>
      <c r="G130" s="485" t="s">
        <v>2436</v>
      </c>
      <c r="H130" s="485" t="s">
        <v>3946</v>
      </c>
      <c r="I130" s="580" t="s">
        <v>3945</v>
      </c>
      <c r="J130" s="486">
        <v>775</v>
      </c>
      <c r="K130" s="486">
        <v>0</v>
      </c>
      <c r="L130" s="485"/>
    </row>
    <row r="131" spans="1:12" ht="26.25" x14ac:dyDescent="0.25">
      <c r="A131" s="490">
        <f t="shared" si="1"/>
        <v>129</v>
      </c>
      <c r="B131" s="485" t="s">
        <v>582</v>
      </c>
      <c r="C131" s="485" t="s">
        <v>3944</v>
      </c>
      <c r="D131" s="489" t="s">
        <v>797</v>
      </c>
      <c r="E131" s="489" t="s">
        <v>323</v>
      </c>
      <c r="F131" s="535" t="s">
        <v>1230</v>
      </c>
      <c r="G131" s="485" t="s">
        <v>2436</v>
      </c>
      <c r="H131" s="485" t="s">
        <v>3943</v>
      </c>
      <c r="I131" s="580" t="s">
        <v>3942</v>
      </c>
      <c r="J131" s="486">
        <v>793</v>
      </c>
      <c r="K131" s="486">
        <v>0</v>
      </c>
      <c r="L131" s="485"/>
    </row>
    <row r="132" spans="1:12" ht="63.75" x14ac:dyDescent="0.25">
      <c r="A132" s="490">
        <f t="shared" ref="A132:A195" si="2">A131+1</f>
        <v>130</v>
      </c>
      <c r="B132" s="485" t="s">
        <v>582</v>
      </c>
      <c r="C132" s="485" t="s">
        <v>3941</v>
      </c>
      <c r="D132" s="489" t="s">
        <v>797</v>
      </c>
      <c r="E132" s="489" t="s">
        <v>323</v>
      </c>
      <c r="F132" s="535" t="s">
        <v>1227</v>
      </c>
      <c r="G132" s="485" t="s">
        <v>3940</v>
      </c>
      <c r="H132" s="485" t="s">
        <v>3939</v>
      </c>
      <c r="I132" s="580" t="s">
        <v>3938</v>
      </c>
      <c r="J132" s="486">
        <v>600</v>
      </c>
      <c r="K132" s="486">
        <v>0</v>
      </c>
      <c r="L132" s="485"/>
    </row>
    <row r="133" spans="1:12" ht="26.25" x14ac:dyDescent="0.25">
      <c r="A133" s="490">
        <f t="shared" si="2"/>
        <v>131</v>
      </c>
      <c r="B133" s="485" t="s">
        <v>582</v>
      </c>
      <c r="C133" s="485" t="s">
        <v>3937</v>
      </c>
      <c r="D133" s="489" t="s">
        <v>797</v>
      </c>
      <c r="E133" s="489" t="s">
        <v>323</v>
      </c>
      <c r="F133" s="535" t="s">
        <v>1225</v>
      </c>
      <c r="G133" s="485" t="s">
        <v>2436</v>
      </c>
      <c r="H133" s="485" t="s">
        <v>3935</v>
      </c>
      <c r="I133" s="580" t="s">
        <v>3936</v>
      </c>
      <c r="J133" s="486">
        <v>480</v>
      </c>
      <c r="K133" s="486">
        <v>0</v>
      </c>
      <c r="L133" s="485"/>
    </row>
    <row r="134" spans="1:12" ht="26.25" x14ac:dyDescent="0.25">
      <c r="A134" s="490">
        <f t="shared" si="2"/>
        <v>132</v>
      </c>
      <c r="B134" s="485" t="s">
        <v>582</v>
      </c>
      <c r="C134" s="485" t="s">
        <v>3888</v>
      </c>
      <c r="D134" s="489" t="s">
        <v>797</v>
      </c>
      <c r="E134" s="489" t="s">
        <v>323</v>
      </c>
      <c r="F134" s="535" t="s">
        <v>1223</v>
      </c>
      <c r="G134" s="485" t="s">
        <v>2436</v>
      </c>
      <c r="H134" s="485" t="s">
        <v>3935</v>
      </c>
      <c r="I134" s="580" t="s">
        <v>3934</v>
      </c>
      <c r="J134" s="486">
        <v>599</v>
      </c>
      <c r="K134" s="486">
        <v>0</v>
      </c>
      <c r="L134" s="485"/>
    </row>
    <row r="135" spans="1:12" ht="26.25" x14ac:dyDescent="0.25">
      <c r="A135" s="490">
        <f t="shared" si="2"/>
        <v>133</v>
      </c>
      <c r="B135" s="485" t="s">
        <v>582</v>
      </c>
      <c r="C135" s="485" t="s">
        <v>3918</v>
      </c>
      <c r="D135" s="489" t="s">
        <v>797</v>
      </c>
      <c r="E135" s="489" t="s">
        <v>323</v>
      </c>
      <c r="F135" s="535" t="s">
        <v>1221</v>
      </c>
      <c r="G135" s="485" t="s">
        <v>2436</v>
      </c>
      <c r="H135" s="485" t="s">
        <v>3933</v>
      </c>
      <c r="I135" s="580" t="s">
        <v>3932</v>
      </c>
      <c r="J135" s="486">
        <v>285</v>
      </c>
      <c r="K135" s="486">
        <v>0</v>
      </c>
      <c r="L135" s="485"/>
    </row>
    <row r="136" spans="1:12" ht="26.25" x14ac:dyDescent="0.25">
      <c r="A136" s="490">
        <f t="shared" si="2"/>
        <v>134</v>
      </c>
      <c r="B136" s="485" t="s">
        <v>582</v>
      </c>
      <c r="C136" s="485" t="s">
        <v>3888</v>
      </c>
      <c r="D136" s="489" t="s">
        <v>797</v>
      </c>
      <c r="E136" s="489" t="s">
        <v>323</v>
      </c>
      <c r="F136" s="535" t="s">
        <v>1213</v>
      </c>
      <c r="G136" s="485" t="s">
        <v>2436</v>
      </c>
      <c r="H136" s="485" t="s">
        <v>3887</v>
      </c>
      <c r="I136" s="580" t="s">
        <v>3931</v>
      </c>
      <c r="J136" s="486">
        <v>380</v>
      </c>
      <c r="K136" s="486">
        <v>0</v>
      </c>
      <c r="L136" s="485"/>
    </row>
    <row r="137" spans="1:12" ht="26.25" x14ac:dyDescent="0.25">
      <c r="A137" s="490">
        <f t="shared" si="2"/>
        <v>135</v>
      </c>
      <c r="B137" s="485" t="s">
        <v>582</v>
      </c>
      <c r="C137" s="485" t="s">
        <v>3930</v>
      </c>
      <c r="D137" s="489" t="s">
        <v>797</v>
      </c>
      <c r="E137" s="489" t="s">
        <v>323</v>
      </c>
      <c r="F137" s="535" t="s">
        <v>1210</v>
      </c>
      <c r="G137" s="485" t="s">
        <v>2474</v>
      </c>
      <c r="H137" s="485" t="s">
        <v>3929</v>
      </c>
      <c r="I137" s="580" t="s">
        <v>3928</v>
      </c>
      <c r="J137" s="486">
        <v>2000</v>
      </c>
      <c r="K137" s="486">
        <v>0</v>
      </c>
      <c r="L137" s="485"/>
    </row>
    <row r="138" spans="1:12" ht="26.25" x14ac:dyDescent="0.25">
      <c r="A138" s="490">
        <f t="shared" si="2"/>
        <v>136</v>
      </c>
      <c r="B138" s="485" t="s">
        <v>582</v>
      </c>
      <c r="C138" s="485" t="s">
        <v>3927</v>
      </c>
      <c r="D138" s="489" t="s">
        <v>797</v>
      </c>
      <c r="E138" s="489" t="s">
        <v>323</v>
      </c>
      <c r="F138" s="535" t="s">
        <v>1198</v>
      </c>
      <c r="G138" s="485" t="s">
        <v>2466</v>
      </c>
      <c r="H138" s="485" t="s">
        <v>3926</v>
      </c>
      <c r="I138" s="580" t="s">
        <v>2449</v>
      </c>
      <c r="J138" s="486">
        <v>1260</v>
      </c>
      <c r="K138" s="486">
        <v>0</v>
      </c>
      <c r="L138" s="485"/>
    </row>
    <row r="139" spans="1:12" ht="26.25" x14ac:dyDescent="0.25">
      <c r="A139" s="490">
        <f t="shared" si="2"/>
        <v>137</v>
      </c>
      <c r="B139" s="485" t="s">
        <v>582</v>
      </c>
      <c r="C139" s="485" t="s">
        <v>3891</v>
      </c>
      <c r="D139" s="489" t="s">
        <v>797</v>
      </c>
      <c r="E139" s="489" t="s">
        <v>323</v>
      </c>
      <c r="F139" s="535" t="s">
        <v>1192</v>
      </c>
      <c r="G139" s="485" t="s">
        <v>2436</v>
      </c>
      <c r="H139" s="485" t="s">
        <v>3925</v>
      </c>
      <c r="I139" s="580" t="s">
        <v>3924</v>
      </c>
      <c r="J139" s="486">
        <v>60</v>
      </c>
      <c r="K139" s="486">
        <v>0</v>
      </c>
      <c r="L139" s="485"/>
    </row>
    <row r="140" spans="1:12" ht="25.5" x14ac:dyDescent="0.25">
      <c r="A140" s="490">
        <f t="shared" si="2"/>
        <v>138</v>
      </c>
      <c r="B140" s="485" t="s">
        <v>582</v>
      </c>
      <c r="C140" s="485" t="s">
        <v>3908</v>
      </c>
      <c r="D140" s="489" t="s">
        <v>797</v>
      </c>
      <c r="E140" s="489" t="s">
        <v>323</v>
      </c>
      <c r="F140" s="535" t="s">
        <v>1189</v>
      </c>
      <c r="G140" s="485" t="s">
        <v>3923</v>
      </c>
      <c r="H140" s="485" t="s">
        <v>3922</v>
      </c>
      <c r="I140" s="580">
        <v>2015</v>
      </c>
      <c r="J140" s="486">
        <v>0</v>
      </c>
      <c r="K140" s="486">
        <v>0</v>
      </c>
      <c r="L140" s="485"/>
    </row>
    <row r="141" spans="1:12" ht="26.25" x14ac:dyDescent="0.25">
      <c r="A141" s="490">
        <f t="shared" si="2"/>
        <v>139</v>
      </c>
      <c r="B141" s="485" t="s">
        <v>582</v>
      </c>
      <c r="C141" s="485" t="s">
        <v>3921</v>
      </c>
      <c r="D141" s="489" t="s">
        <v>797</v>
      </c>
      <c r="E141" s="489" t="s">
        <v>323</v>
      </c>
      <c r="F141" s="535" t="s">
        <v>1184</v>
      </c>
      <c r="G141" s="485" t="s">
        <v>2436</v>
      </c>
      <c r="H141" s="485" t="s">
        <v>3920</v>
      </c>
      <c r="I141" s="580" t="s">
        <v>3919</v>
      </c>
      <c r="J141" s="486">
        <v>1572</v>
      </c>
      <c r="K141" s="486">
        <v>0</v>
      </c>
      <c r="L141" s="485"/>
    </row>
    <row r="142" spans="1:12" ht="26.25" x14ac:dyDescent="0.25">
      <c r="A142" s="490">
        <f t="shared" si="2"/>
        <v>140</v>
      </c>
      <c r="B142" s="485" t="s">
        <v>582</v>
      </c>
      <c r="C142" s="485" t="s">
        <v>3918</v>
      </c>
      <c r="D142" s="489" t="s">
        <v>797</v>
      </c>
      <c r="E142" s="489" t="s">
        <v>323</v>
      </c>
      <c r="F142" s="535" t="s">
        <v>1182</v>
      </c>
      <c r="G142" s="485" t="s">
        <v>2436</v>
      </c>
      <c r="H142" s="485" t="s">
        <v>3917</v>
      </c>
      <c r="I142" s="580" t="s">
        <v>3916</v>
      </c>
      <c r="J142" s="486">
        <v>84</v>
      </c>
      <c r="K142" s="486">
        <v>0</v>
      </c>
      <c r="L142" s="485"/>
    </row>
    <row r="143" spans="1:12" ht="26.25" x14ac:dyDescent="0.25">
      <c r="A143" s="490">
        <f t="shared" si="2"/>
        <v>141</v>
      </c>
      <c r="B143" s="485" t="s">
        <v>582</v>
      </c>
      <c r="C143" s="485" t="s">
        <v>3888</v>
      </c>
      <c r="D143" s="489" t="s">
        <v>797</v>
      </c>
      <c r="E143" s="489" t="s">
        <v>323</v>
      </c>
      <c r="F143" s="535" t="s">
        <v>3096</v>
      </c>
      <c r="G143" s="485" t="s">
        <v>2436</v>
      </c>
      <c r="H143" s="485" t="s">
        <v>3915</v>
      </c>
      <c r="I143" s="580" t="s">
        <v>3914</v>
      </c>
      <c r="J143" s="486">
        <v>311</v>
      </c>
      <c r="K143" s="486">
        <v>0</v>
      </c>
      <c r="L143" s="485"/>
    </row>
    <row r="144" spans="1:12" ht="26.25" x14ac:dyDescent="0.25">
      <c r="A144" s="490">
        <f t="shared" si="2"/>
        <v>142</v>
      </c>
      <c r="B144" s="485" t="s">
        <v>582</v>
      </c>
      <c r="C144" s="485" t="s">
        <v>3891</v>
      </c>
      <c r="D144" s="489" t="s">
        <v>797</v>
      </c>
      <c r="E144" s="489" t="s">
        <v>323</v>
      </c>
      <c r="F144" s="535" t="s">
        <v>1172</v>
      </c>
      <c r="G144" s="485" t="s">
        <v>2436</v>
      </c>
      <c r="H144" s="485" t="s">
        <v>3913</v>
      </c>
      <c r="I144" s="580" t="s">
        <v>3912</v>
      </c>
      <c r="J144" s="486">
        <v>140</v>
      </c>
      <c r="K144" s="486">
        <v>0</v>
      </c>
      <c r="L144" s="485"/>
    </row>
    <row r="145" spans="1:12" ht="26.25" x14ac:dyDescent="0.25">
      <c r="A145" s="490">
        <f t="shared" si="2"/>
        <v>143</v>
      </c>
      <c r="B145" s="485" t="s">
        <v>582</v>
      </c>
      <c r="C145" s="485" t="s">
        <v>3902</v>
      </c>
      <c r="D145" s="489" t="s">
        <v>797</v>
      </c>
      <c r="E145" s="489" t="s">
        <v>323</v>
      </c>
      <c r="F145" s="535" t="s">
        <v>1169</v>
      </c>
      <c r="G145" s="485" t="s">
        <v>2436</v>
      </c>
      <c r="H145" s="485" t="s">
        <v>3911</v>
      </c>
      <c r="I145" s="580" t="s">
        <v>3910</v>
      </c>
      <c r="J145" s="486">
        <v>456</v>
      </c>
      <c r="K145" s="486">
        <v>0</v>
      </c>
      <c r="L145" s="485"/>
    </row>
    <row r="146" spans="1:12" ht="26.25" x14ac:dyDescent="0.25">
      <c r="A146" s="490">
        <f t="shared" si="2"/>
        <v>144</v>
      </c>
      <c r="B146" s="485" t="s">
        <v>582</v>
      </c>
      <c r="C146" s="485" t="s">
        <v>3888</v>
      </c>
      <c r="D146" s="489" t="s">
        <v>797</v>
      </c>
      <c r="E146" s="489" t="s">
        <v>323</v>
      </c>
      <c r="F146" s="535" t="s">
        <v>1166</v>
      </c>
      <c r="G146" s="485" t="s">
        <v>2436</v>
      </c>
      <c r="H146" s="485" t="s">
        <v>3887</v>
      </c>
      <c r="I146" s="580" t="s">
        <v>3909</v>
      </c>
      <c r="J146" s="486">
        <v>921</v>
      </c>
      <c r="K146" s="486">
        <v>0</v>
      </c>
      <c r="L146" s="485"/>
    </row>
    <row r="147" spans="1:12" ht="25.5" x14ac:dyDescent="0.25">
      <c r="A147" s="490">
        <f t="shared" si="2"/>
        <v>145</v>
      </c>
      <c r="B147" s="485" t="s">
        <v>582</v>
      </c>
      <c r="C147" s="485" t="s">
        <v>3908</v>
      </c>
      <c r="D147" s="489" t="s">
        <v>797</v>
      </c>
      <c r="E147" s="489" t="s">
        <v>323</v>
      </c>
      <c r="F147" s="535" t="s">
        <v>1164</v>
      </c>
      <c r="G147" s="485" t="s">
        <v>3907</v>
      </c>
      <c r="H147" s="485" t="s">
        <v>3906</v>
      </c>
      <c r="I147" s="580" t="s">
        <v>1498</v>
      </c>
      <c r="J147" s="486">
        <v>0</v>
      </c>
      <c r="K147" s="486">
        <v>0</v>
      </c>
      <c r="L147" s="485"/>
    </row>
    <row r="148" spans="1:12" ht="26.25" x14ac:dyDescent="0.25">
      <c r="A148" s="490">
        <f t="shared" si="2"/>
        <v>146</v>
      </c>
      <c r="B148" s="485" t="s">
        <v>582</v>
      </c>
      <c r="C148" s="485" t="s">
        <v>3905</v>
      </c>
      <c r="D148" s="489" t="s">
        <v>797</v>
      </c>
      <c r="E148" s="489" t="s">
        <v>323</v>
      </c>
      <c r="F148" s="535" t="s">
        <v>1151</v>
      </c>
      <c r="G148" s="485" t="s">
        <v>2436</v>
      </c>
      <c r="H148" s="485" t="s">
        <v>3904</v>
      </c>
      <c r="I148" s="580" t="s">
        <v>3903</v>
      </c>
      <c r="J148" s="486">
        <v>4440</v>
      </c>
      <c r="K148" s="486">
        <v>0</v>
      </c>
      <c r="L148" s="485"/>
    </row>
    <row r="149" spans="1:12" ht="26.25" x14ac:dyDescent="0.25">
      <c r="A149" s="490">
        <f t="shared" si="2"/>
        <v>147</v>
      </c>
      <c r="B149" s="485" t="s">
        <v>582</v>
      </c>
      <c r="C149" s="485" t="s">
        <v>3902</v>
      </c>
      <c r="D149" s="489" t="s">
        <v>797</v>
      </c>
      <c r="E149" s="489" t="s">
        <v>323</v>
      </c>
      <c r="F149" s="535" t="s">
        <v>1146</v>
      </c>
      <c r="G149" s="485" t="s">
        <v>2436</v>
      </c>
      <c r="H149" s="485" t="s">
        <v>3901</v>
      </c>
      <c r="I149" s="580" t="s">
        <v>3900</v>
      </c>
      <c r="J149" s="486">
        <v>158</v>
      </c>
      <c r="K149" s="486">
        <v>0</v>
      </c>
      <c r="L149" s="485"/>
    </row>
    <row r="150" spans="1:12" ht="25.5" x14ac:dyDescent="0.25">
      <c r="A150" s="490">
        <f t="shared" si="2"/>
        <v>148</v>
      </c>
      <c r="B150" s="485" t="s">
        <v>582</v>
      </c>
      <c r="C150" s="485" t="s">
        <v>3898</v>
      </c>
      <c r="D150" s="489" t="s">
        <v>797</v>
      </c>
      <c r="E150" s="489" t="s">
        <v>323</v>
      </c>
      <c r="F150" s="535" t="s">
        <v>1144</v>
      </c>
      <c r="G150" s="485" t="s">
        <v>3899</v>
      </c>
      <c r="H150" s="485" t="s">
        <v>3898</v>
      </c>
      <c r="I150" s="580">
        <v>2016</v>
      </c>
      <c r="J150" s="486">
        <v>0</v>
      </c>
      <c r="K150" s="486">
        <v>0</v>
      </c>
      <c r="L150" s="485"/>
    </row>
    <row r="151" spans="1:12" ht="26.25" x14ac:dyDescent="0.25">
      <c r="A151" s="490">
        <f t="shared" si="2"/>
        <v>149</v>
      </c>
      <c r="B151" s="485" t="s">
        <v>582</v>
      </c>
      <c r="C151" s="485" t="s">
        <v>3888</v>
      </c>
      <c r="D151" s="489" t="s">
        <v>797</v>
      </c>
      <c r="E151" s="489" t="s">
        <v>323</v>
      </c>
      <c r="F151" s="535" t="s">
        <v>1140</v>
      </c>
      <c r="G151" s="485" t="s">
        <v>2436</v>
      </c>
      <c r="H151" s="485" t="s">
        <v>3887</v>
      </c>
      <c r="I151" s="580" t="s">
        <v>3897</v>
      </c>
      <c r="J151" s="486">
        <v>576</v>
      </c>
      <c r="K151" s="486">
        <v>0</v>
      </c>
      <c r="L151" s="485"/>
    </row>
    <row r="152" spans="1:12" ht="26.25" x14ac:dyDescent="0.25">
      <c r="A152" s="490">
        <f t="shared" si="2"/>
        <v>150</v>
      </c>
      <c r="B152" s="485" t="s">
        <v>582</v>
      </c>
      <c r="C152" s="485" t="s">
        <v>3896</v>
      </c>
      <c r="D152" s="489" t="s">
        <v>797</v>
      </c>
      <c r="E152" s="489" t="s">
        <v>323</v>
      </c>
      <c r="F152" s="535" t="s">
        <v>1138</v>
      </c>
      <c r="G152" s="485" t="s">
        <v>2436</v>
      </c>
      <c r="H152" s="485" t="s">
        <v>3895</v>
      </c>
      <c r="I152" s="580" t="s">
        <v>3894</v>
      </c>
      <c r="J152" s="486">
        <v>341</v>
      </c>
      <c r="K152" s="486">
        <v>0</v>
      </c>
      <c r="L152" s="485"/>
    </row>
    <row r="153" spans="1:12" ht="26.25" x14ac:dyDescent="0.25">
      <c r="A153" s="490">
        <f t="shared" si="2"/>
        <v>151</v>
      </c>
      <c r="B153" s="485" t="s">
        <v>582</v>
      </c>
      <c r="C153" s="485" t="s">
        <v>3891</v>
      </c>
      <c r="D153" s="489" t="s">
        <v>797</v>
      </c>
      <c r="E153" s="489" t="s">
        <v>323</v>
      </c>
      <c r="F153" s="535" t="s">
        <v>1135</v>
      </c>
      <c r="G153" s="485" t="s">
        <v>2436</v>
      </c>
      <c r="H153" s="485" t="s">
        <v>3893</v>
      </c>
      <c r="I153" s="580" t="s">
        <v>3892</v>
      </c>
      <c r="J153" s="486">
        <v>820</v>
      </c>
      <c r="K153" s="486">
        <v>0</v>
      </c>
      <c r="L153" s="485"/>
    </row>
    <row r="154" spans="1:12" ht="26.25" x14ac:dyDescent="0.25">
      <c r="A154" s="490">
        <f t="shared" si="2"/>
        <v>152</v>
      </c>
      <c r="B154" s="485" t="s">
        <v>582</v>
      </c>
      <c r="C154" s="485" t="s">
        <v>3891</v>
      </c>
      <c r="D154" s="489" t="s">
        <v>797</v>
      </c>
      <c r="E154" s="489" t="s">
        <v>323</v>
      </c>
      <c r="F154" s="535" t="s">
        <v>1129</v>
      </c>
      <c r="G154" s="485" t="s">
        <v>2436</v>
      </c>
      <c r="H154" s="485" t="s">
        <v>3890</v>
      </c>
      <c r="I154" s="580" t="s">
        <v>3889</v>
      </c>
      <c r="J154" s="486">
        <v>540</v>
      </c>
      <c r="K154" s="486">
        <v>0</v>
      </c>
      <c r="L154" s="485"/>
    </row>
    <row r="155" spans="1:12" ht="26.25" x14ac:dyDescent="0.25">
      <c r="A155" s="490">
        <f t="shared" si="2"/>
        <v>153</v>
      </c>
      <c r="B155" s="485" t="s">
        <v>582</v>
      </c>
      <c r="C155" s="485" t="s">
        <v>3888</v>
      </c>
      <c r="D155" s="489" t="s">
        <v>797</v>
      </c>
      <c r="E155" s="489" t="s">
        <v>323</v>
      </c>
      <c r="F155" s="535" t="s">
        <v>1127</v>
      </c>
      <c r="G155" s="485" t="s">
        <v>2436</v>
      </c>
      <c r="H155" s="485" t="s">
        <v>3887</v>
      </c>
      <c r="I155" s="580" t="s">
        <v>3886</v>
      </c>
      <c r="J155" s="486">
        <v>634</v>
      </c>
      <c r="K155" s="486">
        <v>0</v>
      </c>
      <c r="L155" s="485"/>
    </row>
    <row r="156" spans="1:12" ht="26.25" x14ac:dyDescent="0.25">
      <c r="A156" s="490">
        <f t="shared" si="2"/>
        <v>154</v>
      </c>
      <c r="B156" s="485" t="s">
        <v>582</v>
      </c>
      <c r="C156" s="485" t="s">
        <v>3876</v>
      </c>
      <c r="D156" s="489" t="s">
        <v>677</v>
      </c>
      <c r="E156" s="489" t="s">
        <v>323</v>
      </c>
      <c r="F156" s="535">
        <v>6147</v>
      </c>
      <c r="G156" s="485" t="s">
        <v>2503</v>
      </c>
      <c r="H156" s="485" t="s">
        <v>3885</v>
      </c>
      <c r="I156" s="580" t="s">
        <v>3884</v>
      </c>
      <c r="J156" s="486">
        <v>5000</v>
      </c>
      <c r="K156" s="486">
        <v>0</v>
      </c>
      <c r="L156" s="485" t="s">
        <v>3872</v>
      </c>
    </row>
    <row r="157" spans="1:12" ht="26.25" x14ac:dyDescent="0.25">
      <c r="A157" s="490">
        <f t="shared" si="2"/>
        <v>155</v>
      </c>
      <c r="B157" s="485" t="s">
        <v>582</v>
      </c>
      <c r="C157" s="485" t="s">
        <v>3876</v>
      </c>
      <c r="D157" s="489" t="s">
        <v>677</v>
      </c>
      <c r="E157" s="489" t="s">
        <v>323</v>
      </c>
      <c r="F157" s="535">
        <v>6150</v>
      </c>
      <c r="G157" s="485" t="s">
        <v>3879</v>
      </c>
      <c r="H157" s="485" t="s">
        <v>3883</v>
      </c>
      <c r="I157" s="580" t="s">
        <v>3873</v>
      </c>
      <c r="J157" s="486">
        <v>5000</v>
      </c>
      <c r="K157" s="486">
        <v>0</v>
      </c>
      <c r="L157" s="485" t="s">
        <v>3872</v>
      </c>
    </row>
    <row r="158" spans="1:12" ht="38.25" x14ac:dyDescent="0.25">
      <c r="A158" s="490">
        <f t="shared" si="2"/>
        <v>156</v>
      </c>
      <c r="B158" s="485" t="s">
        <v>582</v>
      </c>
      <c r="C158" s="485" t="s">
        <v>3876</v>
      </c>
      <c r="D158" s="489" t="s">
        <v>677</v>
      </c>
      <c r="E158" s="489" t="s">
        <v>323</v>
      </c>
      <c r="F158" s="535">
        <v>6151</v>
      </c>
      <c r="G158" s="485" t="s">
        <v>3882</v>
      </c>
      <c r="H158" s="485" t="s">
        <v>3881</v>
      </c>
      <c r="I158" s="580" t="s">
        <v>3880</v>
      </c>
      <c r="J158" s="486">
        <v>5000</v>
      </c>
      <c r="K158" s="486">
        <v>0</v>
      </c>
      <c r="L158" s="485" t="s">
        <v>3872</v>
      </c>
    </row>
    <row r="159" spans="1:12" ht="26.25" x14ac:dyDescent="0.25">
      <c r="A159" s="490">
        <f t="shared" si="2"/>
        <v>157</v>
      </c>
      <c r="B159" s="485" t="s">
        <v>582</v>
      </c>
      <c r="C159" s="485" t="s">
        <v>3876</v>
      </c>
      <c r="D159" s="489" t="s">
        <v>677</v>
      </c>
      <c r="E159" s="489" t="s">
        <v>323</v>
      </c>
      <c r="F159" s="535">
        <v>6152</v>
      </c>
      <c r="G159" s="485" t="s">
        <v>3879</v>
      </c>
      <c r="H159" s="485" t="s">
        <v>3878</v>
      </c>
      <c r="I159" s="580" t="s">
        <v>3877</v>
      </c>
      <c r="J159" s="486">
        <v>5000</v>
      </c>
      <c r="K159" s="486">
        <v>0</v>
      </c>
      <c r="L159" s="485" t="s">
        <v>3872</v>
      </c>
    </row>
    <row r="160" spans="1:12" ht="38.25" x14ac:dyDescent="0.25">
      <c r="A160" s="490">
        <f t="shared" si="2"/>
        <v>158</v>
      </c>
      <c r="B160" s="485" t="s">
        <v>582</v>
      </c>
      <c r="C160" s="485" t="s">
        <v>3876</v>
      </c>
      <c r="D160" s="489" t="s">
        <v>677</v>
      </c>
      <c r="E160" s="489" t="s">
        <v>323</v>
      </c>
      <c r="F160" s="535">
        <v>6153</v>
      </c>
      <c r="G160" s="485" t="s">
        <v>3875</v>
      </c>
      <c r="H160" s="485" t="s">
        <v>3874</v>
      </c>
      <c r="I160" s="580" t="s">
        <v>3873</v>
      </c>
      <c r="J160" s="486">
        <v>5000</v>
      </c>
      <c r="K160" s="486">
        <v>0</v>
      </c>
      <c r="L160" s="485" t="s">
        <v>3872</v>
      </c>
    </row>
    <row r="161" spans="1:12" ht="25.5" x14ac:dyDescent="0.25">
      <c r="A161" s="490">
        <f t="shared" si="2"/>
        <v>159</v>
      </c>
      <c r="B161" s="485" t="s">
        <v>581</v>
      </c>
      <c r="C161" s="485" t="s">
        <v>851</v>
      </c>
      <c r="D161" s="489" t="s">
        <v>677</v>
      </c>
      <c r="E161" s="489" t="s">
        <v>323</v>
      </c>
      <c r="F161" s="485" t="s">
        <v>3871</v>
      </c>
      <c r="G161" s="476" t="s">
        <v>3870</v>
      </c>
      <c r="H161" s="476" t="s">
        <v>3869</v>
      </c>
      <c r="I161" s="482" t="s">
        <v>761</v>
      </c>
      <c r="J161" s="486">
        <v>3745</v>
      </c>
      <c r="K161" s="486">
        <v>0</v>
      </c>
      <c r="L161" s="485"/>
    </row>
    <row r="162" spans="1:12" ht="25.5" x14ac:dyDescent="0.25">
      <c r="A162" s="490">
        <f t="shared" si="2"/>
        <v>160</v>
      </c>
      <c r="B162" s="485" t="s">
        <v>581</v>
      </c>
      <c r="C162" s="485" t="s">
        <v>851</v>
      </c>
      <c r="D162" s="489" t="s">
        <v>677</v>
      </c>
      <c r="E162" s="489" t="s">
        <v>323</v>
      </c>
      <c r="F162" s="469" t="s">
        <v>3868</v>
      </c>
      <c r="G162" s="476" t="s">
        <v>3867</v>
      </c>
      <c r="H162" s="476" t="s">
        <v>3866</v>
      </c>
      <c r="I162" s="468" t="s">
        <v>761</v>
      </c>
      <c r="J162" s="486">
        <v>18176</v>
      </c>
      <c r="K162" s="486">
        <v>0</v>
      </c>
      <c r="L162" s="485"/>
    </row>
    <row r="163" spans="1:12" ht="38.25" x14ac:dyDescent="0.25">
      <c r="A163" s="490">
        <f t="shared" si="2"/>
        <v>161</v>
      </c>
      <c r="B163" s="485" t="s">
        <v>581</v>
      </c>
      <c r="C163" s="485" t="s">
        <v>851</v>
      </c>
      <c r="D163" s="489" t="s">
        <v>677</v>
      </c>
      <c r="E163" s="489" t="s">
        <v>323</v>
      </c>
      <c r="F163" s="469" t="s">
        <v>3865</v>
      </c>
      <c r="G163" s="476" t="s">
        <v>3864</v>
      </c>
      <c r="H163" s="476" t="s">
        <v>3863</v>
      </c>
      <c r="I163" s="468" t="s">
        <v>761</v>
      </c>
      <c r="J163" s="486">
        <v>4242</v>
      </c>
      <c r="K163" s="486">
        <v>0</v>
      </c>
      <c r="L163" s="485"/>
    </row>
    <row r="164" spans="1:12" ht="25.5" x14ac:dyDescent="0.25">
      <c r="A164" s="490">
        <f t="shared" si="2"/>
        <v>162</v>
      </c>
      <c r="B164" s="485" t="s">
        <v>581</v>
      </c>
      <c r="C164" s="485" t="s">
        <v>851</v>
      </c>
      <c r="D164" s="489" t="s">
        <v>677</v>
      </c>
      <c r="E164" s="489" t="s">
        <v>323</v>
      </c>
      <c r="F164" s="469" t="s">
        <v>3862</v>
      </c>
      <c r="G164" s="476" t="s">
        <v>2336</v>
      </c>
      <c r="H164" s="476" t="s">
        <v>3861</v>
      </c>
      <c r="I164" s="468" t="s">
        <v>761</v>
      </c>
      <c r="J164" s="486">
        <v>9637</v>
      </c>
      <c r="K164" s="486">
        <v>0</v>
      </c>
      <c r="L164" s="485"/>
    </row>
    <row r="165" spans="1:12" ht="25.5" x14ac:dyDescent="0.25">
      <c r="A165" s="490">
        <f t="shared" si="2"/>
        <v>163</v>
      </c>
      <c r="B165" s="485" t="s">
        <v>581</v>
      </c>
      <c r="C165" s="485" t="s">
        <v>851</v>
      </c>
      <c r="D165" s="489" t="s">
        <v>677</v>
      </c>
      <c r="E165" s="489" t="s">
        <v>323</v>
      </c>
      <c r="F165" s="469" t="s">
        <v>3860</v>
      </c>
      <c r="G165" s="476" t="s">
        <v>2194</v>
      </c>
      <c r="H165" s="476" t="s">
        <v>3859</v>
      </c>
      <c r="I165" s="468" t="s">
        <v>756</v>
      </c>
      <c r="J165" s="486">
        <v>5406</v>
      </c>
      <c r="K165" s="486">
        <v>0</v>
      </c>
      <c r="L165" s="485"/>
    </row>
    <row r="166" spans="1:12" ht="25.5" x14ac:dyDescent="0.25">
      <c r="A166" s="490">
        <f t="shared" si="2"/>
        <v>164</v>
      </c>
      <c r="B166" s="485" t="s">
        <v>581</v>
      </c>
      <c r="C166" s="485" t="s">
        <v>851</v>
      </c>
      <c r="D166" s="489" t="s">
        <v>677</v>
      </c>
      <c r="E166" s="489" t="s">
        <v>323</v>
      </c>
      <c r="F166" s="469" t="s">
        <v>3858</v>
      </c>
      <c r="G166" s="476" t="s">
        <v>3857</v>
      </c>
      <c r="H166" s="476" t="s">
        <v>3856</v>
      </c>
      <c r="I166" s="468" t="s">
        <v>756</v>
      </c>
      <c r="J166" s="486">
        <v>3500</v>
      </c>
      <c r="K166" s="486">
        <v>0</v>
      </c>
      <c r="L166" s="485"/>
    </row>
    <row r="167" spans="1:12" ht="25.5" x14ac:dyDescent="0.25">
      <c r="A167" s="490">
        <f t="shared" si="2"/>
        <v>165</v>
      </c>
      <c r="B167" s="485" t="s">
        <v>581</v>
      </c>
      <c r="C167" s="485" t="s">
        <v>851</v>
      </c>
      <c r="D167" s="489" t="s">
        <v>677</v>
      </c>
      <c r="E167" s="489" t="s">
        <v>323</v>
      </c>
      <c r="F167" s="469" t="s">
        <v>3855</v>
      </c>
      <c r="G167" s="476" t="s">
        <v>3854</v>
      </c>
      <c r="H167" s="476" t="s">
        <v>3853</v>
      </c>
      <c r="I167" s="468" t="s">
        <v>756</v>
      </c>
      <c r="J167" s="486">
        <v>4945</v>
      </c>
      <c r="K167" s="486">
        <v>0</v>
      </c>
      <c r="L167" s="485"/>
    </row>
    <row r="168" spans="1:12" ht="25.5" x14ac:dyDescent="0.25">
      <c r="A168" s="490">
        <f t="shared" si="2"/>
        <v>166</v>
      </c>
      <c r="B168" s="485" t="s">
        <v>581</v>
      </c>
      <c r="C168" s="485" t="s">
        <v>851</v>
      </c>
      <c r="D168" s="489" t="s">
        <v>677</v>
      </c>
      <c r="E168" s="489" t="s">
        <v>323</v>
      </c>
      <c r="F168" s="469" t="s">
        <v>3852</v>
      </c>
      <c r="G168" s="476" t="s">
        <v>3851</v>
      </c>
      <c r="H168" s="476" t="s">
        <v>3850</v>
      </c>
      <c r="I168" s="468" t="s">
        <v>756</v>
      </c>
      <c r="J168" s="486">
        <v>11003</v>
      </c>
      <c r="K168" s="486">
        <v>0</v>
      </c>
      <c r="L168" s="485"/>
    </row>
    <row r="169" spans="1:12" ht="25.5" x14ac:dyDescent="0.25">
      <c r="A169" s="490">
        <f t="shared" si="2"/>
        <v>167</v>
      </c>
      <c r="B169" s="485" t="s">
        <v>581</v>
      </c>
      <c r="C169" s="485" t="s">
        <v>851</v>
      </c>
      <c r="D169" s="489" t="s">
        <v>677</v>
      </c>
      <c r="E169" s="489" t="s">
        <v>323</v>
      </c>
      <c r="F169" s="469" t="s">
        <v>3849</v>
      </c>
      <c r="G169" s="476" t="s">
        <v>3848</v>
      </c>
      <c r="H169" s="476" t="s">
        <v>3847</v>
      </c>
      <c r="I169" s="468" t="s">
        <v>756</v>
      </c>
      <c r="J169" s="486">
        <v>4475</v>
      </c>
      <c r="K169" s="486">
        <v>0</v>
      </c>
      <c r="L169" s="485"/>
    </row>
    <row r="170" spans="1:12" ht="25.5" x14ac:dyDescent="0.25">
      <c r="A170" s="490">
        <f t="shared" si="2"/>
        <v>168</v>
      </c>
      <c r="B170" s="485" t="s">
        <v>581</v>
      </c>
      <c r="C170" s="485" t="s">
        <v>851</v>
      </c>
      <c r="D170" s="489" t="s">
        <v>677</v>
      </c>
      <c r="E170" s="489" t="s">
        <v>323</v>
      </c>
      <c r="F170" s="469" t="s">
        <v>3846</v>
      </c>
      <c r="G170" s="476" t="s">
        <v>593</v>
      </c>
      <c r="H170" s="476" t="s">
        <v>3845</v>
      </c>
      <c r="I170" s="468" t="s">
        <v>839</v>
      </c>
      <c r="J170" s="486">
        <v>12823</v>
      </c>
      <c r="K170" s="486">
        <v>0</v>
      </c>
      <c r="L170" s="485"/>
    </row>
    <row r="171" spans="1:12" ht="25.5" x14ac:dyDescent="0.25">
      <c r="A171" s="490">
        <f t="shared" si="2"/>
        <v>169</v>
      </c>
      <c r="B171" s="485" t="s">
        <v>581</v>
      </c>
      <c r="C171" s="485" t="s">
        <v>851</v>
      </c>
      <c r="D171" s="489" t="s">
        <v>677</v>
      </c>
      <c r="E171" s="489" t="s">
        <v>323</v>
      </c>
      <c r="F171" s="469" t="s">
        <v>3844</v>
      </c>
      <c r="G171" s="476" t="s">
        <v>3843</v>
      </c>
      <c r="H171" s="476" t="s">
        <v>3842</v>
      </c>
      <c r="I171" s="468" t="s">
        <v>839</v>
      </c>
      <c r="J171" s="486">
        <v>13513</v>
      </c>
      <c r="K171" s="486">
        <v>0</v>
      </c>
      <c r="L171" s="485"/>
    </row>
    <row r="172" spans="1:12" ht="25.5" x14ac:dyDescent="0.25">
      <c r="A172" s="490">
        <f t="shared" si="2"/>
        <v>170</v>
      </c>
      <c r="B172" s="485" t="s">
        <v>581</v>
      </c>
      <c r="C172" s="485" t="s">
        <v>851</v>
      </c>
      <c r="D172" s="489" t="s">
        <v>677</v>
      </c>
      <c r="E172" s="489" t="s">
        <v>323</v>
      </c>
      <c r="F172" s="469" t="s">
        <v>3841</v>
      </c>
      <c r="G172" s="476" t="s">
        <v>3840</v>
      </c>
      <c r="H172" s="476" t="s">
        <v>3839</v>
      </c>
      <c r="I172" s="468" t="s">
        <v>839</v>
      </c>
      <c r="J172" s="486">
        <v>12312</v>
      </c>
      <c r="K172" s="486">
        <v>0</v>
      </c>
      <c r="L172" s="485"/>
    </row>
    <row r="173" spans="1:12" ht="25.5" x14ac:dyDescent="0.25">
      <c r="A173" s="490">
        <f t="shared" si="2"/>
        <v>171</v>
      </c>
      <c r="B173" s="485" t="s">
        <v>581</v>
      </c>
      <c r="C173" s="485" t="s">
        <v>851</v>
      </c>
      <c r="D173" s="489" t="s">
        <v>677</v>
      </c>
      <c r="E173" s="489" t="s">
        <v>323</v>
      </c>
      <c r="F173" s="469" t="s">
        <v>3838</v>
      </c>
      <c r="G173" s="476" t="s">
        <v>3837</v>
      </c>
      <c r="H173" s="476" t="s">
        <v>3836</v>
      </c>
      <c r="I173" s="468" t="s">
        <v>839</v>
      </c>
      <c r="J173" s="486">
        <v>7309</v>
      </c>
      <c r="K173" s="486">
        <v>0</v>
      </c>
      <c r="L173" s="485"/>
    </row>
    <row r="174" spans="1:12" ht="25.5" x14ac:dyDescent="0.25">
      <c r="A174" s="490">
        <f t="shared" si="2"/>
        <v>172</v>
      </c>
      <c r="B174" s="485" t="s">
        <v>581</v>
      </c>
      <c r="C174" s="485" t="s">
        <v>3832</v>
      </c>
      <c r="D174" s="489" t="s">
        <v>677</v>
      </c>
      <c r="E174" s="489" t="s">
        <v>782</v>
      </c>
      <c r="F174" s="469" t="s">
        <v>3835</v>
      </c>
      <c r="G174" s="476" t="s">
        <v>2029</v>
      </c>
      <c r="H174" s="476" t="s">
        <v>3834</v>
      </c>
      <c r="I174" s="468" t="s">
        <v>3833</v>
      </c>
      <c r="J174" s="486">
        <v>48220.480000000003</v>
      </c>
      <c r="K174" s="486">
        <v>0</v>
      </c>
      <c r="L174" s="485"/>
    </row>
    <row r="175" spans="1:12" ht="25.5" x14ac:dyDescent="0.25">
      <c r="A175" s="490">
        <f t="shared" si="2"/>
        <v>173</v>
      </c>
      <c r="B175" s="485" t="s">
        <v>581</v>
      </c>
      <c r="C175" s="485" t="s">
        <v>3832</v>
      </c>
      <c r="D175" s="489" t="s">
        <v>677</v>
      </c>
      <c r="E175" s="489" t="s">
        <v>782</v>
      </c>
      <c r="F175" s="469" t="s">
        <v>3831</v>
      </c>
      <c r="G175" s="476" t="s">
        <v>3830</v>
      </c>
      <c r="H175" s="476" t="s">
        <v>3829</v>
      </c>
      <c r="I175" s="468" t="s">
        <v>3828</v>
      </c>
      <c r="J175" s="486">
        <v>78839.199999999997</v>
      </c>
      <c r="K175" s="486">
        <v>0</v>
      </c>
      <c r="L175" s="485"/>
    </row>
    <row r="176" spans="1:12" ht="25.5" x14ac:dyDescent="0.25">
      <c r="A176" s="490">
        <f t="shared" si="2"/>
        <v>174</v>
      </c>
      <c r="B176" s="485" t="s">
        <v>581</v>
      </c>
      <c r="C176" s="485" t="s">
        <v>1528</v>
      </c>
      <c r="D176" s="489" t="s">
        <v>677</v>
      </c>
      <c r="E176" s="489" t="s">
        <v>782</v>
      </c>
      <c r="F176" s="469" t="s">
        <v>1528</v>
      </c>
      <c r="G176" s="476" t="s">
        <v>3827</v>
      </c>
      <c r="H176" s="476" t="s">
        <v>3826</v>
      </c>
      <c r="I176" s="468" t="s">
        <v>3824</v>
      </c>
      <c r="J176" s="486">
        <v>3770</v>
      </c>
      <c r="K176" s="486">
        <v>0</v>
      </c>
      <c r="L176" s="485"/>
    </row>
    <row r="177" spans="1:12" ht="25.5" x14ac:dyDescent="0.25">
      <c r="A177" s="490">
        <f t="shared" si="2"/>
        <v>175</v>
      </c>
      <c r="B177" s="485" t="s">
        <v>581</v>
      </c>
      <c r="C177" s="485" t="s">
        <v>1528</v>
      </c>
      <c r="D177" s="489" t="s">
        <v>677</v>
      </c>
      <c r="E177" s="489" t="s">
        <v>782</v>
      </c>
      <c r="F177" s="469" t="s">
        <v>1528</v>
      </c>
      <c r="G177" s="476" t="s">
        <v>2200</v>
      </c>
      <c r="H177" s="476" t="s">
        <v>3825</v>
      </c>
      <c r="I177" s="468" t="s">
        <v>3824</v>
      </c>
      <c r="J177" s="486">
        <v>3430</v>
      </c>
      <c r="K177" s="486">
        <v>0</v>
      </c>
      <c r="L177" s="485"/>
    </row>
    <row r="178" spans="1:12" ht="25.5" x14ac:dyDescent="0.25">
      <c r="A178" s="490">
        <f t="shared" si="2"/>
        <v>176</v>
      </c>
      <c r="B178" s="485" t="s">
        <v>581</v>
      </c>
      <c r="C178" s="485" t="s">
        <v>3823</v>
      </c>
      <c r="D178" s="489" t="s">
        <v>677</v>
      </c>
      <c r="E178" s="489" t="s">
        <v>782</v>
      </c>
      <c r="F178" s="469" t="s">
        <v>3823</v>
      </c>
      <c r="G178" s="476" t="s">
        <v>3822</v>
      </c>
      <c r="H178" s="476" t="s">
        <v>3821</v>
      </c>
      <c r="I178" s="468" t="s">
        <v>3820</v>
      </c>
      <c r="J178" s="486">
        <v>24192</v>
      </c>
      <c r="K178" s="486">
        <v>0</v>
      </c>
      <c r="L178" s="485" t="s">
        <v>3819</v>
      </c>
    </row>
    <row r="179" spans="1:12" ht="25.5" x14ac:dyDescent="0.25">
      <c r="A179" s="490">
        <f t="shared" si="2"/>
        <v>177</v>
      </c>
      <c r="B179" s="485" t="s">
        <v>581</v>
      </c>
      <c r="C179" s="485" t="s">
        <v>3818</v>
      </c>
      <c r="D179" s="489" t="s">
        <v>797</v>
      </c>
      <c r="E179" s="489" t="s">
        <v>323</v>
      </c>
      <c r="F179" s="469" t="s">
        <v>3817</v>
      </c>
      <c r="G179" s="476" t="s">
        <v>3775</v>
      </c>
      <c r="H179" s="476" t="s">
        <v>3816</v>
      </c>
      <c r="I179" s="468" t="s">
        <v>3815</v>
      </c>
      <c r="J179" s="486">
        <v>1843.2</v>
      </c>
      <c r="K179" s="486">
        <v>0</v>
      </c>
      <c r="L179" s="485"/>
    </row>
    <row r="180" spans="1:12" ht="38.25" x14ac:dyDescent="0.25">
      <c r="A180" s="490">
        <f t="shared" si="2"/>
        <v>178</v>
      </c>
      <c r="B180" s="485" t="s">
        <v>581</v>
      </c>
      <c r="C180" s="485" t="s">
        <v>3814</v>
      </c>
      <c r="D180" s="489" t="s">
        <v>797</v>
      </c>
      <c r="E180" s="489" t="s">
        <v>323</v>
      </c>
      <c r="F180" s="469" t="s">
        <v>3813</v>
      </c>
      <c r="G180" s="476" t="s">
        <v>2326</v>
      </c>
      <c r="H180" s="476" t="s">
        <v>3812</v>
      </c>
      <c r="I180" s="468" t="s">
        <v>3811</v>
      </c>
      <c r="J180" s="486">
        <v>1209.5999999999999</v>
      </c>
      <c r="K180" s="486">
        <v>0</v>
      </c>
      <c r="L180" s="485"/>
    </row>
    <row r="181" spans="1:12" ht="38.25" x14ac:dyDescent="0.25">
      <c r="A181" s="490">
        <f t="shared" si="2"/>
        <v>179</v>
      </c>
      <c r="B181" s="485" t="s">
        <v>581</v>
      </c>
      <c r="C181" s="485" t="s">
        <v>3342</v>
      </c>
      <c r="D181" s="489" t="s">
        <v>797</v>
      </c>
      <c r="E181" s="489" t="s">
        <v>323</v>
      </c>
      <c r="F181" s="469">
        <v>4600009627</v>
      </c>
      <c r="G181" s="476" t="s">
        <v>3396</v>
      </c>
      <c r="H181" s="476" t="s">
        <v>3810</v>
      </c>
      <c r="I181" s="468" t="s">
        <v>3808</v>
      </c>
      <c r="J181" s="486">
        <v>896.4</v>
      </c>
      <c r="K181" s="486">
        <v>0</v>
      </c>
      <c r="L181" s="485"/>
    </row>
    <row r="182" spans="1:12" ht="38.25" x14ac:dyDescent="0.25">
      <c r="A182" s="490">
        <f t="shared" si="2"/>
        <v>180</v>
      </c>
      <c r="B182" s="485" t="s">
        <v>581</v>
      </c>
      <c r="C182" s="485" t="s">
        <v>3342</v>
      </c>
      <c r="D182" s="489" t="s">
        <v>797</v>
      </c>
      <c r="E182" s="489" t="s">
        <v>323</v>
      </c>
      <c r="F182" s="469">
        <v>4600009803</v>
      </c>
      <c r="G182" s="476" t="s">
        <v>3360</v>
      </c>
      <c r="H182" s="476" t="s">
        <v>3809</v>
      </c>
      <c r="I182" s="468" t="s">
        <v>3808</v>
      </c>
      <c r="J182" s="486">
        <v>1296</v>
      </c>
      <c r="K182" s="486">
        <v>0</v>
      </c>
      <c r="L182" s="485"/>
    </row>
    <row r="183" spans="1:12" ht="25.5" x14ac:dyDescent="0.25">
      <c r="A183" s="490">
        <f t="shared" si="2"/>
        <v>181</v>
      </c>
      <c r="B183" s="485" t="s">
        <v>581</v>
      </c>
      <c r="C183" s="485" t="s">
        <v>3342</v>
      </c>
      <c r="D183" s="489" t="s">
        <v>797</v>
      </c>
      <c r="E183" s="489" t="s">
        <v>323</v>
      </c>
      <c r="F183" s="469">
        <v>4600008937</v>
      </c>
      <c r="G183" s="476" t="s">
        <v>3396</v>
      </c>
      <c r="H183" s="476" t="s">
        <v>3807</v>
      </c>
      <c r="I183" s="468" t="s">
        <v>3806</v>
      </c>
      <c r="J183" s="486">
        <v>57480</v>
      </c>
      <c r="K183" s="486">
        <v>0</v>
      </c>
      <c r="L183" s="485"/>
    </row>
    <row r="184" spans="1:12" ht="25.5" x14ac:dyDescent="0.25">
      <c r="A184" s="490">
        <f t="shared" si="2"/>
        <v>182</v>
      </c>
      <c r="B184" s="485" t="s">
        <v>581</v>
      </c>
      <c r="C184" s="485"/>
      <c r="D184" s="489" t="s">
        <v>797</v>
      </c>
      <c r="E184" s="489" t="s">
        <v>323</v>
      </c>
      <c r="F184" s="469"/>
      <c r="G184" s="476" t="s">
        <v>3357</v>
      </c>
      <c r="H184" s="476" t="s">
        <v>3805</v>
      </c>
      <c r="I184" s="468" t="s">
        <v>3804</v>
      </c>
      <c r="J184" s="486">
        <v>9500</v>
      </c>
      <c r="K184" s="486">
        <v>0</v>
      </c>
      <c r="L184" s="485"/>
    </row>
    <row r="185" spans="1:12" ht="38.25" x14ac:dyDescent="0.25">
      <c r="A185" s="490">
        <f t="shared" si="2"/>
        <v>183</v>
      </c>
      <c r="B185" s="485" t="s">
        <v>581</v>
      </c>
      <c r="C185" s="485" t="s">
        <v>3803</v>
      </c>
      <c r="D185" s="489" t="s">
        <v>797</v>
      </c>
      <c r="E185" s="489" t="s">
        <v>323</v>
      </c>
      <c r="F185" s="469" t="s">
        <v>3802</v>
      </c>
      <c r="G185" s="476" t="s">
        <v>3801</v>
      </c>
      <c r="H185" s="476" t="s">
        <v>3800</v>
      </c>
      <c r="I185" s="468" t="s">
        <v>3799</v>
      </c>
      <c r="J185" s="486">
        <v>10440</v>
      </c>
      <c r="K185" s="486">
        <v>0</v>
      </c>
      <c r="L185" s="485"/>
    </row>
    <row r="186" spans="1:12" ht="25.5" x14ac:dyDescent="0.25">
      <c r="A186" s="490">
        <f t="shared" si="2"/>
        <v>184</v>
      </c>
      <c r="B186" s="485" t="s">
        <v>581</v>
      </c>
      <c r="C186" s="485" t="s">
        <v>3798</v>
      </c>
      <c r="D186" s="489" t="s">
        <v>797</v>
      </c>
      <c r="E186" s="489" t="s">
        <v>323</v>
      </c>
      <c r="F186" s="469" t="s">
        <v>3797</v>
      </c>
      <c r="G186" s="476" t="s">
        <v>707</v>
      </c>
      <c r="H186" s="476" t="s">
        <v>3796</v>
      </c>
      <c r="I186" s="468" t="s">
        <v>3795</v>
      </c>
      <c r="J186" s="486">
        <v>19200</v>
      </c>
      <c r="K186" s="486">
        <v>0</v>
      </c>
      <c r="L186" s="485"/>
    </row>
    <row r="187" spans="1:12" ht="38.25" x14ac:dyDescent="0.25">
      <c r="A187" s="490">
        <f t="shared" si="2"/>
        <v>185</v>
      </c>
      <c r="B187" s="485" t="s">
        <v>581</v>
      </c>
      <c r="C187" s="485" t="s">
        <v>3794</v>
      </c>
      <c r="D187" s="489" t="s">
        <v>797</v>
      </c>
      <c r="E187" s="489" t="s">
        <v>323</v>
      </c>
      <c r="F187" s="469">
        <v>1338</v>
      </c>
      <c r="G187" s="476" t="s">
        <v>2376</v>
      </c>
      <c r="H187" s="476" t="s">
        <v>3793</v>
      </c>
      <c r="I187" s="468" t="s">
        <v>3792</v>
      </c>
      <c r="J187" s="486">
        <v>13776</v>
      </c>
      <c r="K187" s="486">
        <v>0</v>
      </c>
      <c r="L187" s="485"/>
    </row>
    <row r="188" spans="1:12" ht="25.5" x14ac:dyDescent="0.25">
      <c r="A188" s="490">
        <f t="shared" si="2"/>
        <v>186</v>
      </c>
      <c r="B188" s="485" t="s">
        <v>581</v>
      </c>
      <c r="C188" s="485" t="s">
        <v>3791</v>
      </c>
      <c r="D188" s="489" t="s">
        <v>797</v>
      </c>
      <c r="E188" s="489" t="s">
        <v>323</v>
      </c>
      <c r="F188" s="469"/>
      <c r="G188" s="476" t="s">
        <v>3374</v>
      </c>
      <c r="H188" s="476" t="s">
        <v>3790</v>
      </c>
      <c r="I188" s="468" t="s">
        <v>3789</v>
      </c>
      <c r="J188" s="486">
        <v>12000</v>
      </c>
      <c r="K188" s="486">
        <v>0</v>
      </c>
      <c r="L188" s="485"/>
    </row>
    <row r="189" spans="1:12" ht="38.25" x14ac:dyDescent="0.25">
      <c r="A189" s="490">
        <f t="shared" si="2"/>
        <v>187</v>
      </c>
      <c r="B189" s="485" t="s">
        <v>581</v>
      </c>
      <c r="C189" s="485" t="s">
        <v>3676</v>
      </c>
      <c r="D189" s="489" t="s">
        <v>797</v>
      </c>
      <c r="E189" s="489" t="s">
        <v>323</v>
      </c>
      <c r="F189" s="469"/>
      <c r="G189" s="476" t="s">
        <v>2301</v>
      </c>
      <c r="H189" s="476" t="s">
        <v>3788</v>
      </c>
      <c r="I189" s="533">
        <v>42044</v>
      </c>
      <c r="J189" s="486">
        <v>234</v>
      </c>
      <c r="K189" s="486">
        <v>0</v>
      </c>
      <c r="L189" s="485"/>
    </row>
    <row r="190" spans="1:12" ht="25.5" x14ac:dyDescent="0.25">
      <c r="A190" s="490">
        <f t="shared" si="2"/>
        <v>188</v>
      </c>
      <c r="B190" s="485" t="s">
        <v>581</v>
      </c>
      <c r="C190" s="485" t="s">
        <v>3565</v>
      </c>
      <c r="D190" s="489" t="s">
        <v>797</v>
      </c>
      <c r="E190" s="489" t="s">
        <v>323</v>
      </c>
      <c r="F190" s="469" t="s">
        <v>3787</v>
      </c>
      <c r="G190" s="476" t="s">
        <v>2301</v>
      </c>
      <c r="H190" s="476" t="s">
        <v>3786</v>
      </c>
      <c r="I190" s="533">
        <v>42101</v>
      </c>
      <c r="J190" s="486">
        <v>840</v>
      </c>
      <c r="K190" s="486">
        <v>0</v>
      </c>
      <c r="L190" s="485"/>
    </row>
    <row r="191" spans="1:12" ht="25.5" x14ac:dyDescent="0.25">
      <c r="A191" s="490">
        <f t="shared" si="2"/>
        <v>189</v>
      </c>
      <c r="B191" s="485" t="s">
        <v>581</v>
      </c>
      <c r="C191" s="485" t="s">
        <v>3609</v>
      </c>
      <c r="D191" s="489" t="s">
        <v>797</v>
      </c>
      <c r="E191" s="489" t="s">
        <v>323</v>
      </c>
      <c r="F191" s="469" t="s">
        <v>3785</v>
      </c>
      <c r="G191" s="476" t="s">
        <v>2301</v>
      </c>
      <c r="H191" s="476" t="s">
        <v>3607</v>
      </c>
      <c r="I191" s="533">
        <v>42101</v>
      </c>
      <c r="J191" s="486">
        <v>187.5</v>
      </c>
      <c r="K191" s="486">
        <v>0</v>
      </c>
      <c r="L191" s="485"/>
    </row>
    <row r="192" spans="1:12" ht="25.5" x14ac:dyDescent="0.25">
      <c r="A192" s="490">
        <f t="shared" si="2"/>
        <v>190</v>
      </c>
      <c r="B192" s="485" t="s">
        <v>581</v>
      </c>
      <c r="C192" s="485" t="s">
        <v>3784</v>
      </c>
      <c r="D192" s="489" t="s">
        <v>797</v>
      </c>
      <c r="E192" s="489" t="s">
        <v>323</v>
      </c>
      <c r="F192" s="469" t="s">
        <v>3783</v>
      </c>
      <c r="G192" s="476" t="s">
        <v>2301</v>
      </c>
      <c r="H192" s="476" t="s">
        <v>3782</v>
      </c>
      <c r="I192" s="533">
        <v>42152</v>
      </c>
      <c r="J192" s="486">
        <v>384</v>
      </c>
      <c r="K192" s="486">
        <v>0</v>
      </c>
      <c r="L192" s="485"/>
    </row>
    <row r="193" spans="1:12" ht="25.5" x14ac:dyDescent="0.25">
      <c r="A193" s="490">
        <f t="shared" si="2"/>
        <v>191</v>
      </c>
      <c r="B193" s="485" t="s">
        <v>581</v>
      </c>
      <c r="C193" s="485" t="s">
        <v>3609</v>
      </c>
      <c r="D193" s="489" t="s">
        <v>797</v>
      </c>
      <c r="E193" s="489" t="s">
        <v>323</v>
      </c>
      <c r="F193" s="469" t="s">
        <v>3781</v>
      </c>
      <c r="G193" s="476" t="s">
        <v>2301</v>
      </c>
      <c r="H193" s="476" t="s">
        <v>3607</v>
      </c>
      <c r="I193" s="533">
        <v>42174</v>
      </c>
      <c r="J193" s="486">
        <v>375</v>
      </c>
      <c r="K193" s="486">
        <v>0</v>
      </c>
      <c r="L193" s="485"/>
    </row>
    <row r="194" spans="1:12" ht="25.5" x14ac:dyDescent="0.25">
      <c r="A194" s="490">
        <f t="shared" si="2"/>
        <v>192</v>
      </c>
      <c r="B194" s="485" t="s">
        <v>581</v>
      </c>
      <c r="C194" s="485" t="s">
        <v>3609</v>
      </c>
      <c r="D194" s="489" t="s">
        <v>797</v>
      </c>
      <c r="E194" s="489" t="s">
        <v>323</v>
      </c>
      <c r="F194" s="469" t="s">
        <v>3780</v>
      </c>
      <c r="G194" s="476" t="s">
        <v>2301</v>
      </c>
      <c r="H194" s="476" t="s">
        <v>3607</v>
      </c>
      <c r="I194" s="533">
        <v>42227</v>
      </c>
      <c r="J194" s="486">
        <v>450</v>
      </c>
      <c r="K194" s="486">
        <v>0</v>
      </c>
      <c r="L194" s="485"/>
    </row>
    <row r="195" spans="1:12" ht="25.5" x14ac:dyDescent="0.25">
      <c r="A195" s="490">
        <f t="shared" si="2"/>
        <v>193</v>
      </c>
      <c r="B195" s="485" t="s">
        <v>581</v>
      </c>
      <c r="C195" s="485" t="s">
        <v>3609</v>
      </c>
      <c r="D195" s="489" t="s">
        <v>797</v>
      </c>
      <c r="E195" s="489" t="s">
        <v>323</v>
      </c>
      <c r="F195" s="469" t="s">
        <v>3779</v>
      </c>
      <c r="G195" s="476" t="s">
        <v>2301</v>
      </c>
      <c r="H195" s="476" t="s">
        <v>3607</v>
      </c>
      <c r="I195" s="533">
        <v>42254</v>
      </c>
      <c r="J195" s="486">
        <v>90</v>
      </c>
      <c r="K195" s="486">
        <v>0</v>
      </c>
      <c r="L195" s="485"/>
    </row>
    <row r="196" spans="1:12" ht="25.5" x14ac:dyDescent="0.25">
      <c r="A196" s="490">
        <f t="shared" ref="A196:A259" si="3">A195+1</f>
        <v>194</v>
      </c>
      <c r="B196" s="485" t="s">
        <v>581</v>
      </c>
      <c r="C196" s="485" t="s">
        <v>3609</v>
      </c>
      <c r="D196" s="489" t="s">
        <v>797</v>
      </c>
      <c r="E196" s="489" t="s">
        <v>323</v>
      </c>
      <c r="F196" s="469" t="s">
        <v>3778</v>
      </c>
      <c r="G196" s="476" t="s">
        <v>2301</v>
      </c>
      <c r="H196" s="476" t="s">
        <v>3607</v>
      </c>
      <c r="I196" s="533">
        <v>42284</v>
      </c>
      <c r="J196" s="486">
        <v>90</v>
      </c>
      <c r="K196" s="486">
        <v>0</v>
      </c>
      <c r="L196" s="485"/>
    </row>
    <row r="197" spans="1:12" ht="76.5" x14ac:dyDescent="0.25">
      <c r="A197" s="490">
        <f t="shared" si="3"/>
        <v>195</v>
      </c>
      <c r="B197" s="485" t="s">
        <v>581</v>
      </c>
      <c r="C197" s="485" t="s">
        <v>3777</v>
      </c>
      <c r="D197" s="489" t="s">
        <v>797</v>
      </c>
      <c r="E197" s="489" t="s">
        <v>323</v>
      </c>
      <c r="F197" s="469" t="s">
        <v>3776</v>
      </c>
      <c r="G197" s="476" t="s">
        <v>3775</v>
      </c>
      <c r="H197" s="476" t="s">
        <v>3774</v>
      </c>
      <c r="I197" s="533" t="s">
        <v>3773</v>
      </c>
      <c r="J197" s="486">
        <v>3321.06</v>
      </c>
      <c r="K197" s="486">
        <v>0</v>
      </c>
      <c r="L197" s="485"/>
    </row>
    <row r="198" spans="1:12" ht="25.5" x14ac:dyDescent="0.25">
      <c r="A198" s="490">
        <f t="shared" si="3"/>
        <v>196</v>
      </c>
      <c r="B198" s="485" t="s">
        <v>581</v>
      </c>
      <c r="C198" s="485" t="s">
        <v>3465</v>
      </c>
      <c r="D198" s="489" t="s">
        <v>797</v>
      </c>
      <c r="E198" s="489" t="s">
        <v>323</v>
      </c>
      <c r="F198" s="469" t="s">
        <v>3772</v>
      </c>
      <c r="G198" s="476" t="s">
        <v>3341</v>
      </c>
      <c r="H198" s="476" t="s">
        <v>3769</v>
      </c>
      <c r="I198" s="468" t="s">
        <v>3771</v>
      </c>
      <c r="J198" s="486">
        <v>4320</v>
      </c>
      <c r="K198" s="486">
        <v>0</v>
      </c>
      <c r="L198" s="485"/>
    </row>
    <row r="199" spans="1:12" ht="25.5" x14ac:dyDescent="0.25">
      <c r="A199" s="490">
        <f t="shared" si="3"/>
        <v>197</v>
      </c>
      <c r="B199" s="485" t="s">
        <v>581</v>
      </c>
      <c r="C199" s="485" t="s">
        <v>3465</v>
      </c>
      <c r="D199" s="489" t="s">
        <v>797</v>
      </c>
      <c r="E199" s="489" t="s">
        <v>323</v>
      </c>
      <c r="F199" s="469" t="s">
        <v>3770</v>
      </c>
      <c r="G199" s="476" t="s">
        <v>3341</v>
      </c>
      <c r="H199" s="476" t="s">
        <v>3769</v>
      </c>
      <c r="I199" s="468" t="s">
        <v>3768</v>
      </c>
      <c r="J199" s="486">
        <v>4320</v>
      </c>
      <c r="K199" s="486">
        <v>0</v>
      </c>
      <c r="L199" s="485"/>
    </row>
    <row r="200" spans="1:12" ht="38.25" x14ac:dyDescent="0.25">
      <c r="A200" s="490">
        <f t="shared" si="3"/>
        <v>198</v>
      </c>
      <c r="B200" s="485" t="s">
        <v>581</v>
      </c>
      <c r="C200" s="485" t="s">
        <v>3767</v>
      </c>
      <c r="D200" s="489" t="s">
        <v>797</v>
      </c>
      <c r="E200" s="489" t="s">
        <v>323</v>
      </c>
      <c r="F200" s="469">
        <v>4500220323</v>
      </c>
      <c r="G200" s="476" t="s">
        <v>3357</v>
      </c>
      <c r="H200" s="476" t="s">
        <v>3766</v>
      </c>
      <c r="I200" s="533">
        <v>42019</v>
      </c>
      <c r="J200" s="486">
        <v>1200</v>
      </c>
      <c r="K200" s="486">
        <v>0</v>
      </c>
      <c r="L200" s="485"/>
    </row>
    <row r="201" spans="1:12" ht="25.5" x14ac:dyDescent="0.25">
      <c r="A201" s="490">
        <f t="shared" si="3"/>
        <v>199</v>
      </c>
      <c r="B201" s="485" t="s">
        <v>581</v>
      </c>
      <c r="C201" s="485" t="s">
        <v>3765</v>
      </c>
      <c r="D201" s="489" t="s">
        <v>797</v>
      </c>
      <c r="E201" s="489" t="s">
        <v>323</v>
      </c>
      <c r="F201" s="469" t="s">
        <v>3764</v>
      </c>
      <c r="G201" s="476" t="s">
        <v>3357</v>
      </c>
      <c r="H201" s="476" t="s">
        <v>3763</v>
      </c>
      <c r="I201" s="533">
        <v>42124</v>
      </c>
      <c r="J201" s="486">
        <v>788.95</v>
      </c>
      <c r="K201" s="486">
        <v>0</v>
      </c>
      <c r="L201" s="485"/>
    </row>
    <row r="202" spans="1:12" ht="38.25" x14ac:dyDescent="0.25">
      <c r="A202" s="490">
        <f t="shared" si="3"/>
        <v>200</v>
      </c>
      <c r="B202" s="485" t="s">
        <v>581</v>
      </c>
      <c r="C202" s="485" t="s">
        <v>3762</v>
      </c>
      <c r="D202" s="489" t="s">
        <v>797</v>
      </c>
      <c r="E202" s="489" t="s">
        <v>323</v>
      </c>
      <c r="F202" s="469" t="s">
        <v>3761</v>
      </c>
      <c r="G202" s="476" t="s">
        <v>3357</v>
      </c>
      <c r="H202" s="476" t="s">
        <v>3760</v>
      </c>
      <c r="I202" s="533">
        <v>42153</v>
      </c>
      <c r="J202" s="486">
        <v>2077.25</v>
      </c>
      <c r="K202" s="486">
        <v>0</v>
      </c>
      <c r="L202" s="485"/>
    </row>
    <row r="203" spans="1:12" ht="25.5" x14ac:dyDescent="0.25">
      <c r="A203" s="490">
        <f t="shared" si="3"/>
        <v>201</v>
      </c>
      <c r="B203" s="485" t="s">
        <v>581</v>
      </c>
      <c r="C203" s="485" t="s">
        <v>3755</v>
      </c>
      <c r="D203" s="489" t="s">
        <v>797</v>
      </c>
      <c r="E203" s="489" t="s">
        <v>323</v>
      </c>
      <c r="F203" s="469">
        <v>15026</v>
      </c>
      <c r="G203" s="476" t="s">
        <v>3357</v>
      </c>
      <c r="H203" s="476" t="s">
        <v>3759</v>
      </c>
      <c r="I203" s="533">
        <v>42117</v>
      </c>
      <c r="J203" s="486">
        <v>1200</v>
      </c>
      <c r="K203" s="486">
        <v>0</v>
      </c>
      <c r="L203" s="485"/>
    </row>
    <row r="204" spans="1:12" ht="25.5" x14ac:dyDescent="0.25">
      <c r="A204" s="490">
        <f t="shared" si="3"/>
        <v>202</v>
      </c>
      <c r="B204" s="485" t="s">
        <v>581</v>
      </c>
      <c r="C204" s="485" t="s">
        <v>3755</v>
      </c>
      <c r="D204" s="489" t="s">
        <v>797</v>
      </c>
      <c r="E204" s="489" t="s">
        <v>323</v>
      </c>
      <c r="F204" s="469">
        <v>15026</v>
      </c>
      <c r="G204" s="476" t="s">
        <v>3357</v>
      </c>
      <c r="H204" s="476" t="s">
        <v>3758</v>
      </c>
      <c r="I204" s="533">
        <v>42082</v>
      </c>
      <c r="J204" s="486">
        <v>1200</v>
      </c>
      <c r="K204" s="486">
        <v>0</v>
      </c>
      <c r="L204" s="485"/>
    </row>
    <row r="205" spans="1:12" x14ac:dyDescent="0.25">
      <c r="A205" s="490">
        <f t="shared" si="3"/>
        <v>203</v>
      </c>
      <c r="B205" s="485" t="s">
        <v>581</v>
      </c>
      <c r="C205" s="485" t="s">
        <v>3755</v>
      </c>
      <c r="D205" s="489" t="s">
        <v>797</v>
      </c>
      <c r="E205" s="489" t="s">
        <v>323</v>
      </c>
      <c r="F205" s="469">
        <v>15049</v>
      </c>
      <c r="G205" s="476" t="s">
        <v>3357</v>
      </c>
      <c r="H205" s="476" t="s">
        <v>3757</v>
      </c>
      <c r="I205" s="533">
        <v>42160</v>
      </c>
      <c r="J205" s="486">
        <v>1200</v>
      </c>
      <c r="K205" s="486">
        <v>0</v>
      </c>
      <c r="L205" s="485"/>
    </row>
    <row r="206" spans="1:12" x14ac:dyDescent="0.25">
      <c r="A206" s="490">
        <f t="shared" si="3"/>
        <v>204</v>
      </c>
      <c r="B206" s="485" t="s">
        <v>581</v>
      </c>
      <c r="C206" s="485" t="s">
        <v>3755</v>
      </c>
      <c r="D206" s="489" t="s">
        <v>797</v>
      </c>
      <c r="E206" s="489" t="s">
        <v>323</v>
      </c>
      <c r="F206" s="469">
        <v>15063</v>
      </c>
      <c r="G206" s="476" t="s">
        <v>3357</v>
      </c>
      <c r="H206" s="476" t="s">
        <v>3756</v>
      </c>
      <c r="I206" s="533">
        <v>42265</v>
      </c>
      <c r="J206" s="486">
        <v>1200</v>
      </c>
      <c r="K206" s="486">
        <v>0</v>
      </c>
      <c r="L206" s="485"/>
    </row>
    <row r="207" spans="1:12" ht="25.5" x14ac:dyDescent="0.25">
      <c r="A207" s="490">
        <f t="shared" si="3"/>
        <v>205</v>
      </c>
      <c r="B207" s="485" t="s">
        <v>581</v>
      </c>
      <c r="C207" s="485" t="s">
        <v>3755</v>
      </c>
      <c r="D207" s="489" t="s">
        <v>797</v>
      </c>
      <c r="E207" s="489" t="s">
        <v>323</v>
      </c>
      <c r="F207" s="469">
        <v>15079</v>
      </c>
      <c r="G207" s="476" t="s">
        <v>3357</v>
      </c>
      <c r="H207" s="476" t="s">
        <v>3754</v>
      </c>
      <c r="I207" s="533">
        <v>42318</v>
      </c>
      <c r="J207" s="486">
        <v>3600</v>
      </c>
      <c r="K207" s="486">
        <v>0</v>
      </c>
      <c r="L207" s="485"/>
    </row>
    <row r="208" spans="1:12" ht="25.5" x14ac:dyDescent="0.25">
      <c r="A208" s="490">
        <f t="shared" si="3"/>
        <v>206</v>
      </c>
      <c r="B208" s="485" t="s">
        <v>581</v>
      </c>
      <c r="C208" s="485" t="s">
        <v>3753</v>
      </c>
      <c r="D208" s="489" t="s">
        <v>797</v>
      </c>
      <c r="E208" s="489" t="s">
        <v>323</v>
      </c>
      <c r="F208" s="469"/>
      <c r="G208" s="476" t="s">
        <v>3357</v>
      </c>
      <c r="H208" s="476" t="s">
        <v>3752</v>
      </c>
      <c r="I208" s="533">
        <v>42293</v>
      </c>
      <c r="J208" s="486">
        <v>1324.79</v>
      </c>
      <c r="K208" s="486">
        <v>0</v>
      </c>
      <c r="L208" s="485"/>
    </row>
    <row r="209" spans="1:12" ht="25.5" x14ac:dyDescent="0.25">
      <c r="A209" s="490">
        <f t="shared" si="3"/>
        <v>207</v>
      </c>
      <c r="B209" s="485" t="s">
        <v>581</v>
      </c>
      <c r="C209" s="485" t="s">
        <v>3461</v>
      </c>
      <c r="D209" s="489" t="s">
        <v>797</v>
      </c>
      <c r="E209" s="489" t="s">
        <v>323</v>
      </c>
      <c r="F209" s="469">
        <v>4500054492</v>
      </c>
      <c r="G209" s="476" t="s">
        <v>3606</v>
      </c>
      <c r="H209" s="476" t="s">
        <v>3751</v>
      </c>
      <c r="I209" s="533">
        <v>42116</v>
      </c>
      <c r="J209" s="486">
        <v>300</v>
      </c>
      <c r="K209" s="486">
        <v>0</v>
      </c>
      <c r="L209" s="485"/>
    </row>
    <row r="210" spans="1:12" ht="25.5" x14ac:dyDescent="0.25">
      <c r="A210" s="490">
        <f t="shared" si="3"/>
        <v>208</v>
      </c>
      <c r="B210" s="485" t="s">
        <v>581</v>
      </c>
      <c r="C210" s="485" t="s">
        <v>3461</v>
      </c>
      <c r="D210" s="489" t="s">
        <v>797</v>
      </c>
      <c r="E210" s="489" t="s">
        <v>323</v>
      </c>
      <c r="F210" s="469">
        <v>4500053545</v>
      </c>
      <c r="G210" s="476" t="s">
        <v>3606</v>
      </c>
      <c r="H210" s="476" t="s">
        <v>3750</v>
      </c>
      <c r="I210" s="533">
        <v>42116</v>
      </c>
      <c r="J210" s="486">
        <v>660</v>
      </c>
      <c r="K210" s="486">
        <v>0</v>
      </c>
      <c r="L210" s="485"/>
    </row>
    <row r="211" spans="1:12" ht="25.5" x14ac:dyDescent="0.25">
      <c r="A211" s="490">
        <f t="shared" si="3"/>
        <v>209</v>
      </c>
      <c r="B211" s="485" t="s">
        <v>581</v>
      </c>
      <c r="C211" s="485" t="s">
        <v>3461</v>
      </c>
      <c r="D211" s="489" t="s">
        <v>797</v>
      </c>
      <c r="E211" s="489" t="s">
        <v>323</v>
      </c>
      <c r="F211" s="469">
        <v>4500054560</v>
      </c>
      <c r="G211" s="476" t="s">
        <v>3606</v>
      </c>
      <c r="H211" s="476" t="s">
        <v>3749</v>
      </c>
      <c r="I211" s="533">
        <v>42139</v>
      </c>
      <c r="J211" s="486">
        <v>240</v>
      </c>
      <c r="K211" s="486">
        <v>0</v>
      </c>
      <c r="L211" s="485"/>
    </row>
    <row r="212" spans="1:12" ht="25.5" x14ac:dyDescent="0.25">
      <c r="A212" s="490">
        <f t="shared" si="3"/>
        <v>210</v>
      </c>
      <c r="B212" s="485" t="s">
        <v>581</v>
      </c>
      <c r="C212" s="485" t="s">
        <v>3352</v>
      </c>
      <c r="D212" s="489" t="s">
        <v>797</v>
      </c>
      <c r="E212" s="489" t="s">
        <v>323</v>
      </c>
      <c r="F212" s="469">
        <v>150265</v>
      </c>
      <c r="G212" s="476" t="s">
        <v>3341</v>
      </c>
      <c r="H212" s="476" t="s">
        <v>3694</v>
      </c>
      <c r="I212" s="533">
        <v>42030</v>
      </c>
      <c r="J212" s="486">
        <v>1282.8</v>
      </c>
      <c r="K212" s="486">
        <v>0</v>
      </c>
      <c r="L212" s="485"/>
    </row>
    <row r="213" spans="1:12" ht="25.5" x14ac:dyDescent="0.25">
      <c r="A213" s="490">
        <f t="shared" si="3"/>
        <v>211</v>
      </c>
      <c r="B213" s="485" t="s">
        <v>581</v>
      </c>
      <c r="C213" s="485" t="s">
        <v>3748</v>
      </c>
      <c r="D213" s="489" t="s">
        <v>797</v>
      </c>
      <c r="E213" s="489" t="s">
        <v>323</v>
      </c>
      <c r="F213" s="469"/>
      <c r="G213" s="476" t="s">
        <v>3341</v>
      </c>
      <c r="H213" s="476" t="s">
        <v>3694</v>
      </c>
      <c r="I213" s="533" t="s">
        <v>3747</v>
      </c>
      <c r="J213" s="486">
        <v>178.8</v>
      </c>
      <c r="K213" s="486">
        <v>0</v>
      </c>
      <c r="L213" s="485"/>
    </row>
    <row r="214" spans="1:12" ht="25.5" x14ac:dyDescent="0.25">
      <c r="A214" s="490">
        <f t="shared" si="3"/>
        <v>212</v>
      </c>
      <c r="B214" s="485" t="s">
        <v>581</v>
      </c>
      <c r="C214" s="485" t="s">
        <v>3700</v>
      </c>
      <c r="D214" s="489" t="s">
        <v>797</v>
      </c>
      <c r="E214" s="489" t="s">
        <v>323</v>
      </c>
      <c r="F214" s="469">
        <v>4520015095</v>
      </c>
      <c r="G214" s="476" t="s">
        <v>3341</v>
      </c>
      <c r="H214" s="476" t="s">
        <v>3694</v>
      </c>
      <c r="I214" s="533">
        <v>42044</v>
      </c>
      <c r="J214" s="486">
        <v>1460.4</v>
      </c>
      <c r="K214" s="486">
        <v>0</v>
      </c>
      <c r="L214" s="485"/>
    </row>
    <row r="215" spans="1:12" ht="25.5" x14ac:dyDescent="0.25">
      <c r="A215" s="490">
        <f t="shared" si="3"/>
        <v>213</v>
      </c>
      <c r="B215" s="485" t="s">
        <v>581</v>
      </c>
      <c r="C215" s="485" t="s">
        <v>3700</v>
      </c>
      <c r="D215" s="489" t="s">
        <v>797</v>
      </c>
      <c r="E215" s="489" t="s">
        <v>323</v>
      </c>
      <c r="F215" s="469">
        <v>4520014146</v>
      </c>
      <c r="G215" s="476" t="s">
        <v>3341</v>
      </c>
      <c r="H215" s="476" t="s">
        <v>3694</v>
      </c>
      <c r="I215" s="533">
        <v>42044</v>
      </c>
      <c r="J215" s="486">
        <v>264.60000000000002</v>
      </c>
      <c r="K215" s="486">
        <v>0</v>
      </c>
      <c r="L215" s="485"/>
    </row>
    <row r="216" spans="1:12" ht="25.5" x14ac:dyDescent="0.25">
      <c r="A216" s="490">
        <f t="shared" si="3"/>
        <v>214</v>
      </c>
      <c r="B216" s="485" t="s">
        <v>581</v>
      </c>
      <c r="C216" s="485" t="s">
        <v>3700</v>
      </c>
      <c r="D216" s="489" t="s">
        <v>797</v>
      </c>
      <c r="E216" s="489" t="s">
        <v>323</v>
      </c>
      <c r="F216" s="469">
        <v>4520015961</v>
      </c>
      <c r="G216" s="476" t="s">
        <v>3341</v>
      </c>
      <c r="H216" s="476" t="s">
        <v>3694</v>
      </c>
      <c r="I216" s="533">
        <v>42058</v>
      </c>
      <c r="J216" s="486">
        <v>128.4</v>
      </c>
      <c r="K216" s="486">
        <v>0</v>
      </c>
      <c r="L216" s="485"/>
    </row>
    <row r="217" spans="1:12" ht="25.5" x14ac:dyDescent="0.25">
      <c r="A217" s="490">
        <f t="shared" si="3"/>
        <v>215</v>
      </c>
      <c r="B217" s="485" t="s">
        <v>581</v>
      </c>
      <c r="C217" s="485" t="s">
        <v>3700</v>
      </c>
      <c r="D217" s="489" t="s">
        <v>797</v>
      </c>
      <c r="E217" s="489" t="s">
        <v>323</v>
      </c>
      <c r="F217" s="469" t="s">
        <v>3746</v>
      </c>
      <c r="G217" s="476" t="s">
        <v>3341</v>
      </c>
      <c r="H217" s="476" t="s">
        <v>3694</v>
      </c>
      <c r="I217" s="533">
        <v>42058</v>
      </c>
      <c r="J217" s="486">
        <v>316.8</v>
      </c>
      <c r="K217" s="486">
        <v>0</v>
      </c>
      <c r="L217" s="485"/>
    </row>
    <row r="218" spans="1:12" ht="25.5" x14ac:dyDescent="0.25">
      <c r="A218" s="490">
        <f t="shared" si="3"/>
        <v>216</v>
      </c>
      <c r="B218" s="485" t="s">
        <v>581</v>
      </c>
      <c r="C218" s="485" t="s">
        <v>3700</v>
      </c>
      <c r="D218" s="489" t="s">
        <v>797</v>
      </c>
      <c r="E218" s="489" t="s">
        <v>323</v>
      </c>
      <c r="F218" s="469">
        <v>4520015499</v>
      </c>
      <c r="G218" s="476" t="s">
        <v>3341</v>
      </c>
      <c r="H218" s="476" t="s">
        <v>3694</v>
      </c>
      <c r="I218" s="533">
        <v>42062</v>
      </c>
      <c r="J218" s="486">
        <v>158.4</v>
      </c>
      <c r="K218" s="486">
        <v>0</v>
      </c>
      <c r="L218" s="485"/>
    </row>
    <row r="219" spans="1:12" ht="25.5" x14ac:dyDescent="0.25">
      <c r="A219" s="490">
        <f t="shared" si="3"/>
        <v>217</v>
      </c>
      <c r="B219" s="485" t="s">
        <v>581</v>
      </c>
      <c r="C219" s="485" t="s">
        <v>3726</v>
      </c>
      <c r="D219" s="489" t="s">
        <v>797</v>
      </c>
      <c r="E219" s="489" t="s">
        <v>323</v>
      </c>
      <c r="F219" s="469" t="s">
        <v>3745</v>
      </c>
      <c r="G219" s="476" t="s">
        <v>3341</v>
      </c>
      <c r="H219" s="476" t="s">
        <v>3694</v>
      </c>
      <c r="I219" s="533">
        <v>42130</v>
      </c>
      <c r="J219" s="486">
        <v>476.09</v>
      </c>
      <c r="K219" s="486">
        <v>0</v>
      </c>
      <c r="L219" s="485"/>
    </row>
    <row r="220" spans="1:12" ht="25.5" x14ac:dyDescent="0.25">
      <c r="A220" s="490">
        <f t="shared" si="3"/>
        <v>218</v>
      </c>
      <c r="B220" s="485" t="s">
        <v>581</v>
      </c>
      <c r="C220" s="485" t="s">
        <v>3726</v>
      </c>
      <c r="D220" s="489" t="s">
        <v>797</v>
      </c>
      <c r="E220" s="489" t="s">
        <v>323</v>
      </c>
      <c r="F220" s="469" t="s">
        <v>3745</v>
      </c>
      <c r="G220" s="476" t="s">
        <v>3341</v>
      </c>
      <c r="H220" s="476" t="s">
        <v>3694</v>
      </c>
      <c r="I220" s="533">
        <v>42130</v>
      </c>
      <c r="J220" s="486">
        <v>103.58</v>
      </c>
      <c r="K220" s="486">
        <v>0</v>
      </c>
      <c r="L220" s="485"/>
    </row>
    <row r="221" spans="1:12" ht="25.5" x14ac:dyDescent="0.25">
      <c r="A221" s="490">
        <f t="shared" si="3"/>
        <v>219</v>
      </c>
      <c r="B221" s="485" t="s">
        <v>581</v>
      </c>
      <c r="C221" s="485" t="s">
        <v>3744</v>
      </c>
      <c r="D221" s="489" t="s">
        <v>797</v>
      </c>
      <c r="E221" s="489" t="s">
        <v>323</v>
      </c>
      <c r="F221" s="469" t="s">
        <v>3743</v>
      </c>
      <c r="G221" s="476" t="s">
        <v>3341</v>
      </c>
      <c r="H221" s="476" t="s">
        <v>3694</v>
      </c>
      <c r="I221" s="533" t="s">
        <v>3742</v>
      </c>
      <c r="J221" s="486">
        <v>1580.64</v>
      </c>
      <c r="K221" s="486">
        <v>0</v>
      </c>
      <c r="L221" s="485"/>
    </row>
    <row r="222" spans="1:12" ht="25.5" x14ac:dyDescent="0.25">
      <c r="A222" s="490">
        <f t="shared" si="3"/>
        <v>220</v>
      </c>
      <c r="B222" s="485" t="s">
        <v>581</v>
      </c>
      <c r="C222" s="485" t="s">
        <v>3741</v>
      </c>
      <c r="D222" s="489" t="s">
        <v>797</v>
      </c>
      <c r="E222" s="489" t="s">
        <v>323</v>
      </c>
      <c r="F222" s="469" t="s">
        <v>3740</v>
      </c>
      <c r="G222" s="476" t="s">
        <v>3341</v>
      </c>
      <c r="H222" s="476" t="s">
        <v>3694</v>
      </c>
      <c r="I222" s="533">
        <v>42069</v>
      </c>
      <c r="J222" s="486">
        <v>140.4</v>
      </c>
      <c r="K222" s="486">
        <v>0</v>
      </c>
      <c r="L222" s="485"/>
    </row>
    <row r="223" spans="1:12" ht="38.25" x14ac:dyDescent="0.25">
      <c r="A223" s="490">
        <f t="shared" si="3"/>
        <v>221</v>
      </c>
      <c r="B223" s="485" t="s">
        <v>581</v>
      </c>
      <c r="C223" s="485" t="s">
        <v>3739</v>
      </c>
      <c r="D223" s="489" t="s">
        <v>797</v>
      </c>
      <c r="E223" s="489" t="s">
        <v>323</v>
      </c>
      <c r="F223" s="469">
        <v>461000726</v>
      </c>
      <c r="G223" s="476" t="s">
        <v>3341</v>
      </c>
      <c r="H223" s="476" t="s">
        <v>3694</v>
      </c>
      <c r="I223" s="533">
        <v>42063</v>
      </c>
      <c r="J223" s="486">
        <v>66</v>
      </c>
      <c r="K223" s="486">
        <v>0</v>
      </c>
      <c r="L223" s="485"/>
    </row>
    <row r="224" spans="1:12" ht="25.5" x14ac:dyDescent="0.25">
      <c r="A224" s="490">
        <f t="shared" si="3"/>
        <v>222</v>
      </c>
      <c r="B224" s="485" t="s">
        <v>581</v>
      </c>
      <c r="C224" s="485" t="s">
        <v>3424</v>
      </c>
      <c r="D224" s="489" t="s">
        <v>797</v>
      </c>
      <c r="E224" s="489" t="s">
        <v>323</v>
      </c>
      <c r="F224" s="469">
        <v>4510194937</v>
      </c>
      <c r="G224" s="476" t="s">
        <v>3341</v>
      </c>
      <c r="H224" s="476" t="s">
        <v>3694</v>
      </c>
      <c r="I224" s="533">
        <v>42067</v>
      </c>
      <c r="J224" s="486">
        <v>72.599999999999994</v>
      </c>
      <c r="K224" s="486">
        <v>0</v>
      </c>
      <c r="L224" s="485"/>
    </row>
    <row r="225" spans="1:12" ht="25.5" x14ac:dyDescent="0.25">
      <c r="A225" s="490">
        <f t="shared" si="3"/>
        <v>223</v>
      </c>
      <c r="B225" s="485" t="s">
        <v>581</v>
      </c>
      <c r="C225" s="485" t="s">
        <v>3738</v>
      </c>
      <c r="D225" s="489" t="s">
        <v>797</v>
      </c>
      <c r="E225" s="489" t="s">
        <v>323</v>
      </c>
      <c r="F225" s="469"/>
      <c r="G225" s="476" t="s">
        <v>3341</v>
      </c>
      <c r="H225" s="476" t="s">
        <v>3694</v>
      </c>
      <c r="I225" s="533">
        <v>42080</v>
      </c>
      <c r="J225" s="486">
        <v>51</v>
      </c>
      <c r="K225" s="486">
        <v>0</v>
      </c>
      <c r="L225" s="485"/>
    </row>
    <row r="226" spans="1:12" ht="25.5" x14ac:dyDescent="0.25">
      <c r="A226" s="490">
        <f t="shared" si="3"/>
        <v>224</v>
      </c>
      <c r="B226" s="485" t="s">
        <v>581</v>
      </c>
      <c r="C226" s="485" t="s">
        <v>3700</v>
      </c>
      <c r="D226" s="489" t="s">
        <v>797</v>
      </c>
      <c r="E226" s="489" t="s">
        <v>323</v>
      </c>
      <c r="F226" s="469">
        <v>4520016633</v>
      </c>
      <c r="G226" s="476" t="s">
        <v>3341</v>
      </c>
      <c r="H226" s="476" t="s">
        <v>3694</v>
      </c>
      <c r="I226" s="533">
        <v>42088</v>
      </c>
      <c r="J226" s="486">
        <v>353.4</v>
      </c>
      <c r="K226" s="486">
        <v>0</v>
      </c>
      <c r="L226" s="485"/>
    </row>
    <row r="227" spans="1:12" ht="25.5" x14ac:dyDescent="0.25">
      <c r="A227" s="490">
        <f t="shared" si="3"/>
        <v>225</v>
      </c>
      <c r="B227" s="485" t="s">
        <v>581</v>
      </c>
      <c r="C227" s="485" t="s">
        <v>3700</v>
      </c>
      <c r="D227" s="489" t="s">
        <v>797</v>
      </c>
      <c r="E227" s="489" t="s">
        <v>323</v>
      </c>
      <c r="F227" s="469">
        <v>4520016536</v>
      </c>
      <c r="G227" s="476" t="s">
        <v>3341</v>
      </c>
      <c r="H227" s="476" t="s">
        <v>3694</v>
      </c>
      <c r="I227" s="533">
        <v>42089</v>
      </c>
      <c r="J227" s="486">
        <v>290.39999999999998</v>
      </c>
      <c r="K227" s="486">
        <v>0</v>
      </c>
      <c r="L227" s="485"/>
    </row>
    <row r="228" spans="1:12" ht="25.5" x14ac:dyDescent="0.25">
      <c r="A228" s="490">
        <f t="shared" si="3"/>
        <v>226</v>
      </c>
      <c r="B228" s="485" t="s">
        <v>581</v>
      </c>
      <c r="C228" s="485" t="s">
        <v>3737</v>
      </c>
      <c r="D228" s="489" t="s">
        <v>797</v>
      </c>
      <c r="E228" s="489" t="s">
        <v>323</v>
      </c>
      <c r="F228" s="469" t="s">
        <v>3736</v>
      </c>
      <c r="G228" s="476" t="s">
        <v>3341</v>
      </c>
      <c r="H228" s="476" t="s">
        <v>3694</v>
      </c>
      <c r="I228" s="533">
        <v>42095</v>
      </c>
      <c r="J228" s="486">
        <v>111</v>
      </c>
      <c r="K228" s="486">
        <v>0</v>
      </c>
      <c r="L228" s="485"/>
    </row>
    <row r="229" spans="1:12" ht="38.25" x14ac:dyDescent="0.25">
      <c r="A229" s="490">
        <f t="shared" si="3"/>
        <v>227</v>
      </c>
      <c r="B229" s="485" t="s">
        <v>581</v>
      </c>
      <c r="C229" s="485" t="s">
        <v>3735</v>
      </c>
      <c r="D229" s="489" t="s">
        <v>797</v>
      </c>
      <c r="E229" s="489" t="s">
        <v>323</v>
      </c>
      <c r="F229" s="469" t="s">
        <v>3734</v>
      </c>
      <c r="G229" s="476" t="s">
        <v>3341</v>
      </c>
      <c r="H229" s="476" t="s">
        <v>3694</v>
      </c>
      <c r="I229" s="533">
        <v>42101</v>
      </c>
      <c r="J229" s="486">
        <v>217.2</v>
      </c>
      <c r="K229" s="486">
        <v>0</v>
      </c>
      <c r="L229" s="485"/>
    </row>
    <row r="230" spans="1:12" ht="25.5" x14ac:dyDescent="0.25">
      <c r="A230" s="490">
        <f t="shared" si="3"/>
        <v>228</v>
      </c>
      <c r="B230" s="485" t="s">
        <v>581</v>
      </c>
      <c r="C230" s="485" t="s">
        <v>3733</v>
      </c>
      <c r="D230" s="489" t="s">
        <v>797</v>
      </c>
      <c r="E230" s="489" t="s">
        <v>323</v>
      </c>
      <c r="F230" s="469" t="s">
        <v>3732</v>
      </c>
      <c r="G230" s="476" t="s">
        <v>3341</v>
      </c>
      <c r="H230" s="476" t="s">
        <v>3694</v>
      </c>
      <c r="I230" s="533">
        <v>42100</v>
      </c>
      <c r="J230" s="486">
        <v>37.799999999999997</v>
      </c>
      <c r="K230" s="486">
        <v>0</v>
      </c>
      <c r="L230" s="485"/>
    </row>
    <row r="231" spans="1:12" ht="25.5" x14ac:dyDescent="0.25">
      <c r="A231" s="490">
        <f t="shared" si="3"/>
        <v>229</v>
      </c>
      <c r="B231" s="485" t="s">
        <v>581</v>
      </c>
      <c r="C231" s="485" t="s">
        <v>3700</v>
      </c>
      <c r="D231" s="489" t="s">
        <v>797</v>
      </c>
      <c r="E231" s="489" t="s">
        <v>323</v>
      </c>
      <c r="F231" s="469">
        <v>4520017326</v>
      </c>
      <c r="G231" s="476" t="s">
        <v>3341</v>
      </c>
      <c r="H231" s="476" t="s">
        <v>3694</v>
      </c>
      <c r="I231" s="533">
        <v>42107</v>
      </c>
      <c r="J231" s="486">
        <v>139.19999999999999</v>
      </c>
      <c r="K231" s="486">
        <v>0</v>
      </c>
      <c r="L231" s="485"/>
    </row>
    <row r="232" spans="1:12" ht="25.5" x14ac:dyDescent="0.25">
      <c r="A232" s="490">
        <f t="shared" si="3"/>
        <v>230</v>
      </c>
      <c r="B232" s="485" t="s">
        <v>581</v>
      </c>
      <c r="C232" s="485" t="s">
        <v>3700</v>
      </c>
      <c r="D232" s="489" t="s">
        <v>797</v>
      </c>
      <c r="E232" s="489" t="s">
        <v>323</v>
      </c>
      <c r="F232" s="469">
        <v>4520017430</v>
      </c>
      <c r="G232" s="476" t="s">
        <v>3341</v>
      </c>
      <c r="H232" s="476" t="s">
        <v>3694</v>
      </c>
      <c r="I232" s="533">
        <v>42107</v>
      </c>
      <c r="J232" s="486">
        <v>39.6</v>
      </c>
      <c r="K232" s="486">
        <v>0</v>
      </c>
      <c r="L232" s="485"/>
    </row>
    <row r="233" spans="1:12" ht="25.5" x14ac:dyDescent="0.25">
      <c r="A233" s="490">
        <f t="shared" si="3"/>
        <v>231</v>
      </c>
      <c r="B233" s="485" t="s">
        <v>581</v>
      </c>
      <c r="C233" s="485" t="s">
        <v>3700</v>
      </c>
      <c r="D233" s="489" t="s">
        <v>797</v>
      </c>
      <c r="E233" s="489" t="s">
        <v>323</v>
      </c>
      <c r="F233" s="469" t="s">
        <v>3731</v>
      </c>
      <c r="G233" s="476" t="s">
        <v>3341</v>
      </c>
      <c r="H233" s="476" t="s">
        <v>3694</v>
      </c>
      <c r="I233" s="533">
        <v>42121</v>
      </c>
      <c r="J233" s="486">
        <v>92.4</v>
      </c>
      <c r="K233" s="486">
        <v>0</v>
      </c>
      <c r="L233" s="485"/>
    </row>
    <row r="234" spans="1:12" ht="25.5" x14ac:dyDescent="0.25">
      <c r="A234" s="490">
        <f t="shared" si="3"/>
        <v>232</v>
      </c>
      <c r="B234" s="485" t="s">
        <v>581</v>
      </c>
      <c r="C234" s="485" t="s">
        <v>3730</v>
      </c>
      <c r="D234" s="489" t="s">
        <v>797</v>
      </c>
      <c r="E234" s="489" t="s">
        <v>323</v>
      </c>
      <c r="F234" s="469" t="s">
        <v>3729</v>
      </c>
      <c r="G234" s="476" t="s">
        <v>3341</v>
      </c>
      <c r="H234" s="476" t="s">
        <v>3694</v>
      </c>
      <c r="I234" s="533">
        <v>42121</v>
      </c>
      <c r="J234" s="486">
        <v>523.79999999999995</v>
      </c>
      <c r="K234" s="486">
        <v>0</v>
      </c>
      <c r="L234" s="485"/>
    </row>
    <row r="235" spans="1:12" ht="25.5" x14ac:dyDescent="0.25">
      <c r="A235" s="490">
        <f t="shared" si="3"/>
        <v>233</v>
      </c>
      <c r="B235" s="485" t="s">
        <v>581</v>
      </c>
      <c r="C235" s="485" t="s">
        <v>3728</v>
      </c>
      <c r="D235" s="489" t="s">
        <v>797</v>
      </c>
      <c r="E235" s="489" t="s">
        <v>323</v>
      </c>
      <c r="F235" s="469" t="s">
        <v>3727</v>
      </c>
      <c r="G235" s="476" t="s">
        <v>3341</v>
      </c>
      <c r="H235" s="476" t="s">
        <v>3694</v>
      </c>
      <c r="I235" s="533">
        <v>42136</v>
      </c>
      <c r="J235" s="486">
        <v>442.8</v>
      </c>
      <c r="K235" s="486">
        <v>0</v>
      </c>
      <c r="L235" s="485"/>
    </row>
    <row r="236" spans="1:12" ht="38.25" x14ac:dyDescent="0.25">
      <c r="A236" s="490">
        <f t="shared" si="3"/>
        <v>234</v>
      </c>
      <c r="B236" s="485" t="s">
        <v>581</v>
      </c>
      <c r="C236" s="485" t="s">
        <v>3726</v>
      </c>
      <c r="D236" s="489" t="s">
        <v>797</v>
      </c>
      <c r="E236" s="489" t="s">
        <v>323</v>
      </c>
      <c r="F236" s="469" t="s">
        <v>3725</v>
      </c>
      <c r="G236" s="476" t="s">
        <v>3341</v>
      </c>
      <c r="H236" s="476" t="s">
        <v>3694</v>
      </c>
      <c r="I236" s="533">
        <v>42130</v>
      </c>
      <c r="J236" s="486">
        <v>63.74</v>
      </c>
      <c r="K236" s="486">
        <v>0</v>
      </c>
      <c r="L236" s="485"/>
    </row>
    <row r="237" spans="1:12" ht="25.5" x14ac:dyDescent="0.25">
      <c r="A237" s="490">
        <f t="shared" si="3"/>
        <v>235</v>
      </c>
      <c r="B237" s="485" t="s">
        <v>581</v>
      </c>
      <c r="C237" s="485" t="s">
        <v>3342</v>
      </c>
      <c r="D237" s="489" t="s">
        <v>797</v>
      </c>
      <c r="E237" s="489" t="s">
        <v>323</v>
      </c>
      <c r="F237" s="469">
        <v>4500170586</v>
      </c>
      <c r="G237" s="476" t="s">
        <v>3341</v>
      </c>
      <c r="H237" s="476" t="s">
        <v>3694</v>
      </c>
      <c r="I237" s="533">
        <v>42153</v>
      </c>
      <c r="J237" s="486">
        <v>325.8</v>
      </c>
      <c r="K237" s="486">
        <v>0</v>
      </c>
      <c r="L237" s="485"/>
    </row>
    <row r="238" spans="1:12" ht="25.5" x14ac:dyDescent="0.25">
      <c r="A238" s="490">
        <f t="shared" si="3"/>
        <v>236</v>
      </c>
      <c r="B238" s="485" t="s">
        <v>581</v>
      </c>
      <c r="C238" s="485" t="s">
        <v>3724</v>
      </c>
      <c r="D238" s="489" t="s">
        <v>797</v>
      </c>
      <c r="E238" s="489" t="s">
        <v>323</v>
      </c>
      <c r="F238" s="469" t="s">
        <v>3723</v>
      </c>
      <c r="G238" s="476" t="s">
        <v>3341</v>
      </c>
      <c r="H238" s="476" t="s">
        <v>3694</v>
      </c>
      <c r="I238" s="533">
        <v>42153</v>
      </c>
      <c r="J238" s="486">
        <v>99.6</v>
      </c>
      <c r="K238" s="486">
        <v>0</v>
      </c>
      <c r="L238" s="485"/>
    </row>
    <row r="239" spans="1:12" ht="25.5" x14ac:dyDescent="0.25">
      <c r="A239" s="490">
        <f t="shared" si="3"/>
        <v>237</v>
      </c>
      <c r="B239" s="485" t="s">
        <v>581</v>
      </c>
      <c r="C239" s="485" t="s">
        <v>3719</v>
      </c>
      <c r="D239" s="489" t="s">
        <v>797</v>
      </c>
      <c r="E239" s="489" t="s">
        <v>323</v>
      </c>
      <c r="F239" s="469">
        <v>15200189</v>
      </c>
      <c r="G239" s="476" t="s">
        <v>3341</v>
      </c>
      <c r="H239" s="476" t="s">
        <v>3694</v>
      </c>
      <c r="I239" s="533">
        <v>42153</v>
      </c>
      <c r="J239" s="486">
        <v>51.6</v>
      </c>
      <c r="K239" s="486">
        <v>0</v>
      </c>
      <c r="L239" s="485"/>
    </row>
    <row r="240" spans="1:12" ht="63.75" x14ac:dyDescent="0.25">
      <c r="A240" s="490">
        <f t="shared" si="3"/>
        <v>238</v>
      </c>
      <c r="B240" s="485" t="s">
        <v>581</v>
      </c>
      <c r="C240" s="485" t="s">
        <v>3722</v>
      </c>
      <c r="D240" s="489" t="s">
        <v>797</v>
      </c>
      <c r="E240" s="489" t="s">
        <v>323</v>
      </c>
      <c r="F240" s="469">
        <v>4500079861</v>
      </c>
      <c r="G240" s="476" t="s">
        <v>3341</v>
      </c>
      <c r="H240" s="476" t="s">
        <v>3694</v>
      </c>
      <c r="I240" s="533">
        <v>42153</v>
      </c>
      <c r="J240" s="486">
        <v>52.8</v>
      </c>
      <c r="K240" s="486">
        <v>0</v>
      </c>
      <c r="L240" s="485"/>
    </row>
    <row r="241" spans="1:12" ht="25.5" x14ac:dyDescent="0.25">
      <c r="A241" s="490">
        <f t="shared" si="3"/>
        <v>239</v>
      </c>
      <c r="B241" s="485" t="s">
        <v>581</v>
      </c>
      <c r="C241" s="485" t="s">
        <v>3700</v>
      </c>
      <c r="D241" s="489" t="s">
        <v>797</v>
      </c>
      <c r="E241" s="489" t="s">
        <v>323</v>
      </c>
      <c r="F241" s="469">
        <v>4520018080</v>
      </c>
      <c r="G241" s="476" t="s">
        <v>3341</v>
      </c>
      <c r="H241" s="476" t="s">
        <v>3694</v>
      </c>
      <c r="I241" s="533">
        <v>42153</v>
      </c>
      <c r="J241" s="486">
        <v>268.2</v>
      </c>
      <c r="K241" s="486">
        <v>0</v>
      </c>
      <c r="L241" s="485"/>
    </row>
    <row r="242" spans="1:12" ht="25.5" x14ac:dyDescent="0.25">
      <c r="A242" s="490">
        <f t="shared" si="3"/>
        <v>240</v>
      </c>
      <c r="B242" s="485" t="s">
        <v>581</v>
      </c>
      <c r="C242" s="485" t="s">
        <v>3700</v>
      </c>
      <c r="D242" s="489" t="s">
        <v>797</v>
      </c>
      <c r="E242" s="489" t="s">
        <v>323</v>
      </c>
      <c r="F242" s="469">
        <v>4520018072</v>
      </c>
      <c r="G242" s="476" t="s">
        <v>3341</v>
      </c>
      <c r="H242" s="476" t="s">
        <v>3694</v>
      </c>
      <c r="I242" s="533">
        <v>42153</v>
      </c>
      <c r="J242" s="486">
        <v>251.4</v>
      </c>
      <c r="K242" s="486">
        <v>0</v>
      </c>
      <c r="L242" s="485"/>
    </row>
    <row r="243" spans="1:12" ht="25.5" x14ac:dyDescent="0.25">
      <c r="A243" s="490">
        <f t="shared" si="3"/>
        <v>241</v>
      </c>
      <c r="B243" s="485" t="s">
        <v>581</v>
      </c>
      <c r="C243" s="485" t="s">
        <v>3700</v>
      </c>
      <c r="D243" s="489" t="s">
        <v>797</v>
      </c>
      <c r="E243" s="489" t="s">
        <v>323</v>
      </c>
      <c r="F243" s="469">
        <v>4520018788</v>
      </c>
      <c r="G243" s="476" t="s">
        <v>3341</v>
      </c>
      <c r="H243" s="476" t="s">
        <v>3694</v>
      </c>
      <c r="I243" s="533">
        <v>42160</v>
      </c>
      <c r="J243" s="486">
        <v>475.8</v>
      </c>
      <c r="K243" s="486">
        <v>0</v>
      </c>
      <c r="L243" s="485"/>
    </row>
    <row r="244" spans="1:12" ht="38.25" x14ac:dyDescent="0.25">
      <c r="A244" s="490">
        <f t="shared" si="3"/>
        <v>242</v>
      </c>
      <c r="B244" s="485" t="s">
        <v>581</v>
      </c>
      <c r="C244" s="485" t="s">
        <v>3721</v>
      </c>
      <c r="D244" s="489" t="s">
        <v>797</v>
      </c>
      <c r="E244" s="489" t="s">
        <v>323</v>
      </c>
      <c r="F244" s="469" t="s">
        <v>3720</v>
      </c>
      <c r="G244" s="476" t="s">
        <v>3341</v>
      </c>
      <c r="H244" s="476" t="s">
        <v>3694</v>
      </c>
      <c r="I244" s="533">
        <v>42164</v>
      </c>
      <c r="J244" s="486">
        <v>151.19999999999999</v>
      </c>
      <c r="K244" s="486">
        <v>0</v>
      </c>
      <c r="L244" s="485"/>
    </row>
    <row r="245" spans="1:12" ht="25.5" x14ac:dyDescent="0.25">
      <c r="A245" s="490">
        <f t="shared" si="3"/>
        <v>243</v>
      </c>
      <c r="B245" s="485" t="s">
        <v>581</v>
      </c>
      <c r="C245" s="485" t="s">
        <v>3719</v>
      </c>
      <c r="D245" s="489" t="s">
        <v>797</v>
      </c>
      <c r="E245" s="489" t="s">
        <v>323</v>
      </c>
      <c r="F245" s="469">
        <v>15200236</v>
      </c>
      <c r="G245" s="476" t="s">
        <v>3341</v>
      </c>
      <c r="H245" s="476" t="s">
        <v>3694</v>
      </c>
      <c r="I245" s="533">
        <v>42200</v>
      </c>
      <c r="J245" s="486">
        <v>51.6</v>
      </c>
      <c r="K245" s="486">
        <v>0</v>
      </c>
      <c r="L245" s="485"/>
    </row>
    <row r="246" spans="1:12" ht="25.5" x14ac:dyDescent="0.25">
      <c r="A246" s="490">
        <f t="shared" si="3"/>
        <v>244</v>
      </c>
      <c r="B246" s="485" t="s">
        <v>581</v>
      </c>
      <c r="C246" s="485" t="s">
        <v>3718</v>
      </c>
      <c r="D246" s="489" t="s">
        <v>797</v>
      </c>
      <c r="E246" s="489" t="s">
        <v>323</v>
      </c>
      <c r="F246" s="469" t="s">
        <v>3717</v>
      </c>
      <c r="G246" s="476" t="s">
        <v>3341</v>
      </c>
      <c r="H246" s="476" t="s">
        <v>3694</v>
      </c>
      <c r="I246" s="533">
        <v>42200</v>
      </c>
      <c r="J246" s="486">
        <v>13.2</v>
      </c>
      <c r="K246" s="486">
        <v>0</v>
      </c>
      <c r="L246" s="485"/>
    </row>
    <row r="247" spans="1:12" ht="25.5" x14ac:dyDescent="0.25">
      <c r="A247" s="490">
        <f t="shared" si="3"/>
        <v>245</v>
      </c>
      <c r="B247" s="485" t="s">
        <v>581</v>
      </c>
      <c r="C247" s="485" t="s">
        <v>3700</v>
      </c>
      <c r="D247" s="489" t="s">
        <v>797</v>
      </c>
      <c r="E247" s="489" t="s">
        <v>323</v>
      </c>
      <c r="F247" s="469">
        <v>4520021083</v>
      </c>
      <c r="G247" s="476" t="s">
        <v>3341</v>
      </c>
      <c r="H247" s="476" t="s">
        <v>3694</v>
      </c>
      <c r="I247" s="533">
        <v>42233</v>
      </c>
      <c r="J247" s="486">
        <v>66</v>
      </c>
      <c r="K247" s="486">
        <v>0</v>
      </c>
      <c r="L247" s="485"/>
    </row>
    <row r="248" spans="1:12" ht="25.5" x14ac:dyDescent="0.25">
      <c r="A248" s="490">
        <f t="shared" si="3"/>
        <v>246</v>
      </c>
      <c r="B248" s="485" t="s">
        <v>581</v>
      </c>
      <c r="C248" s="485" t="s">
        <v>3700</v>
      </c>
      <c r="D248" s="489" t="s">
        <v>797</v>
      </c>
      <c r="E248" s="489" t="s">
        <v>323</v>
      </c>
      <c r="F248" s="469" t="s">
        <v>3716</v>
      </c>
      <c r="G248" s="476" t="s">
        <v>3341</v>
      </c>
      <c r="H248" s="476" t="s">
        <v>3694</v>
      </c>
      <c r="I248" s="533">
        <v>42233</v>
      </c>
      <c r="J248" s="486">
        <v>356.4</v>
      </c>
      <c r="K248" s="486">
        <v>0</v>
      </c>
      <c r="L248" s="485"/>
    </row>
    <row r="249" spans="1:12" ht="25.5" x14ac:dyDescent="0.25">
      <c r="A249" s="490">
        <f t="shared" si="3"/>
        <v>247</v>
      </c>
      <c r="B249" s="485" t="s">
        <v>581</v>
      </c>
      <c r="C249" s="485" t="s">
        <v>3715</v>
      </c>
      <c r="D249" s="489" t="s">
        <v>797</v>
      </c>
      <c r="E249" s="489" t="s">
        <v>323</v>
      </c>
      <c r="F249" s="469">
        <v>4530003227</v>
      </c>
      <c r="G249" s="476" t="s">
        <v>3341</v>
      </c>
      <c r="H249" s="476" t="s">
        <v>3694</v>
      </c>
      <c r="I249" s="533">
        <v>42233</v>
      </c>
      <c r="J249" s="486">
        <v>81.599999999999994</v>
      </c>
      <c r="K249" s="486">
        <v>0</v>
      </c>
      <c r="L249" s="485"/>
    </row>
    <row r="250" spans="1:12" ht="25.5" x14ac:dyDescent="0.25">
      <c r="A250" s="490">
        <f t="shared" si="3"/>
        <v>248</v>
      </c>
      <c r="B250" s="485" t="s">
        <v>581</v>
      </c>
      <c r="C250" s="485" t="s">
        <v>3714</v>
      </c>
      <c r="D250" s="489" t="s">
        <v>797</v>
      </c>
      <c r="E250" s="489" t="s">
        <v>323</v>
      </c>
      <c r="F250" s="469"/>
      <c r="G250" s="476" t="s">
        <v>3341</v>
      </c>
      <c r="H250" s="476" t="s">
        <v>3694</v>
      </c>
      <c r="I250" s="533">
        <v>42230</v>
      </c>
      <c r="J250" s="486">
        <v>49.8</v>
      </c>
      <c r="K250" s="486">
        <v>0</v>
      </c>
      <c r="L250" s="485"/>
    </row>
    <row r="251" spans="1:12" ht="25.5" x14ac:dyDescent="0.25">
      <c r="A251" s="490">
        <f t="shared" si="3"/>
        <v>249</v>
      </c>
      <c r="B251" s="485" t="s">
        <v>581</v>
      </c>
      <c r="C251" s="485" t="s">
        <v>3713</v>
      </c>
      <c r="D251" s="489" t="s">
        <v>797</v>
      </c>
      <c r="E251" s="489" t="s">
        <v>323</v>
      </c>
      <c r="F251" s="469" t="s">
        <v>3712</v>
      </c>
      <c r="G251" s="476" t="s">
        <v>3341</v>
      </c>
      <c r="H251" s="476" t="s">
        <v>3694</v>
      </c>
      <c r="I251" s="533">
        <v>42230</v>
      </c>
      <c r="J251" s="486">
        <v>87</v>
      </c>
      <c r="K251" s="486">
        <v>0</v>
      </c>
      <c r="L251" s="485"/>
    </row>
    <row r="252" spans="1:12" ht="25.5" x14ac:dyDescent="0.25">
      <c r="A252" s="490">
        <f t="shared" si="3"/>
        <v>250</v>
      </c>
      <c r="B252" s="485" t="s">
        <v>581</v>
      </c>
      <c r="C252" s="485" t="s">
        <v>3700</v>
      </c>
      <c r="D252" s="489" t="s">
        <v>797</v>
      </c>
      <c r="E252" s="489" t="s">
        <v>323</v>
      </c>
      <c r="F252" s="469" t="s">
        <v>3711</v>
      </c>
      <c r="G252" s="476" t="s">
        <v>3341</v>
      </c>
      <c r="H252" s="476" t="s">
        <v>3694</v>
      </c>
      <c r="I252" s="533">
        <v>42250</v>
      </c>
      <c r="J252" s="486">
        <v>108</v>
      </c>
      <c r="K252" s="486">
        <v>0</v>
      </c>
      <c r="L252" s="485"/>
    </row>
    <row r="253" spans="1:12" ht="25.5" x14ac:dyDescent="0.25">
      <c r="A253" s="490">
        <f t="shared" si="3"/>
        <v>251</v>
      </c>
      <c r="B253" s="485" t="s">
        <v>581</v>
      </c>
      <c r="C253" s="485" t="s">
        <v>3710</v>
      </c>
      <c r="D253" s="489" t="s">
        <v>797</v>
      </c>
      <c r="E253" s="489" t="s">
        <v>323</v>
      </c>
      <c r="F253" s="469" t="s">
        <v>3709</v>
      </c>
      <c r="G253" s="476" t="s">
        <v>3341</v>
      </c>
      <c r="H253" s="476" t="s">
        <v>3694</v>
      </c>
      <c r="I253" s="533">
        <v>42244</v>
      </c>
      <c r="J253" s="486">
        <v>94.2</v>
      </c>
      <c r="K253" s="486">
        <v>0</v>
      </c>
      <c r="L253" s="485"/>
    </row>
    <row r="254" spans="1:12" ht="25.5" x14ac:dyDescent="0.25">
      <c r="A254" s="490">
        <f t="shared" si="3"/>
        <v>252</v>
      </c>
      <c r="B254" s="485" t="s">
        <v>581</v>
      </c>
      <c r="C254" s="485" t="s">
        <v>3700</v>
      </c>
      <c r="D254" s="489" t="s">
        <v>797</v>
      </c>
      <c r="E254" s="489" t="s">
        <v>323</v>
      </c>
      <c r="F254" s="469">
        <v>4520022813</v>
      </c>
      <c r="G254" s="476" t="s">
        <v>3341</v>
      </c>
      <c r="H254" s="476" t="s">
        <v>3694</v>
      </c>
      <c r="I254" s="533">
        <v>42296</v>
      </c>
      <c r="J254" s="486">
        <v>186</v>
      </c>
      <c r="K254" s="486">
        <v>0</v>
      </c>
      <c r="L254" s="485"/>
    </row>
    <row r="255" spans="1:12" ht="25.5" x14ac:dyDescent="0.25">
      <c r="A255" s="490">
        <f t="shared" si="3"/>
        <v>253</v>
      </c>
      <c r="B255" s="485" t="s">
        <v>581</v>
      </c>
      <c r="C255" s="485" t="s">
        <v>3708</v>
      </c>
      <c r="D255" s="489" t="s">
        <v>797</v>
      </c>
      <c r="E255" s="489" t="s">
        <v>323</v>
      </c>
      <c r="F255" s="469" t="s">
        <v>3707</v>
      </c>
      <c r="G255" s="476" t="s">
        <v>3341</v>
      </c>
      <c r="H255" s="476" t="s">
        <v>3694</v>
      </c>
      <c r="I255" s="533">
        <v>42297</v>
      </c>
      <c r="J255" s="486">
        <v>15.6</v>
      </c>
      <c r="K255" s="486">
        <v>0</v>
      </c>
      <c r="L255" s="485"/>
    </row>
    <row r="256" spans="1:12" ht="25.5" x14ac:dyDescent="0.25">
      <c r="A256" s="490">
        <f t="shared" si="3"/>
        <v>254</v>
      </c>
      <c r="B256" s="485" t="s">
        <v>581</v>
      </c>
      <c r="C256" s="485" t="s">
        <v>3700</v>
      </c>
      <c r="D256" s="489" t="s">
        <v>797</v>
      </c>
      <c r="E256" s="489" t="s">
        <v>323</v>
      </c>
      <c r="F256" s="469">
        <v>4520023627</v>
      </c>
      <c r="G256" s="476" t="s">
        <v>3341</v>
      </c>
      <c r="H256" s="476" t="s">
        <v>3694</v>
      </c>
      <c r="I256" s="533">
        <v>42303</v>
      </c>
      <c r="J256" s="486">
        <v>66</v>
      </c>
      <c r="K256" s="486">
        <v>0</v>
      </c>
      <c r="L256" s="485"/>
    </row>
    <row r="257" spans="1:12" ht="25.5" x14ac:dyDescent="0.25">
      <c r="A257" s="490">
        <f t="shared" si="3"/>
        <v>255</v>
      </c>
      <c r="B257" s="485" t="s">
        <v>581</v>
      </c>
      <c r="C257" s="485" t="s">
        <v>3342</v>
      </c>
      <c r="D257" s="489" t="s">
        <v>797</v>
      </c>
      <c r="E257" s="489" t="s">
        <v>323</v>
      </c>
      <c r="F257" s="469">
        <v>4500170586</v>
      </c>
      <c r="G257" s="476" t="s">
        <v>3341</v>
      </c>
      <c r="H257" s="476" t="s">
        <v>3694</v>
      </c>
      <c r="I257" s="533">
        <v>42327</v>
      </c>
      <c r="J257" s="486">
        <v>204</v>
      </c>
      <c r="K257" s="486">
        <v>0</v>
      </c>
      <c r="L257" s="485"/>
    </row>
    <row r="258" spans="1:12" ht="25.5" x14ac:dyDescent="0.25">
      <c r="A258" s="490">
        <f t="shared" si="3"/>
        <v>256</v>
      </c>
      <c r="B258" s="485" t="s">
        <v>581</v>
      </c>
      <c r="C258" s="485" t="s">
        <v>3700</v>
      </c>
      <c r="D258" s="489" t="s">
        <v>797</v>
      </c>
      <c r="E258" s="489" t="s">
        <v>323</v>
      </c>
      <c r="F258" s="469" t="s">
        <v>3706</v>
      </c>
      <c r="G258" s="476" t="s">
        <v>3341</v>
      </c>
      <c r="H258" s="476" t="s">
        <v>3694</v>
      </c>
      <c r="I258" s="533">
        <v>42327</v>
      </c>
      <c r="J258" s="486">
        <v>366</v>
      </c>
      <c r="K258" s="486">
        <v>0</v>
      </c>
      <c r="L258" s="485"/>
    </row>
    <row r="259" spans="1:12" ht="25.5" x14ac:dyDescent="0.25">
      <c r="A259" s="490">
        <f t="shared" si="3"/>
        <v>257</v>
      </c>
      <c r="B259" s="485" t="s">
        <v>581</v>
      </c>
      <c r="C259" s="485" t="s">
        <v>3700</v>
      </c>
      <c r="D259" s="489" t="s">
        <v>797</v>
      </c>
      <c r="E259" s="489" t="s">
        <v>323</v>
      </c>
      <c r="F259" s="469">
        <v>4520021805</v>
      </c>
      <c r="G259" s="476" t="s">
        <v>3341</v>
      </c>
      <c r="H259" s="476" t="s">
        <v>3694</v>
      </c>
      <c r="I259" s="533">
        <v>42334</v>
      </c>
      <c r="J259" s="486">
        <v>224.4</v>
      </c>
      <c r="K259" s="486">
        <v>0</v>
      </c>
      <c r="L259" s="485"/>
    </row>
    <row r="260" spans="1:12" ht="25.5" x14ac:dyDescent="0.25">
      <c r="A260" s="490">
        <f t="shared" ref="A260:A323" si="4">A259+1</f>
        <v>258</v>
      </c>
      <c r="B260" s="485" t="s">
        <v>581</v>
      </c>
      <c r="C260" s="485" t="s">
        <v>3705</v>
      </c>
      <c r="D260" s="489" t="s">
        <v>797</v>
      </c>
      <c r="E260" s="489" t="s">
        <v>323</v>
      </c>
      <c r="F260" s="469" t="s">
        <v>3704</v>
      </c>
      <c r="G260" s="476" t="s">
        <v>3341</v>
      </c>
      <c r="H260" s="476" t="s">
        <v>3694</v>
      </c>
      <c r="I260" s="533">
        <v>42334</v>
      </c>
      <c r="J260" s="486">
        <v>63.6</v>
      </c>
      <c r="K260" s="486">
        <v>0</v>
      </c>
      <c r="L260" s="485"/>
    </row>
    <row r="261" spans="1:12" ht="25.5" x14ac:dyDescent="0.25">
      <c r="A261" s="490">
        <f t="shared" si="4"/>
        <v>259</v>
      </c>
      <c r="B261" s="485" t="s">
        <v>581</v>
      </c>
      <c r="C261" s="485" t="s">
        <v>3703</v>
      </c>
      <c r="D261" s="489" t="s">
        <v>797</v>
      </c>
      <c r="E261" s="489" t="s">
        <v>323</v>
      </c>
      <c r="F261" s="469"/>
      <c r="G261" s="476" t="s">
        <v>3341</v>
      </c>
      <c r="H261" s="476" t="s">
        <v>3694</v>
      </c>
      <c r="I261" s="533">
        <v>42334</v>
      </c>
      <c r="J261" s="486">
        <v>97.8</v>
      </c>
      <c r="K261" s="486">
        <v>0</v>
      </c>
      <c r="L261" s="485"/>
    </row>
    <row r="262" spans="1:12" ht="25.5" x14ac:dyDescent="0.25">
      <c r="A262" s="490">
        <f t="shared" si="4"/>
        <v>260</v>
      </c>
      <c r="B262" s="485" t="s">
        <v>581</v>
      </c>
      <c r="C262" s="485" t="s">
        <v>3702</v>
      </c>
      <c r="D262" s="489" t="s">
        <v>797</v>
      </c>
      <c r="E262" s="489" t="s">
        <v>323</v>
      </c>
      <c r="F262" s="469"/>
      <c r="G262" s="476" t="s">
        <v>3341</v>
      </c>
      <c r="H262" s="476" t="s">
        <v>3694</v>
      </c>
      <c r="I262" s="533">
        <v>42334</v>
      </c>
      <c r="J262" s="486">
        <v>97.8</v>
      </c>
      <c r="K262" s="486">
        <v>0</v>
      </c>
      <c r="L262" s="485"/>
    </row>
    <row r="263" spans="1:12" ht="25.5" x14ac:dyDescent="0.25">
      <c r="A263" s="490">
        <f t="shared" si="4"/>
        <v>261</v>
      </c>
      <c r="B263" s="485" t="s">
        <v>581</v>
      </c>
      <c r="C263" s="485" t="s">
        <v>3701</v>
      </c>
      <c r="D263" s="489" t="s">
        <v>797</v>
      </c>
      <c r="E263" s="489" t="s">
        <v>323</v>
      </c>
      <c r="F263" s="469"/>
      <c r="G263" s="476" t="s">
        <v>3341</v>
      </c>
      <c r="H263" s="476" t="s">
        <v>3694</v>
      </c>
      <c r="I263" s="533">
        <v>42334</v>
      </c>
      <c r="J263" s="486">
        <v>97.8</v>
      </c>
      <c r="K263" s="486">
        <v>0</v>
      </c>
      <c r="L263" s="485"/>
    </row>
    <row r="264" spans="1:12" ht="25.5" x14ac:dyDescent="0.25">
      <c r="A264" s="490">
        <f t="shared" si="4"/>
        <v>262</v>
      </c>
      <c r="B264" s="485" t="s">
        <v>581</v>
      </c>
      <c r="C264" s="485" t="s">
        <v>3700</v>
      </c>
      <c r="D264" s="489" t="s">
        <v>797</v>
      </c>
      <c r="E264" s="489" t="s">
        <v>323</v>
      </c>
      <c r="F264" s="469">
        <v>4520025146</v>
      </c>
      <c r="G264" s="476" t="s">
        <v>3341</v>
      </c>
      <c r="H264" s="476" t="s">
        <v>3694</v>
      </c>
      <c r="I264" s="533">
        <v>42348</v>
      </c>
      <c r="J264" s="486">
        <v>118.8</v>
      </c>
      <c r="K264" s="486">
        <v>0</v>
      </c>
      <c r="L264" s="485"/>
    </row>
    <row r="265" spans="1:12" ht="25.5" x14ac:dyDescent="0.25">
      <c r="A265" s="490">
        <f t="shared" si="4"/>
        <v>263</v>
      </c>
      <c r="B265" s="485" t="s">
        <v>581</v>
      </c>
      <c r="C265" s="485" t="s">
        <v>3700</v>
      </c>
      <c r="D265" s="489" t="s">
        <v>797</v>
      </c>
      <c r="E265" s="489" t="s">
        <v>323</v>
      </c>
      <c r="F265" s="469">
        <v>4520025381</v>
      </c>
      <c r="G265" s="476" t="s">
        <v>3341</v>
      </c>
      <c r="H265" s="476" t="s">
        <v>3694</v>
      </c>
      <c r="I265" s="533">
        <v>42345</v>
      </c>
      <c r="J265" s="486">
        <v>115.2</v>
      </c>
      <c r="K265" s="486">
        <v>0</v>
      </c>
      <c r="L265" s="485"/>
    </row>
    <row r="266" spans="1:12" ht="25.5" x14ac:dyDescent="0.25">
      <c r="A266" s="490">
        <f t="shared" si="4"/>
        <v>264</v>
      </c>
      <c r="B266" s="485" t="s">
        <v>581</v>
      </c>
      <c r="C266" s="485" t="s">
        <v>3700</v>
      </c>
      <c r="D266" s="489" t="s">
        <v>797</v>
      </c>
      <c r="E266" s="489" t="s">
        <v>323</v>
      </c>
      <c r="F266" s="469">
        <v>4520022687</v>
      </c>
      <c r="G266" s="476" t="s">
        <v>3341</v>
      </c>
      <c r="H266" s="476" t="s">
        <v>3694</v>
      </c>
      <c r="I266" s="533">
        <v>42345</v>
      </c>
      <c r="J266" s="486">
        <v>130.80000000000001</v>
      </c>
      <c r="K266" s="486">
        <v>0</v>
      </c>
      <c r="L266" s="485"/>
    </row>
    <row r="267" spans="1:12" ht="25.5" x14ac:dyDescent="0.25">
      <c r="A267" s="490">
        <f t="shared" si="4"/>
        <v>265</v>
      </c>
      <c r="B267" s="485" t="s">
        <v>581</v>
      </c>
      <c r="C267" s="485" t="s">
        <v>3698</v>
      </c>
      <c r="D267" s="489" t="s">
        <v>797</v>
      </c>
      <c r="E267" s="489" t="s">
        <v>323</v>
      </c>
      <c r="F267" s="469" t="s">
        <v>3699</v>
      </c>
      <c r="G267" s="476" t="s">
        <v>3341</v>
      </c>
      <c r="H267" s="476" t="s">
        <v>3694</v>
      </c>
      <c r="I267" s="533">
        <v>42348</v>
      </c>
      <c r="J267" s="486">
        <v>305.39999999999998</v>
      </c>
      <c r="K267" s="486">
        <v>0</v>
      </c>
      <c r="L267" s="485"/>
    </row>
    <row r="268" spans="1:12" ht="25.5" x14ac:dyDescent="0.25">
      <c r="A268" s="490">
        <f t="shared" si="4"/>
        <v>266</v>
      </c>
      <c r="B268" s="485" t="s">
        <v>581</v>
      </c>
      <c r="C268" s="485" t="s">
        <v>3698</v>
      </c>
      <c r="D268" s="489" t="s">
        <v>797</v>
      </c>
      <c r="E268" s="489" t="s">
        <v>323</v>
      </c>
      <c r="F268" s="469" t="s">
        <v>3697</v>
      </c>
      <c r="G268" s="476" t="s">
        <v>3341</v>
      </c>
      <c r="H268" s="476" t="s">
        <v>3694</v>
      </c>
      <c r="I268" s="533">
        <v>42345</v>
      </c>
      <c r="J268" s="486">
        <v>96</v>
      </c>
      <c r="K268" s="486">
        <v>0</v>
      </c>
      <c r="L268" s="485"/>
    </row>
    <row r="269" spans="1:12" ht="25.5" x14ac:dyDescent="0.25">
      <c r="A269" s="490">
        <f t="shared" si="4"/>
        <v>267</v>
      </c>
      <c r="B269" s="485" t="s">
        <v>581</v>
      </c>
      <c r="C269" s="485" t="s">
        <v>3696</v>
      </c>
      <c r="D269" s="489" t="s">
        <v>797</v>
      </c>
      <c r="E269" s="489" t="s">
        <v>323</v>
      </c>
      <c r="F269" s="469" t="s">
        <v>3695</v>
      </c>
      <c r="G269" s="476" t="s">
        <v>3341</v>
      </c>
      <c r="H269" s="476" t="s">
        <v>3694</v>
      </c>
      <c r="I269" s="533">
        <v>42345</v>
      </c>
      <c r="J269" s="486">
        <v>139.80000000000001</v>
      </c>
      <c r="K269" s="486">
        <v>0</v>
      </c>
      <c r="L269" s="485"/>
    </row>
    <row r="270" spans="1:12" ht="51" x14ac:dyDescent="0.25">
      <c r="A270" s="490">
        <f t="shared" si="4"/>
        <v>268</v>
      </c>
      <c r="B270" s="485" t="s">
        <v>581</v>
      </c>
      <c r="C270" s="485" t="s">
        <v>3393</v>
      </c>
      <c r="D270" s="489" t="s">
        <v>797</v>
      </c>
      <c r="E270" s="489" t="s">
        <v>323</v>
      </c>
      <c r="F270" s="469">
        <v>4500011358</v>
      </c>
      <c r="G270" s="476" t="s">
        <v>3341</v>
      </c>
      <c r="H270" s="476" t="s">
        <v>3694</v>
      </c>
      <c r="I270" s="533">
        <v>42354</v>
      </c>
      <c r="J270" s="486">
        <v>2212.3200000000002</v>
      </c>
      <c r="K270" s="486">
        <v>0</v>
      </c>
      <c r="L270" s="485"/>
    </row>
    <row r="271" spans="1:12" ht="25.5" x14ac:dyDescent="0.25">
      <c r="A271" s="490">
        <f t="shared" si="4"/>
        <v>269</v>
      </c>
      <c r="B271" s="485" t="s">
        <v>581</v>
      </c>
      <c r="C271" s="485" t="s">
        <v>3505</v>
      </c>
      <c r="D271" s="489" t="s">
        <v>797</v>
      </c>
      <c r="E271" s="489" t="s">
        <v>323</v>
      </c>
      <c r="F271" s="469"/>
      <c r="G271" s="476" t="s">
        <v>3606</v>
      </c>
      <c r="H271" s="476" t="s">
        <v>3693</v>
      </c>
      <c r="I271" s="533">
        <v>42059</v>
      </c>
      <c r="J271" s="486">
        <v>4428</v>
      </c>
      <c r="K271" s="486">
        <v>0</v>
      </c>
      <c r="L271" s="485"/>
    </row>
    <row r="272" spans="1:12" ht="25.5" x14ac:dyDescent="0.25">
      <c r="A272" s="490">
        <f t="shared" si="4"/>
        <v>270</v>
      </c>
      <c r="B272" s="485" t="s">
        <v>581</v>
      </c>
      <c r="C272" s="485" t="s">
        <v>3651</v>
      </c>
      <c r="D272" s="489" t="s">
        <v>797</v>
      </c>
      <c r="E272" s="489" t="s">
        <v>323</v>
      </c>
      <c r="F272" s="469">
        <v>4510179650</v>
      </c>
      <c r="G272" s="476" t="s">
        <v>3606</v>
      </c>
      <c r="H272" s="476" t="s">
        <v>3692</v>
      </c>
      <c r="I272" s="533">
        <v>42045</v>
      </c>
      <c r="J272" s="486">
        <v>1368</v>
      </c>
      <c r="K272" s="486">
        <v>0</v>
      </c>
      <c r="L272" s="485"/>
    </row>
    <row r="273" spans="1:12" ht="25.5" x14ac:dyDescent="0.25">
      <c r="A273" s="490">
        <f t="shared" si="4"/>
        <v>271</v>
      </c>
      <c r="B273" s="485" t="s">
        <v>581</v>
      </c>
      <c r="C273" s="485" t="s">
        <v>3691</v>
      </c>
      <c r="D273" s="489" t="s">
        <v>797</v>
      </c>
      <c r="E273" s="489" t="s">
        <v>323</v>
      </c>
      <c r="F273" s="469"/>
      <c r="G273" s="476" t="s">
        <v>3606</v>
      </c>
      <c r="H273" s="476" t="s">
        <v>3690</v>
      </c>
      <c r="I273" s="533">
        <v>42024</v>
      </c>
      <c r="J273" s="486">
        <v>942</v>
      </c>
      <c r="K273" s="486">
        <v>0</v>
      </c>
      <c r="L273" s="485"/>
    </row>
    <row r="274" spans="1:12" ht="25.5" x14ac:dyDescent="0.25">
      <c r="A274" s="490">
        <f t="shared" si="4"/>
        <v>272</v>
      </c>
      <c r="B274" s="485" t="s">
        <v>581</v>
      </c>
      <c r="C274" s="485" t="s">
        <v>3689</v>
      </c>
      <c r="D274" s="489" t="s">
        <v>797</v>
      </c>
      <c r="E274" s="489" t="s">
        <v>323</v>
      </c>
      <c r="F274" s="469">
        <v>14200184</v>
      </c>
      <c r="G274" s="476" t="s">
        <v>3606</v>
      </c>
      <c r="H274" s="476" t="s">
        <v>3688</v>
      </c>
      <c r="I274" s="533">
        <v>42030</v>
      </c>
      <c r="J274" s="486">
        <v>325</v>
      </c>
      <c r="K274" s="486">
        <v>0</v>
      </c>
      <c r="L274" s="485"/>
    </row>
    <row r="275" spans="1:12" ht="25.5" x14ac:dyDescent="0.25">
      <c r="A275" s="490">
        <f t="shared" si="4"/>
        <v>273</v>
      </c>
      <c r="B275" s="485" t="s">
        <v>581</v>
      </c>
      <c r="C275" s="485" t="s">
        <v>3687</v>
      </c>
      <c r="D275" s="489" t="s">
        <v>797</v>
      </c>
      <c r="E275" s="489" t="s">
        <v>323</v>
      </c>
      <c r="F275" s="469" t="s">
        <v>3686</v>
      </c>
      <c r="G275" s="476" t="s">
        <v>3606</v>
      </c>
      <c r="H275" s="476" t="s">
        <v>3685</v>
      </c>
      <c r="I275" s="533">
        <v>42047</v>
      </c>
      <c r="J275" s="486">
        <v>1368</v>
      </c>
      <c r="K275" s="486">
        <v>0</v>
      </c>
      <c r="L275" s="485"/>
    </row>
    <row r="276" spans="1:12" ht="25.5" x14ac:dyDescent="0.25">
      <c r="A276" s="490">
        <f t="shared" si="4"/>
        <v>274</v>
      </c>
      <c r="B276" s="485" t="s">
        <v>581</v>
      </c>
      <c r="C276" s="485" t="s">
        <v>3461</v>
      </c>
      <c r="D276" s="489" t="s">
        <v>797</v>
      </c>
      <c r="E276" s="489" t="s">
        <v>323</v>
      </c>
      <c r="F276" s="469">
        <v>4500053346</v>
      </c>
      <c r="G276" s="476" t="s">
        <v>3606</v>
      </c>
      <c r="H276" s="476" t="s">
        <v>3684</v>
      </c>
      <c r="I276" s="533">
        <v>42048</v>
      </c>
      <c r="J276" s="486">
        <v>1908</v>
      </c>
      <c r="K276" s="486">
        <v>0</v>
      </c>
      <c r="L276" s="485"/>
    </row>
    <row r="277" spans="1:12" ht="38.25" x14ac:dyDescent="0.25">
      <c r="A277" s="490">
        <f t="shared" si="4"/>
        <v>275</v>
      </c>
      <c r="B277" s="485" t="s">
        <v>581</v>
      </c>
      <c r="C277" s="485" t="s">
        <v>3503</v>
      </c>
      <c r="D277" s="489" t="s">
        <v>797</v>
      </c>
      <c r="E277" s="489" t="s">
        <v>323</v>
      </c>
      <c r="F277" s="469" t="s">
        <v>3683</v>
      </c>
      <c r="G277" s="476" t="s">
        <v>3606</v>
      </c>
      <c r="H277" s="476" t="s">
        <v>3682</v>
      </c>
      <c r="I277" s="533">
        <v>42088</v>
      </c>
      <c r="J277" s="486">
        <v>588</v>
      </c>
      <c r="K277" s="486">
        <v>0</v>
      </c>
      <c r="L277" s="485"/>
    </row>
    <row r="278" spans="1:12" ht="25.5" x14ac:dyDescent="0.25">
      <c r="A278" s="490">
        <f t="shared" si="4"/>
        <v>276</v>
      </c>
      <c r="B278" s="485" t="s">
        <v>581</v>
      </c>
      <c r="C278" s="485" t="s">
        <v>3681</v>
      </c>
      <c r="D278" s="489" t="s">
        <v>797</v>
      </c>
      <c r="E278" s="489" t="s">
        <v>323</v>
      </c>
      <c r="F278" s="469">
        <v>2150301</v>
      </c>
      <c r="G278" s="476" t="s">
        <v>3606</v>
      </c>
      <c r="H278" s="476" t="s">
        <v>3680</v>
      </c>
      <c r="I278" s="533">
        <v>42095</v>
      </c>
      <c r="J278" s="486">
        <v>240</v>
      </c>
      <c r="K278" s="486">
        <v>0</v>
      </c>
      <c r="L278" s="485"/>
    </row>
    <row r="279" spans="1:12" ht="25.5" x14ac:dyDescent="0.25">
      <c r="A279" s="490">
        <f t="shared" si="4"/>
        <v>277</v>
      </c>
      <c r="B279" s="485" t="s">
        <v>581</v>
      </c>
      <c r="C279" s="485" t="s">
        <v>3679</v>
      </c>
      <c r="D279" s="489" t="s">
        <v>797</v>
      </c>
      <c r="E279" s="489" t="s">
        <v>323</v>
      </c>
      <c r="F279" s="469"/>
      <c r="G279" s="476" t="s">
        <v>3606</v>
      </c>
      <c r="H279" s="476" t="s">
        <v>3678</v>
      </c>
      <c r="I279" s="533">
        <v>42069</v>
      </c>
      <c r="J279" s="486">
        <v>700</v>
      </c>
      <c r="K279" s="486">
        <v>0</v>
      </c>
      <c r="L279" s="485"/>
    </row>
    <row r="280" spans="1:12" ht="25.5" x14ac:dyDescent="0.25">
      <c r="A280" s="490">
        <f t="shared" si="4"/>
        <v>278</v>
      </c>
      <c r="B280" s="485" t="s">
        <v>581</v>
      </c>
      <c r="C280" s="485" t="s">
        <v>3661</v>
      </c>
      <c r="D280" s="489" t="s">
        <v>797</v>
      </c>
      <c r="E280" s="489" t="s">
        <v>323</v>
      </c>
      <c r="F280" s="469" t="s">
        <v>3660</v>
      </c>
      <c r="G280" s="476" t="s">
        <v>3606</v>
      </c>
      <c r="H280" s="476" t="s">
        <v>3677</v>
      </c>
      <c r="I280" s="533">
        <v>42088</v>
      </c>
      <c r="J280" s="486">
        <v>780</v>
      </c>
      <c r="K280" s="486">
        <v>0</v>
      </c>
      <c r="L280" s="485"/>
    </row>
    <row r="281" spans="1:12" ht="25.5" x14ac:dyDescent="0.25">
      <c r="A281" s="490">
        <f t="shared" si="4"/>
        <v>279</v>
      </c>
      <c r="B281" s="485" t="s">
        <v>581</v>
      </c>
      <c r="C281" s="485" t="s">
        <v>3676</v>
      </c>
      <c r="D281" s="489" t="s">
        <v>797</v>
      </c>
      <c r="E281" s="489" t="s">
        <v>323</v>
      </c>
      <c r="F281" s="469"/>
      <c r="G281" s="476" t="s">
        <v>3606</v>
      </c>
      <c r="H281" s="476" t="s">
        <v>3675</v>
      </c>
      <c r="I281" s="533">
        <v>42096</v>
      </c>
      <c r="J281" s="486">
        <v>780</v>
      </c>
      <c r="K281" s="486">
        <v>0</v>
      </c>
      <c r="L281" s="485"/>
    </row>
    <row r="282" spans="1:12" ht="25.5" x14ac:dyDescent="0.25">
      <c r="A282" s="490">
        <f t="shared" si="4"/>
        <v>280</v>
      </c>
      <c r="B282" s="485" t="s">
        <v>581</v>
      </c>
      <c r="C282" s="485" t="s">
        <v>3651</v>
      </c>
      <c r="D282" s="489" t="s">
        <v>797</v>
      </c>
      <c r="E282" s="489" t="s">
        <v>323</v>
      </c>
      <c r="F282" s="469">
        <v>4510184588</v>
      </c>
      <c r="G282" s="476" t="s">
        <v>3606</v>
      </c>
      <c r="H282" s="476" t="s">
        <v>3674</v>
      </c>
      <c r="I282" s="533">
        <v>42114</v>
      </c>
      <c r="J282" s="486">
        <v>1080</v>
      </c>
      <c r="K282" s="486">
        <v>0</v>
      </c>
      <c r="L282" s="485"/>
    </row>
    <row r="283" spans="1:12" ht="25.5" x14ac:dyDescent="0.25">
      <c r="A283" s="490">
        <f t="shared" si="4"/>
        <v>281</v>
      </c>
      <c r="B283" s="485" t="s">
        <v>581</v>
      </c>
      <c r="C283" s="485" t="s">
        <v>3673</v>
      </c>
      <c r="D283" s="489" t="s">
        <v>797</v>
      </c>
      <c r="E283" s="489" t="s">
        <v>323</v>
      </c>
      <c r="F283" s="469" t="s">
        <v>3672</v>
      </c>
      <c r="G283" s="476" t="s">
        <v>3606</v>
      </c>
      <c r="H283" s="476" t="s">
        <v>3671</v>
      </c>
      <c r="I283" s="533">
        <v>42118</v>
      </c>
      <c r="J283" s="486">
        <v>312</v>
      </c>
      <c r="K283" s="486">
        <v>0</v>
      </c>
      <c r="L283" s="485"/>
    </row>
    <row r="284" spans="1:12" ht="25.5" x14ac:dyDescent="0.25">
      <c r="A284" s="490">
        <f t="shared" si="4"/>
        <v>282</v>
      </c>
      <c r="B284" s="485" t="s">
        <v>581</v>
      </c>
      <c r="C284" s="485" t="s">
        <v>3565</v>
      </c>
      <c r="D284" s="489" t="s">
        <v>797</v>
      </c>
      <c r="E284" s="489" t="s">
        <v>323</v>
      </c>
      <c r="F284" s="469" t="s">
        <v>3670</v>
      </c>
      <c r="G284" s="476" t="s">
        <v>3606</v>
      </c>
      <c r="H284" s="476" t="s">
        <v>3669</v>
      </c>
      <c r="I284" s="533">
        <v>42123</v>
      </c>
      <c r="J284" s="486">
        <v>1680</v>
      </c>
      <c r="K284" s="486">
        <v>0</v>
      </c>
      <c r="L284" s="485"/>
    </row>
    <row r="285" spans="1:12" ht="25.5" x14ac:dyDescent="0.25">
      <c r="A285" s="490">
        <f t="shared" si="4"/>
        <v>283</v>
      </c>
      <c r="B285" s="485" t="s">
        <v>581</v>
      </c>
      <c r="C285" s="485" t="s">
        <v>3668</v>
      </c>
      <c r="D285" s="489" t="s">
        <v>797</v>
      </c>
      <c r="E285" s="489" t="s">
        <v>323</v>
      </c>
      <c r="F285" s="469"/>
      <c r="G285" s="476" t="s">
        <v>3606</v>
      </c>
      <c r="H285" s="476" t="s">
        <v>3667</v>
      </c>
      <c r="I285" s="533">
        <v>42136</v>
      </c>
      <c r="J285" s="486">
        <v>420</v>
      </c>
      <c r="K285" s="486">
        <v>0</v>
      </c>
      <c r="L285" s="485"/>
    </row>
    <row r="286" spans="1:12" ht="38.25" x14ac:dyDescent="0.25">
      <c r="A286" s="490">
        <f t="shared" si="4"/>
        <v>284</v>
      </c>
      <c r="B286" s="485" t="s">
        <v>581</v>
      </c>
      <c r="C286" s="485" t="s">
        <v>3651</v>
      </c>
      <c r="D286" s="489" t="s">
        <v>797</v>
      </c>
      <c r="E286" s="489" t="s">
        <v>323</v>
      </c>
      <c r="F286" s="469">
        <v>4510184969</v>
      </c>
      <c r="G286" s="476" t="s">
        <v>3606</v>
      </c>
      <c r="H286" s="476" t="s">
        <v>3666</v>
      </c>
      <c r="I286" s="533">
        <v>42136</v>
      </c>
      <c r="J286" s="486">
        <v>1860</v>
      </c>
      <c r="K286" s="486">
        <v>0</v>
      </c>
      <c r="L286" s="485"/>
    </row>
    <row r="287" spans="1:12" ht="25.5" x14ac:dyDescent="0.25">
      <c r="A287" s="490">
        <f t="shared" si="4"/>
        <v>285</v>
      </c>
      <c r="B287" s="485" t="s">
        <v>581</v>
      </c>
      <c r="C287" s="485" t="s">
        <v>3565</v>
      </c>
      <c r="D287" s="489" t="s">
        <v>797</v>
      </c>
      <c r="E287" s="489" t="s">
        <v>323</v>
      </c>
      <c r="F287" s="469" t="s">
        <v>3665</v>
      </c>
      <c r="G287" s="476" t="s">
        <v>3606</v>
      </c>
      <c r="H287" s="476" t="s">
        <v>3664</v>
      </c>
      <c r="I287" s="533">
        <v>42137</v>
      </c>
      <c r="J287" s="486">
        <v>1488</v>
      </c>
      <c r="K287" s="486">
        <v>0</v>
      </c>
      <c r="L287" s="485"/>
    </row>
    <row r="288" spans="1:12" ht="25.5" x14ac:dyDescent="0.25">
      <c r="A288" s="490">
        <f t="shared" si="4"/>
        <v>286</v>
      </c>
      <c r="B288" s="485" t="s">
        <v>581</v>
      </c>
      <c r="C288" s="485" t="s">
        <v>3663</v>
      </c>
      <c r="D288" s="489" t="s">
        <v>797</v>
      </c>
      <c r="E288" s="489" t="s">
        <v>323</v>
      </c>
      <c r="F288" s="469"/>
      <c r="G288" s="476" t="s">
        <v>3606</v>
      </c>
      <c r="H288" s="476" t="s">
        <v>3662</v>
      </c>
      <c r="I288" s="533">
        <v>42138</v>
      </c>
      <c r="J288" s="486">
        <v>2150</v>
      </c>
      <c r="K288" s="486">
        <v>0</v>
      </c>
      <c r="L288" s="485"/>
    </row>
    <row r="289" spans="1:12" ht="25.5" x14ac:dyDescent="0.25">
      <c r="A289" s="490">
        <f t="shared" si="4"/>
        <v>287</v>
      </c>
      <c r="B289" s="485" t="s">
        <v>581</v>
      </c>
      <c r="C289" s="485" t="s">
        <v>3661</v>
      </c>
      <c r="D289" s="489" t="s">
        <v>797</v>
      </c>
      <c r="E289" s="489" t="s">
        <v>323</v>
      </c>
      <c r="F289" s="469" t="s">
        <v>3660</v>
      </c>
      <c r="G289" s="476" t="s">
        <v>3606</v>
      </c>
      <c r="H289" s="476" t="s">
        <v>3659</v>
      </c>
      <c r="I289" s="533">
        <v>42139</v>
      </c>
      <c r="J289" s="486">
        <v>504</v>
      </c>
      <c r="K289" s="486">
        <v>0</v>
      </c>
      <c r="L289" s="485"/>
    </row>
    <row r="290" spans="1:12" ht="25.5" x14ac:dyDescent="0.25">
      <c r="A290" s="490">
        <f t="shared" si="4"/>
        <v>288</v>
      </c>
      <c r="B290" s="485" t="s">
        <v>581</v>
      </c>
      <c r="C290" s="485" t="s">
        <v>3658</v>
      </c>
      <c r="D290" s="489" t="s">
        <v>797</v>
      </c>
      <c r="E290" s="489" t="s">
        <v>323</v>
      </c>
      <c r="F290" s="469" t="s">
        <v>3657</v>
      </c>
      <c r="G290" s="476" t="s">
        <v>3606</v>
      </c>
      <c r="H290" s="476" t="s">
        <v>3656</v>
      </c>
      <c r="I290" s="533">
        <v>42145</v>
      </c>
      <c r="J290" s="486">
        <v>3636</v>
      </c>
      <c r="K290" s="486">
        <v>0</v>
      </c>
      <c r="L290" s="485"/>
    </row>
    <row r="291" spans="1:12" ht="25.5" x14ac:dyDescent="0.25">
      <c r="A291" s="490">
        <f t="shared" si="4"/>
        <v>289</v>
      </c>
      <c r="B291" s="485" t="s">
        <v>581</v>
      </c>
      <c r="C291" s="485" t="s">
        <v>3624</v>
      </c>
      <c r="D291" s="489" t="s">
        <v>797</v>
      </c>
      <c r="E291" s="489" t="s">
        <v>323</v>
      </c>
      <c r="F291" s="469"/>
      <c r="G291" s="476" t="s">
        <v>3606</v>
      </c>
      <c r="H291" s="476" t="s">
        <v>3655</v>
      </c>
      <c r="I291" s="533">
        <v>42180</v>
      </c>
      <c r="J291" s="486">
        <v>1440</v>
      </c>
      <c r="K291" s="486">
        <v>0</v>
      </c>
      <c r="L291" s="485"/>
    </row>
    <row r="292" spans="1:12" ht="25.5" x14ac:dyDescent="0.25">
      <c r="A292" s="490">
        <f t="shared" si="4"/>
        <v>290</v>
      </c>
      <c r="B292" s="485" t="s">
        <v>581</v>
      </c>
      <c r="C292" s="485" t="s">
        <v>3654</v>
      </c>
      <c r="D292" s="489" t="s">
        <v>797</v>
      </c>
      <c r="E292" s="489" t="s">
        <v>323</v>
      </c>
      <c r="F292" s="469"/>
      <c r="G292" s="476" t="s">
        <v>3606</v>
      </c>
      <c r="H292" s="476" t="s">
        <v>3653</v>
      </c>
      <c r="I292" s="533">
        <v>42193</v>
      </c>
      <c r="J292" s="486">
        <v>816</v>
      </c>
      <c r="K292" s="486">
        <v>0</v>
      </c>
      <c r="L292" s="485"/>
    </row>
    <row r="293" spans="1:12" ht="25.5" x14ac:dyDescent="0.25">
      <c r="A293" s="490">
        <f t="shared" si="4"/>
        <v>291</v>
      </c>
      <c r="B293" s="485" t="s">
        <v>581</v>
      </c>
      <c r="C293" s="485" t="s">
        <v>3461</v>
      </c>
      <c r="D293" s="489" t="s">
        <v>797</v>
      </c>
      <c r="E293" s="489" t="s">
        <v>323</v>
      </c>
      <c r="F293" s="469">
        <v>4500054883</v>
      </c>
      <c r="G293" s="476" t="s">
        <v>3606</v>
      </c>
      <c r="H293" s="476" t="s">
        <v>3652</v>
      </c>
      <c r="I293" s="533">
        <v>42194</v>
      </c>
      <c r="J293" s="486">
        <v>2880</v>
      </c>
      <c r="K293" s="486">
        <v>0</v>
      </c>
      <c r="L293" s="485"/>
    </row>
    <row r="294" spans="1:12" ht="25.5" x14ac:dyDescent="0.25">
      <c r="A294" s="490">
        <f t="shared" si="4"/>
        <v>292</v>
      </c>
      <c r="B294" s="485" t="s">
        <v>581</v>
      </c>
      <c r="C294" s="485" t="s">
        <v>3651</v>
      </c>
      <c r="D294" s="489" t="s">
        <v>797</v>
      </c>
      <c r="E294" s="489" t="s">
        <v>323</v>
      </c>
      <c r="F294" s="469">
        <v>4510193940</v>
      </c>
      <c r="G294" s="476" t="s">
        <v>3606</v>
      </c>
      <c r="H294" s="476" t="s">
        <v>3650</v>
      </c>
      <c r="I294" s="533">
        <v>42228</v>
      </c>
      <c r="J294" s="486">
        <v>2160</v>
      </c>
      <c r="K294" s="486">
        <v>0</v>
      </c>
      <c r="L294" s="485"/>
    </row>
    <row r="295" spans="1:12" ht="25.5" x14ac:dyDescent="0.25">
      <c r="A295" s="490">
        <f t="shared" si="4"/>
        <v>293</v>
      </c>
      <c r="B295" s="485" t="s">
        <v>581</v>
      </c>
      <c r="C295" s="485" t="s">
        <v>3565</v>
      </c>
      <c r="D295" s="489" t="s">
        <v>797</v>
      </c>
      <c r="E295" s="489" t="s">
        <v>323</v>
      </c>
      <c r="F295" s="469" t="s">
        <v>3649</v>
      </c>
      <c r="G295" s="476" t="s">
        <v>3606</v>
      </c>
      <c r="H295" s="476" t="s">
        <v>3648</v>
      </c>
      <c r="I295" s="533">
        <v>42228</v>
      </c>
      <c r="J295" s="486">
        <v>840</v>
      </c>
      <c r="K295" s="486">
        <v>0</v>
      </c>
      <c r="L295" s="485"/>
    </row>
    <row r="296" spans="1:12" ht="25.5" x14ac:dyDescent="0.25">
      <c r="A296" s="490">
        <f t="shared" si="4"/>
        <v>294</v>
      </c>
      <c r="B296" s="485" t="s">
        <v>581</v>
      </c>
      <c r="C296" s="485" t="s">
        <v>3565</v>
      </c>
      <c r="D296" s="489" t="s">
        <v>797</v>
      </c>
      <c r="E296" s="489" t="s">
        <v>323</v>
      </c>
      <c r="F296" s="469">
        <v>231501752</v>
      </c>
      <c r="G296" s="476" t="s">
        <v>3606</v>
      </c>
      <c r="H296" s="476" t="s">
        <v>3647</v>
      </c>
      <c r="I296" s="533">
        <v>42208</v>
      </c>
      <c r="J296" s="486">
        <v>840</v>
      </c>
      <c r="K296" s="486">
        <v>0</v>
      </c>
      <c r="L296" s="485"/>
    </row>
    <row r="297" spans="1:12" ht="25.5" x14ac:dyDescent="0.25">
      <c r="A297" s="490">
        <f t="shared" si="4"/>
        <v>295</v>
      </c>
      <c r="B297" s="485" t="s">
        <v>581</v>
      </c>
      <c r="C297" s="485" t="s">
        <v>3565</v>
      </c>
      <c r="D297" s="489" t="s">
        <v>797</v>
      </c>
      <c r="E297" s="489" t="s">
        <v>323</v>
      </c>
      <c r="F297" s="469">
        <v>231502328</v>
      </c>
      <c r="G297" s="476" t="s">
        <v>3606</v>
      </c>
      <c r="H297" s="476" t="s">
        <v>3646</v>
      </c>
      <c r="I297" s="533">
        <v>42254</v>
      </c>
      <c r="J297" s="486">
        <v>1020</v>
      </c>
      <c r="K297" s="486">
        <v>0</v>
      </c>
      <c r="L297" s="485"/>
    </row>
    <row r="298" spans="1:12" ht="25.5" x14ac:dyDescent="0.25">
      <c r="A298" s="490">
        <f t="shared" si="4"/>
        <v>296</v>
      </c>
      <c r="B298" s="485" t="s">
        <v>581</v>
      </c>
      <c r="C298" s="485" t="s">
        <v>3519</v>
      </c>
      <c r="D298" s="489" t="s">
        <v>797</v>
      </c>
      <c r="E298" s="489" t="s">
        <v>323</v>
      </c>
      <c r="F298" s="469" t="s">
        <v>3518</v>
      </c>
      <c r="G298" s="476" t="s">
        <v>3606</v>
      </c>
      <c r="H298" s="476" t="s">
        <v>3645</v>
      </c>
      <c r="I298" s="533">
        <v>42254</v>
      </c>
      <c r="J298" s="486">
        <v>516</v>
      </c>
      <c r="K298" s="486">
        <v>0</v>
      </c>
      <c r="L298" s="485"/>
    </row>
    <row r="299" spans="1:12" ht="25.5" x14ac:dyDescent="0.25">
      <c r="A299" s="490">
        <f t="shared" si="4"/>
        <v>297</v>
      </c>
      <c r="B299" s="485" t="s">
        <v>581</v>
      </c>
      <c r="C299" s="485" t="s">
        <v>3461</v>
      </c>
      <c r="D299" s="489" t="s">
        <v>797</v>
      </c>
      <c r="E299" s="489" t="s">
        <v>323</v>
      </c>
      <c r="F299" s="469">
        <v>4500053289</v>
      </c>
      <c r="G299" s="476" t="s">
        <v>3606</v>
      </c>
      <c r="H299" s="476" t="s">
        <v>3644</v>
      </c>
      <c r="I299" s="533">
        <v>42271</v>
      </c>
      <c r="J299" s="486">
        <v>1020</v>
      </c>
      <c r="K299" s="486">
        <v>0</v>
      </c>
      <c r="L299" s="485"/>
    </row>
    <row r="300" spans="1:12" ht="25.5" x14ac:dyDescent="0.25">
      <c r="A300" s="490">
        <f t="shared" si="4"/>
        <v>298</v>
      </c>
      <c r="B300" s="485" t="s">
        <v>581</v>
      </c>
      <c r="C300" s="485" t="s">
        <v>3643</v>
      </c>
      <c r="D300" s="489" t="s">
        <v>797</v>
      </c>
      <c r="E300" s="489" t="s">
        <v>323</v>
      </c>
      <c r="F300" s="469" t="s">
        <v>3642</v>
      </c>
      <c r="G300" s="476" t="s">
        <v>3606</v>
      </c>
      <c r="H300" s="476" t="s">
        <v>3641</v>
      </c>
      <c r="I300" s="533">
        <v>42284</v>
      </c>
      <c r="J300" s="486">
        <v>1794</v>
      </c>
      <c r="K300" s="486">
        <v>0</v>
      </c>
      <c r="L300" s="485"/>
    </row>
    <row r="301" spans="1:12" ht="25.5" x14ac:dyDescent="0.25">
      <c r="A301" s="490">
        <f t="shared" si="4"/>
        <v>299</v>
      </c>
      <c r="B301" s="485" t="s">
        <v>581</v>
      </c>
      <c r="C301" s="485" t="s">
        <v>3640</v>
      </c>
      <c r="D301" s="489" t="s">
        <v>797</v>
      </c>
      <c r="E301" s="489" t="s">
        <v>323</v>
      </c>
      <c r="F301" s="469" t="s">
        <v>3639</v>
      </c>
      <c r="G301" s="476" t="s">
        <v>3606</v>
      </c>
      <c r="H301" s="476" t="s">
        <v>3638</v>
      </c>
      <c r="I301" s="533">
        <v>42291</v>
      </c>
      <c r="J301" s="486">
        <v>930</v>
      </c>
      <c r="K301" s="486">
        <v>0</v>
      </c>
      <c r="L301" s="485"/>
    </row>
    <row r="302" spans="1:12" ht="25.5" x14ac:dyDescent="0.25">
      <c r="A302" s="490">
        <f t="shared" si="4"/>
        <v>300</v>
      </c>
      <c r="B302" s="485" t="s">
        <v>581</v>
      </c>
      <c r="C302" s="485" t="s">
        <v>3636</v>
      </c>
      <c r="D302" s="489" t="s">
        <v>797</v>
      </c>
      <c r="E302" s="489" t="s">
        <v>323</v>
      </c>
      <c r="F302" s="469">
        <v>150001</v>
      </c>
      <c r="G302" s="476" t="s">
        <v>3606</v>
      </c>
      <c r="H302" s="476" t="s">
        <v>3637</v>
      </c>
      <c r="I302" s="533">
        <v>42256</v>
      </c>
      <c r="J302" s="486">
        <v>504</v>
      </c>
      <c r="K302" s="486">
        <v>0</v>
      </c>
      <c r="L302" s="485"/>
    </row>
    <row r="303" spans="1:12" ht="25.5" x14ac:dyDescent="0.25">
      <c r="A303" s="490">
        <f t="shared" si="4"/>
        <v>301</v>
      </c>
      <c r="B303" s="485" t="s">
        <v>581</v>
      </c>
      <c r="C303" s="485" t="s">
        <v>3636</v>
      </c>
      <c r="D303" s="489" t="s">
        <v>797</v>
      </c>
      <c r="E303" s="489" t="s">
        <v>323</v>
      </c>
      <c r="F303" s="469">
        <v>150002</v>
      </c>
      <c r="G303" s="476" t="s">
        <v>3606</v>
      </c>
      <c r="H303" s="476" t="s">
        <v>3635</v>
      </c>
      <c r="I303" s="533">
        <v>42269</v>
      </c>
      <c r="J303" s="486">
        <v>384</v>
      </c>
      <c r="K303" s="486">
        <v>0</v>
      </c>
      <c r="L303" s="485"/>
    </row>
    <row r="304" spans="1:12" ht="25.5" x14ac:dyDescent="0.25">
      <c r="A304" s="490">
        <f t="shared" si="4"/>
        <v>302</v>
      </c>
      <c r="B304" s="485" t="s">
        <v>581</v>
      </c>
      <c r="C304" s="485" t="s">
        <v>3615</v>
      </c>
      <c r="D304" s="489" t="s">
        <v>797</v>
      </c>
      <c r="E304" s="489" t="s">
        <v>323</v>
      </c>
      <c r="F304" s="469" t="s">
        <v>3634</v>
      </c>
      <c r="G304" s="476" t="s">
        <v>3606</v>
      </c>
      <c r="H304" s="476" t="s">
        <v>3613</v>
      </c>
      <c r="I304" s="533">
        <v>42264</v>
      </c>
      <c r="J304" s="486">
        <v>624</v>
      </c>
      <c r="K304" s="486">
        <v>0</v>
      </c>
      <c r="L304" s="485"/>
    </row>
    <row r="305" spans="1:12" ht="25.5" x14ac:dyDescent="0.25">
      <c r="A305" s="490">
        <f t="shared" si="4"/>
        <v>303</v>
      </c>
      <c r="B305" s="485" t="s">
        <v>581</v>
      </c>
      <c r="C305" s="485" t="s">
        <v>3615</v>
      </c>
      <c r="D305" s="489" t="s">
        <v>797</v>
      </c>
      <c r="E305" s="489" t="s">
        <v>323</v>
      </c>
      <c r="F305" s="469" t="s">
        <v>3633</v>
      </c>
      <c r="G305" s="476" t="s">
        <v>3606</v>
      </c>
      <c r="H305" s="476" t="s">
        <v>3632</v>
      </c>
      <c r="I305" s="533">
        <v>42276</v>
      </c>
      <c r="J305" s="486">
        <v>936</v>
      </c>
      <c r="K305" s="486">
        <v>0</v>
      </c>
      <c r="L305" s="485"/>
    </row>
    <row r="306" spans="1:12" ht="25.5" x14ac:dyDescent="0.25">
      <c r="A306" s="490">
        <f t="shared" si="4"/>
        <v>304</v>
      </c>
      <c r="B306" s="485" t="s">
        <v>581</v>
      </c>
      <c r="C306" s="485" t="s">
        <v>3615</v>
      </c>
      <c r="D306" s="489" t="s">
        <v>797</v>
      </c>
      <c r="E306" s="489" t="s">
        <v>323</v>
      </c>
      <c r="F306" s="469" t="s">
        <v>3631</v>
      </c>
      <c r="G306" s="476" t="s">
        <v>3606</v>
      </c>
      <c r="H306" s="476" t="s">
        <v>3613</v>
      </c>
      <c r="I306" s="533">
        <v>42284</v>
      </c>
      <c r="J306" s="486">
        <v>300</v>
      </c>
      <c r="K306" s="486">
        <v>0</v>
      </c>
      <c r="L306" s="485"/>
    </row>
    <row r="307" spans="1:12" ht="25.5" x14ac:dyDescent="0.25">
      <c r="A307" s="490">
        <f t="shared" si="4"/>
        <v>305</v>
      </c>
      <c r="B307" s="485" t="s">
        <v>581</v>
      </c>
      <c r="C307" s="485" t="s">
        <v>3630</v>
      </c>
      <c r="D307" s="489" t="s">
        <v>797</v>
      </c>
      <c r="E307" s="489" t="s">
        <v>323</v>
      </c>
      <c r="F307" s="469">
        <v>621150437</v>
      </c>
      <c r="G307" s="476" t="s">
        <v>3606</v>
      </c>
      <c r="H307" s="476" t="s">
        <v>3629</v>
      </c>
      <c r="I307" s="533">
        <v>42285</v>
      </c>
      <c r="J307" s="486">
        <v>780</v>
      </c>
      <c r="K307" s="486">
        <v>0</v>
      </c>
      <c r="L307" s="485"/>
    </row>
    <row r="308" spans="1:12" ht="25.5" x14ac:dyDescent="0.25">
      <c r="A308" s="490">
        <f t="shared" si="4"/>
        <v>306</v>
      </c>
      <c r="B308" s="485" t="s">
        <v>581</v>
      </c>
      <c r="C308" s="485" t="s">
        <v>3628</v>
      </c>
      <c r="D308" s="489" t="s">
        <v>797</v>
      </c>
      <c r="E308" s="489" t="s">
        <v>323</v>
      </c>
      <c r="F308" s="469"/>
      <c r="G308" s="476" t="s">
        <v>3606</v>
      </c>
      <c r="H308" s="476" t="s">
        <v>3627</v>
      </c>
      <c r="I308" s="533">
        <v>42299</v>
      </c>
      <c r="J308" s="486">
        <v>504</v>
      </c>
      <c r="K308" s="486">
        <v>0</v>
      </c>
      <c r="L308" s="485"/>
    </row>
    <row r="309" spans="1:12" ht="25.5" x14ac:dyDescent="0.25">
      <c r="A309" s="490">
        <f t="shared" si="4"/>
        <v>307</v>
      </c>
      <c r="B309" s="485" t="s">
        <v>581</v>
      </c>
      <c r="C309" s="485" t="s">
        <v>3626</v>
      </c>
      <c r="D309" s="489" t="s">
        <v>797</v>
      </c>
      <c r="E309" s="489" t="s">
        <v>323</v>
      </c>
      <c r="F309" s="469"/>
      <c r="G309" s="476" t="s">
        <v>3606</v>
      </c>
      <c r="H309" s="476" t="s">
        <v>3625</v>
      </c>
      <c r="I309" s="533">
        <v>42299</v>
      </c>
      <c r="J309" s="486">
        <v>2015</v>
      </c>
      <c r="K309" s="486">
        <v>0</v>
      </c>
      <c r="L309" s="485"/>
    </row>
    <row r="310" spans="1:12" ht="25.5" x14ac:dyDescent="0.25">
      <c r="A310" s="490">
        <f t="shared" si="4"/>
        <v>308</v>
      </c>
      <c r="B310" s="485" t="s">
        <v>581</v>
      </c>
      <c r="C310" s="485" t="s">
        <v>3624</v>
      </c>
      <c r="D310" s="489" t="s">
        <v>797</v>
      </c>
      <c r="E310" s="489" t="s">
        <v>323</v>
      </c>
      <c r="F310" s="469" t="s">
        <v>3623</v>
      </c>
      <c r="G310" s="476" t="s">
        <v>3606</v>
      </c>
      <c r="H310" s="476" t="s">
        <v>3622</v>
      </c>
      <c r="I310" s="533">
        <v>42299</v>
      </c>
      <c r="J310" s="486">
        <v>942</v>
      </c>
      <c r="K310" s="486">
        <v>0</v>
      </c>
      <c r="L310" s="485"/>
    </row>
    <row r="311" spans="1:12" ht="25.5" x14ac:dyDescent="0.25">
      <c r="A311" s="490">
        <f t="shared" si="4"/>
        <v>309</v>
      </c>
      <c r="B311" s="485" t="s">
        <v>581</v>
      </c>
      <c r="C311" s="485" t="s">
        <v>3621</v>
      </c>
      <c r="D311" s="489" t="s">
        <v>797</v>
      </c>
      <c r="E311" s="489" t="s">
        <v>323</v>
      </c>
      <c r="F311" s="469"/>
      <c r="G311" s="476" t="s">
        <v>3606</v>
      </c>
      <c r="H311" s="476" t="s">
        <v>3620</v>
      </c>
      <c r="I311" s="533">
        <v>42320</v>
      </c>
      <c r="J311" s="486">
        <v>276</v>
      </c>
      <c r="K311" s="486">
        <v>0</v>
      </c>
      <c r="L311" s="485"/>
    </row>
    <row r="312" spans="1:12" ht="25.5" x14ac:dyDescent="0.25">
      <c r="A312" s="490">
        <f t="shared" si="4"/>
        <v>310</v>
      </c>
      <c r="B312" s="485" t="s">
        <v>581</v>
      </c>
      <c r="C312" s="485" t="s">
        <v>3565</v>
      </c>
      <c r="D312" s="489" t="s">
        <v>797</v>
      </c>
      <c r="E312" s="489" t="s">
        <v>323</v>
      </c>
      <c r="F312" s="469" t="s">
        <v>3619</v>
      </c>
      <c r="G312" s="476" t="s">
        <v>3606</v>
      </c>
      <c r="H312" s="476" t="s">
        <v>3618</v>
      </c>
      <c r="I312" s="533">
        <v>42314</v>
      </c>
      <c r="J312" s="486">
        <v>1176</v>
      </c>
      <c r="K312" s="486">
        <v>0</v>
      </c>
      <c r="L312" s="485"/>
    </row>
    <row r="313" spans="1:12" ht="25.5" x14ac:dyDescent="0.25">
      <c r="A313" s="490">
        <f t="shared" si="4"/>
        <v>311</v>
      </c>
      <c r="B313" s="485" t="s">
        <v>581</v>
      </c>
      <c r="C313" s="485" t="s">
        <v>3609</v>
      </c>
      <c r="D313" s="489" t="s">
        <v>797</v>
      </c>
      <c r="E313" s="489" t="s">
        <v>323</v>
      </c>
      <c r="F313" s="469" t="s">
        <v>3617</v>
      </c>
      <c r="G313" s="476" t="s">
        <v>3606</v>
      </c>
      <c r="H313" s="476" t="s">
        <v>3607</v>
      </c>
      <c r="I313" s="533">
        <v>42307</v>
      </c>
      <c r="J313" s="486">
        <v>180</v>
      </c>
      <c r="K313" s="486">
        <v>0</v>
      </c>
      <c r="L313" s="485"/>
    </row>
    <row r="314" spans="1:12" ht="25.5" x14ac:dyDescent="0.25">
      <c r="A314" s="490">
        <f t="shared" si="4"/>
        <v>312</v>
      </c>
      <c r="B314" s="485" t="s">
        <v>581</v>
      </c>
      <c r="C314" s="485" t="s">
        <v>3527</v>
      </c>
      <c r="D314" s="489" t="s">
        <v>797</v>
      </c>
      <c r="E314" s="489" t="s">
        <v>323</v>
      </c>
      <c r="F314" s="469">
        <v>42005</v>
      </c>
      <c r="G314" s="476" t="s">
        <v>3606</v>
      </c>
      <c r="H314" s="476" t="s">
        <v>3616</v>
      </c>
      <c r="I314" s="533">
        <v>42312</v>
      </c>
      <c r="J314" s="486">
        <v>144</v>
      </c>
      <c r="K314" s="486">
        <v>0</v>
      </c>
      <c r="L314" s="485"/>
    </row>
    <row r="315" spans="1:12" ht="25.5" x14ac:dyDescent="0.25">
      <c r="A315" s="490">
        <f t="shared" si="4"/>
        <v>313</v>
      </c>
      <c r="B315" s="485" t="s">
        <v>581</v>
      </c>
      <c r="C315" s="485" t="s">
        <v>3615</v>
      </c>
      <c r="D315" s="489" t="s">
        <v>797</v>
      </c>
      <c r="E315" s="489" t="s">
        <v>323</v>
      </c>
      <c r="F315" s="469" t="s">
        <v>3614</v>
      </c>
      <c r="G315" s="476" t="s">
        <v>3606</v>
      </c>
      <c r="H315" s="476" t="s">
        <v>3613</v>
      </c>
      <c r="I315" s="533">
        <v>42312</v>
      </c>
      <c r="J315" s="486">
        <v>234</v>
      </c>
      <c r="K315" s="486">
        <v>0</v>
      </c>
      <c r="L315" s="485"/>
    </row>
    <row r="316" spans="1:12" ht="25.5" x14ac:dyDescent="0.25">
      <c r="A316" s="490">
        <f t="shared" si="4"/>
        <v>314</v>
      </c>
      <c r="B316" s="485" t="s">
        <v>581</v>
      </c>
      <c r="C316" s="485" t="s">
        <v>3461</v>
      </c>
      <c r="D316" s="489" t="s">
        <v>797</v>
      </c>
      <c r="E316" s="489" t="s">
        <v>323</v>
      </c>
      <c r="F316" s="469">
        <v>4500055642</v>
      </c>
      <c r="G316" s="476" t="s">
        <v>3606</v>
      </c>
      <c r="H316" s="476" t="s">
        <v>3612</v>
      </c>
      <c r="I316" s="533">
        <v>42306</v>
      </c>
      <c r="J316" s="486">
        <v>420</v>
      </c>
      <c r="K316" s="486">
        <v>0</v>
      </c>
      <c r="L316" s="485"/>
    </row>
    <row r="317" spans="1:12" ht="25.5" x14ac:dyDescent="0.25">
      <c r="A317" s="490">
        <f t="shared" si="4"/>
        <v>315</v>
      </c>
      <c r="B317" s="485" t="s">
        <v>581</v>
      </c>
      <c r="C317" s="485" t="s">
        <v>3519</v>
      </c>
      <c r="D317" s="489" t="s">
        <v>797</v>
      </c>
      <c r="E317" s="489" t="s">
        <v>323</v>
      </c>
      <c r="F317" s="469" t="s">
        <v>3611</v>
      </c>
      <c r="G317" s="476" t="s">
        <v>3606</v>
      </c>
      <c r="H317" s="476" t="s">
        <v>3610</v>
      </c>
      <c r="I317" s="533">
        <v>42353</v>
      </c>
      <c r="J317" s="486">
        <v>3600</v>
      </c>
      <c r="K317" s="486">
        <v>0</v>
      </c>
      <c r="L317" s="485"/>
    </row>
    <row r="318" spans="1:12" ht="25.5" x14ac:dyDescent="0.25">
      <c r="A318" s="490">
        <f t="shared" si="4"/>
        <v>316</v>
      </c>
      <c r="B318" s="485" t="s">
        <v>581</v>
      </c>
      <c r="C318" s="485" t="s">
        <v>3609</v>
      </c>
      <c r="D318" s="489" t="s">
        <v>797</v>
      </c>
      <c r="E318" s="489" t="s">
        <v>323</v>
      </c>
      <c r="F318" s="469" t="s">
        <v>3608</v>
      </c>
      <c r="G318" s="476" t="s">
        <v>3606</v>
      </c>
      <c r="H318" s="476" t="s">
        <v>3607</v>
      </c>
      <c r="I318" s="533">
        <v>42354</v>
      </c>
      <c r="J318" s="486">
        <v>2400</v>
      </c>
      <c r="K318" s="486">
        <v>0</v>
      </c>
      <c r="L318" s="485"/>
    </row>
    <row r="319" spans="1:12" ht="25.5" x14ac:dyDescent="0.25">
      <c r="A319" s="490">
        <f t="shared" si="4"/>
        <v>317</v>
      </c>
      <c r="B319" s="485" t="s">
        <v>581</v>
      </c>
      <c r="C319" s="485" t="s">
        <v>3461</v>
      </c>
      <c r="D319" s="489" t="s">
        <v>797</v>
      </c>
      <c r="E319" s="489" t="s">
        <v>323</v>
      </c>
      <c r="F319" s="469">
        <v>4500056311</v>
      </c>
      <c r="G319" s="476" t="s">
        <v>3606</v>
      </c>
      <c r="H319" s="476" t="s">
        <v>3605</v>
      </c>
      <c r="I319" s="533">
        <v>42355</v>
      </c>
      <c r="J319" s="486">
        <v>720</v>
      </c>
      <c r="K319" s="486">
        <v>0</v>
      </c>
      <c r="L319" s="485"/>
    </row>
    <row r="320" spans="1:12" ht="25.5" x14ac:dyDescent="0.25">
      <c r="A320" s="490">
        <f t="shared" si="4"/>
        <v>318</v>
      </c>
      <c r="B320" s="485" t="s">
        <v>581</v>
      </c>
      <c r="C320" s="485" t="s">
        <v>3555</v>
      </c>
      <c r="D320" s="489" t="s">
        <v>797</v>
      </c>
      <c r="E320" s="489" t="s">
        <v>323</v>
      </c>
      <c r="F320" s="469"/>
      <c r="G320" s="476" t="s">
        <v>3475</v>
      </c>
      <c r="H320" s="476" t="s">
        <v>3604</v>
      </c>
      <c r="I320" s="533">
        <v>42367</v>
      </c>
      <c r="J320" s="486">
        <v>480</v>
      </c>
      <c r="K320" s="486">
        <v>0</v>
      </c>
      <c r="L320" s="485"/>
    </row>
    <row r="321" spans="1:12" x14ac:dyDescent="0.25">
      <c r="A321" s="490">
        <f t="shared" si="4"/>
        <v>319</v>
      </c>
      <c r="B321" s="485" t="s">
        <v>581</v>
      </c>
      <c r="C321" s="485" t="s">
        <v>3490</v>
      </c>
      <c r="D321" s="489" t="s">
        <v>797</v>
      </c>
      <c r="E321" s="489" t="s">
        <v>323</v>
      </c>
      <c r="F321" s="469"/>
      <c r="G321" s="476" t="s">
        <v>3475</v>
      </c>
      <c r="H321" s="476" t="s">
        <v>3603</v>
      </c>
      <c r="I321" s="533">
        <v>42023</v>
      </c>
      <c r="J321" s="486">
        <v>360</v>
      </c>
      <c r="K321" s="486">
        <v>0</v>
      </c>
      <c r="L321" s="485"/>
    </row>
    <row r="322" spans="1:12" ht="25.5" x14ac:dyDescent="0.25">
      <c r="A322" s="490">
        <f t="shared" si="4"/>
        <v>320</v>
      </c>
      <c r="B322" s="485" t="s">
        <v>581</v>
      </c>
      <c r="C322" s="485" t="s">
        <v>3505</v>
      </c>
      <c r="D322" s="489" t="s">
        <v>797</v>
      </c>
      <c r="E322" s="489" t="s">
        <v>323</v>
      </c>
      <c r="F322" s="469"/>
      <c r="G322" s="476" t="s">
        <v>3475</v>
      </c>
      <c r="H322" s="476" t="s">
        <v>3602</v>
      </c>
      <c r="I322" s="533">
        <v>42059</v>
      </c>
      <c r="J322" s="486">
        <v>1680</v>
      </c>
      <c r="K322" s="486">
        <v>0</v>
      </c>
      <c r="L322" s="485"/>
    </row>
    <row r="323" spans="1:12" ht="25.5" x14ac:dyDescent="0.25">
      <c r="A323" s="490">
        <f t="shared" si="4"/>
        <v>321</v>
      </c>
      <c r="B323" s="485" t="s">
        <v>581</v>
      </c>
      <c r="C323" s="485" t="s">
        <v>3561</v>
      </c>
      <c r="D323" s="489" t="s">
        <v>797</v>
      </c>
      <c r="E323" s="489" t="s">
        <v>323</v>
      </c>
      <c r="F323" s="469" t="s">
        <v>3601</v>
      </c>
      <c r="G323" s="476" t="s">
        <v>3475</v>
      </c>
      <c r="H323" s="476" t="s">
        <v>3559</v>
      </c>
      <c r="I323" s="533">
        <v>42058</v>
      </c>
      <c r="J323" s="486">
        <v>575</v>
      </c>
      <c r="K323" s="486">
        <v>0</v>
      </c>
      <c r="L323" s="485"/>
    </row>
    <row r="324" spans="1:12" ht="25.5" x14ac:dyDescent="0.25">
      <c r="A324" s="490">
        <f t="shared" ref="A324:A387" si="5">A323+1</f>
        <v>322</v>
      </c>
      <c r="B324" s="485" t="s">
        <v>581</v>
      </c>
      <c r="C324" s="485" t="s">
        <v>3600</v>
      </c>
      <c r="D324" s="489" t="s">
        <v>797</v>
      </c>
      <c r="E324" s="489" t="s">
        <v>323</v>
      </c>
      <c r="F324" s="469">
        <v>42005</v>
      </c>
      <c r="G324" s="476" t="s">
        <v>3475</v>
      </c>
      <c r="H324" s="476" t="s">
        <v>3588</v>
      </c>
      <c r="I324" s="533">
        <v>42058</v>
      </c>
      <c r="J324" s="486">
        <v>180</v>
      </c>
      <c r="K324" s="486">
        <v>0</v>
      </c>
      <c r="L324" s="485"/>
    </row>
    <row r="325" spans="1:12" ht="25.5" x14ac:dyDescent="0.25">
      <c r="A325" s="490">
        <f t="shared" si="5"/>
        <v>323</v>
      </c>
      <c r="B325" s="485" t="s">
        <v>581</v>
      </c>
      <c r="C325" s="485" t="s">
        <v>3599</v>
      </c>
      <c r="D325" s="489" t="s">
        <v>797</v>
      </c>
      <c r="E325" s="489" t="s">
        <v>323</v>
      </c>
      <c r="F325" s="469"/>
      <c r="G325" s="476" t="s">
        <v>3475</v>
      </c>
      <c r="H325" s="476" t="s">
        <v>3598</v>
      </c>
      <c r="I325" s="533">
        <v>42059</v>
      </c>
      <c r="J325" s="486">
        <v>1080</v>
      </c>
      <c r="K325" s="486">
        <v>0</v>
      </c>
      <c r="L325" s="485"/>
    </row>
    <row r="326" spans="1:12" x14ac:dyDescent="0.25">
      <c r="A326" s="490">
        <f t="shared" si="5"/>
        <v>324</v>
      </c>
      <c r="B326" s="485" t="s">
        <v>581</v>
      </c>
      <c r="C326" s="485" t="s">
        <v>3597</v>
      </c>
      <c r="D326" s="489" t="s">
        <v>797</v>
      </c>
      <c r="E326" s="489" t="s">
        <v>323</v>
      </c>
      <c r="F326" s="469">
        <v>142000012</v>
      </c>
      <c r="G326" s="476" t="s">
        <v>3475</v>
      </c>
      <c r="H326" s="476" t="s">
        <v>3588</v>
      </c>
      <c r="I326" s="533">
        <v>42061</v>
      </c>
      <c r="J326" s="486">
        <v>120</v>
      </c>
      <c r="K326" s="486">
        <v>0</v>
      </c>
      <c r="L326" s="485"/>
    </row>
    <row r="327" spans="1:12" ht="25.5" x14ac:dyDescent="0.25">
      <c r="A327" s="490">
        <f t="shared" si="5"/>
        <v>325</v>
      </c>
      <c r="B327" s="485" t="s">
        <v>581</v>
      </c>
      <c r="C327" s="485" t="s">
        <v>3596</v>
      </c>
      <c r="D327" s="489" t="s">
        <v>797</v>
      </c>
      <c r="E327" s="489" t="s">
        <v>323</v>
      </c>
      <c r="F327" s="469"/>
      <c r="G327" s="476" t="s">
        <v>3475</v>
      </c>
      <c r="H327" s="476" t="s">
        <v>3595</v>
      </c>
      <c r="I327" s="533">
        <v>42073</v>
      </c>
      <c r="J327" s="486">
        <v>624</v>
      </c>
      <c r="K327" s="486">
        <v>0</v>
      </c>
      <c r="L327" s="485"/>
    </row>
    <row r="328" spans="1:12" x14ac:dyDescent="0.25">
      <c r="A328" s="490">
        <f t="shared" si="5"/>
        <v>326</v>
      </c>
      <c r="B328" s="485" t="s">
        <v>581</v>
      </c>
      <c r="C328" s="485" t="s">
        <v>3594</v>
      </c>
      <c r="D328" s="489" t="s">
        <v>797</v>
      </c>
      <c r="E328" s="489" t="s">
        <v>323</v>
      </c>
      <c r="F328" s="469" t="s">
        <v>3593</v>
      </c>
      <c r="G328" s="476" t="s">
        <v>3475</v>
      </c>
      <c r="H328" s="476" t="s">
        <v>3592</v>
      </c>
      <c r="I328" s="533">
        <v>42074</v>
      </c>
      <c r="J328" s="486">
        <v>840</v>
      </c>
      <c r="K328" s="486">
        <v>0</v>
      </c>
      <c r="L328" s="485"/>
    </row>
    <row r="329" spans="1:12" x14ac:dyDescent="0.25">
      <c r="A329" s="490">
        <f t="shared" si="5"/>
        <v>327</v>
      </c>
      <c r="B329" s="485" t="s">
        <v>581</v>
      </c>
      <c r="C329" s="485" t="s">
        <v>3591</v>
      </c>
      <c r="D329" s="489" t="s">
        <v>797</v>
      </c>
      <c r="E329" s="489" t="s">
        <v>323</v>
      </c>
      <c r="F329" s="469">
        <v>15036</v>
      </c>
      <c r="G329" s="476" t="s">
        <v>3475</v>
      </c>
      <c r="H329" s="476" t="s">
        <v>3590</v>
      </c>
      <c r="I329" s="533">
        <v>42076</v>
      </c>
      <c r="J329" s="486">
        <v>600</v>
      </c>
      <c r="K329" s="486">
        <v>0</v>
      </c>
      <c r="L329" s="485"/>
    </row>
    <row r="330" spans="1:12" x14ac:dyDescent="0.25">
      <c r="A330" s="490">
        <f t="shared" si="5"/>
        <v>328</v>
      </c>
      <c r="B330" s="485" t="s">
        <v>581</v>
      </c>
      <c r="C330" s="485" t="s">
        <v>3589</v>
      </c>
      <c r="D330" s="489" t="s">
        <v>797</v>
      </c>
      <c r="E330" s="489" t="s">
        <v>323</v>
      </c>
      <c r="F330" s="469"/>
      <c r="G330" s="476" t="s">
        <v>3475</v>
      </c>
      <c r="H330" s="476" t="s">
        <v>3588</v>
      </c>
      <c r="I330" s="533">
        <v>42087</v>
      </c>
      <c r="J330" s="486">
        <v>420</v>
      </c>
      <c r="K330" s="486">
        <v>0</v>
      </c>
      <c r="L330" s="485"/>
    </row>
    <row r="331" spans="1:12" ht="25.5" x14ac:dyDescent="0.25">
      <c r="A331" s="490">
        <f t="shared" si="5"/>
        <v>329</v>
      </c>
      <c r="B331" s="485" t="s">
        <v>581</v>
      </c>
      <c r="C331" s="485" t="s">
        <v>3510</v>
      </c>
      <c r="D331" s="489" t="s">
        <v>797</v>
      </c>
      <c r="E331" s="489" t="s">
        <v>323</v>
      </c>
      <c r="F331" s="469" t="s">
        <v>3587</v>
      </c>
      <c r="G331" s="476" t="s">
        <v>3475</v>
      </c>
      <c r="H331" s="476" t="s">
        <v>3495</v>
      </c>
      <c r="I331" s="533">
        <v>42102</v>
      </c>
      <c r="J331" s="486">
        <v>1500</v>
      </c>
      <c r="K331" s="486">
        <v>0</v>
      </c>
      <c r="L331" s="485"/>
    </row>
    <row r="332" spans="1:12" ht="25.5" x14ac:dyDescent="0.25">
      <c r="A332" s="490">
        <f t="shared" si="5"/>
        <v>330</v>
      </c>
      <c r="B332" s="485" t="s">
        <v>581</v>
      </c>
      <c r="C332" s="485" t="s">
        <v>3586</v>
      </c>
      <c r="D332" s="489" t="s">
        <v>797</v>
      </c>
      <c r="E332" s="489" t="s">
        <v>323</v>
      </c>
      <c r="F332" s="469" t="s">
        <v>3585</v>
      </c>
      <c r="G332" s="476" t="s">
        <v>3475</v>
      </c>
      <c r="H332" s="476" t="s">
        <v>3584</v>
      </c>
      <c r="I332" s="533">
        <v>42123</v>
      </c>
      <c r="J332" s="486">
        <v>684</v>
      </c>
      <c r="K332" s="486">
        <v>0</v>
      </c>
      <c r="L332" s="485"/>
    </row>
    <row r="333" spans="1:12" ht="25.5" x14ac:dyDescent="0.25">
      <c r="A333" s="490">
        <f t="shared" si="5"/>
        <v>331</v>
      </c>
      <c r="B333" s="485" t="s">
        <v>581</v>
      </c>
      <c r="C333" s="485" t="s">
        <v>3583</v>
      </c>
      <c r="D333" s="489" t="s">
        <v>797</v>
      </c>
      <c r="E333" s="489" t="s">
        <v>323</v>
      </c>
      <c r="F333" s="469"/>
      <c r="G333" s="476" t="s">
        <v>3475</v>
      </c>
      <c r="H333" s="476" t="s">
        <v>3582</v>
      </c>
      <c r="I333" s="533">
        <v>42116</v>
      </c>
      <c r="J333" s="486">
        <v>180</v>
      </c>
      <c r="K333" s="486">
        <v>0</v>
      </c>
      <c r="L333" s="485"/>
    </row>
    <row r="334" spans="1:12" ht="25.5" x14ac:dyDescent="0.25">
      <c r="A334" s="490">
        <f t="shared" si="5"/>
        <v>332</v>
      </c>
      <c r="B334" s="485" t="s">
        <v>581</v>
      </c>
      <c r="C334" s="485" t="s">
        <v>3581</v>
      </c>
      <c r="D334" s="489" t="s">
        <v>797</v>
      </c>
      <c r="E334" s="489" t="s">
        <v>323</v>
      </c>
      <c r="F334" s="469"/>
      <c r="G334" s="476" t="s">
        <v>3475</v>
      </c>
      <c r="H334" s="476" t="s">
        <v>3580</v>
      </c>
      <c r="I334" s="533">
        <v>42136</v>
      </c>
      <c r="J334" s="486">
        <v>420</v>
      </c>
      <c r="K334" s="486">
        <v>0</v>
      </c>
      <c r="L334" s="485"/>
    </row>
    <row r="335" spans="1:12" ht="25.5" x14ac:dyDescent="0.25">
      <c r="A335" s="490">
        <f t="shared" si="5"/>
        <v>333</v>
      </c>
      <c r="B335" s="485" t="s">
        <v>581</v>
      </c>
      <c r="C335" s="485" t="s">
        <v>3555</v>
      </c>
      <c r="D335" s="489" t="s">
        <v>797</v>
      </c>
      <c r="E335" s="489" t="s">
        <v>323</v>
      </c>
      <c r="F335" s="469"/>
      <c r="G335" s="476" t="s">
        <v>3475</v>
      </c>
      <c r="H335" s="476" t="s">
        <v>3579</v>
      </c>
      <c r="I335" s="533">
        <v>42130</v>
      </c>
      <c r="J335" s="486">
        <v>600</v>
      </c>
      <c r="K335" s="486">
        <v>0</v>
      </c>
      <c r="L335" s="485"/>
    </row>
    <row r="336" spans="1:12" ht="25.5" x14ac:dyDescent="0.25">
      <c r="A336" s="490">
        <f t="shared" si="5"/>
        <v>334</v>
      </c>
      <c r="B336" s="485" t="s">
        <v>581</v>
      </c>
      <c r="C336" s="485" t="s">
        <v>3578</v>
      </c>
      <c r="D336" s="489" t="s">
        <v>797</v>
      </c>
      <c r="E336" s="489" t="s">
        <v>323</v>
      </c>
      <c r="F336" s="469"/>
      <c r="G336" s="476" t="s">
        <v>3475</v>
      </c>
      <c r="H336" s="476" t="s">
        <v>3577</v>
      </c>
      <c r="I336" s="533">
        <v>42137</v>
      </c>
      <c r="J336" s="486">
        <v>492</v>
      </c>
      <c r="K336" s="486">
        <v>0</v>
      </c>
      <c r="L336" s="485"/>
    </row>
    <row r="337" spans="1:12" x14ac:dyDescent="0.25">
      <c r="A337" s="490">
        <f t="shared" si="5"/>
        <v>335</v>
      </c>
      <c r="B337" s="485" t="s">
        <v>581</v>
      </c>
      <c r="C337" s="485" t="s">
        <v>3555</v>
      </c>
      <c r="D337" s="489" t="s">
        <v>797</v>
      </c>
      <c r="E337" s="489" t="s">
        <v>323</v>
      </c>
      <c r="F337" s="469"/>
      <c r="G337" s="476" t="s">
        <v>3475</v>
      </c>
      <c r="H337" s="476" t="s">
        <v>3576</v>
      </c>
      <c r="I337" s="533">
        <v>42150</v>
      </c>
      <c r="J337" s="486">
        <v>600</v>
      </c>
      <c r="K337" s="486">
        <v>0</v>
      </c>
      <c r="L337" s="485"/>
    </row>
    <row r="338" spans="1:12" ht="25.5" x14ac:dyDescent="0.25">
      <c r="A338" s="490">
        <f t="shared" si="5"/>
        <v>336</v>
      </c>
      <c r="B338" s="485" t="s">
        <v>581</v>
      </c>
      <c r="C338" s="485" t="s">
        <v>3574</v>
      </c>
      <c r="D338" s="489" t="s">
        <v>797</v>
      </c>
      <c r="E338" s="489" t="s">
        <v>323</v>
      </c>
      <c r="F338" s="469" t="s">
        <v>3575</v>
      </c>
      <c r="G338" s="476" t="s">
        <v>3475</v>
      </c>
      <c r="H338" s="476" t="s">
        <v>3572</v>
      </c>
      <c r="I338" s="533">
        <v>42151</v>
      </c>
      <c r="J338" s="486">
        <v>186</v>
      </c>
      <c r="K338" s="486">
        <v>0</v>
      </c>
      <c r="L338" s="485"/>
    </row>
    <row r="339" spans="1:12" ht="25.5" x14ac:dyDescent="0.25">
      <c r="A339" s="490">
        <f t="shared" si="5"/>
        <v>337</v>
      </c>
      <c r="B339" s="485" t="s">
        <v>581</v>
      </c>
      <c r="C339" s="485" t="s">
        <v>3574</v>
      </c>
      <c r="D339" s="489" t="s">
        <v>797</v>
      </c>
      <c r="E339" s="489" t="s">
        <v>323</v>
      </c>
      <c r="F339" s="469" t="s">
        <v>3573</v>
      </c>
      <c r="G339" s="476" t="s">
        <v>3475</v>
      </c>
      <c r="H339" s="476" t="s">
        <v>3572</v>
      </c>
      <c r="I339" s="533">
        <v>42151</v>
      </c>
      <c r="J339" s="486">
        <v>372</v>
      </c>
      <c r="K339" s="486">
        <v>0</v>
      </c>
      <c r="L339" s="485"/>
    </row>
    <row r="340" spans="1:12" x14ac:dyDescent="0.25">
      <c r="A340" s="490">
        <f t="shared" si="5"/>
        <v>338</v>
      </c>
      <c r="B340" s="485" t="s">
        <v>581</v>
      </c>
      <c r="C340" s="485" t="s">
        <v>3490</v>
      </c>
      <c r="D340" s="489" t="s">
        <v>797</v>
      </c>
      <c r="E340" s="489" t="s">
        <v>323</v>
      </c>
      <c r="F340" s="469"/>
      <c r="G340" s="476" t="s">
        <v>3475</v>
      </c>
      <c r="H340" s="476" t="s">
        <v>3571</v>
      </c>
      <c r="I340" s="533">
        <v>42156</v>
      </c>
      <c r="J340" s="486">
        <v>120</v>
      </c>
      <c r="K340" s="486">
        <v>0</v>
      </c>
      <c r="L340" s="485"/>
    </row>
    <row r="341" spans="1:12" x14ac:dyDescent="0.25">
      <c r="A341" s="490">
        <f t="shared" si="5"/>
        <v>339</v>
      </c>
      <c r="B341" s="485" t="s">
        <v>581</v>
      </c>
      <c r="C341" s="485" t="s">
        <v>3490</v>
      </c>
      <c r="D341" s="489" t="s">
        <v>797</v>
      </c>
      <c r="E341" s="489" t="s">
        <v>323</v>
      </c>
      <c r="F341" s="469"/>
      <c r="G341" s="476" t="s">
        <v>3475</v>
      </c>
      <c r="H341" s="476" t="s">
        <v>3570</v>
      </c>
      <c r="I341" s="533">
        <v>42156</v>
      </c>
      <c r="J341" s="486">
        <v>120</v>
      </c>
      <c r="K341" s="486">
        <v>0</v>
      </c>
      <c r="L341" s="485"/>
    </row>
    <row r="342" spans="1:12" ht="25.5" x14ac:dyDescent="0.25">
      <c r="A342" s="490">
        <f t="shared" si="5"/>
        <v>340</v>
      </c>
      <c r="B342" s="485" t="s">
        <v>581</v>
      </c>
      <c r="C342" s="485" t="s">
        <v>3569</v>
      </c>
      <c r="D342" s="489" t="s">
        <v>797</v>
      </c>
      <c r="E342" s="489" t="s">
        <v>323</v>
      </c>
      <c r="F342" s="469"/>
      <c r="G342" s="476" t="s">
        <v>3475</v>
      </c>
      <c r="H342" s="476" t="s">
        <v>3568</v>
      </c>
      <c r="I342" s="533">
        <v>42158</v>
      </c>
      <c r="J342" s="486">
        <v>420</v>
      </c>
      <c r="K342" s="486">
        <v>0</v>
      </c>
      <c r="L342" s="485"/>
    </row>
    <row r="343" spans="1:12" ht="38.25" x14ac:dyDescent="0.25">
      <c r="A343" s="490">
        <f t="shared" si="5"/>
        <v>341</v>
      </c>
      <c r="B343" s="485" t="s">
        <v>581</v>
      </c>
      <c r="C343" s="485" t="s">
        <v>3567</v>
      </c>
      <c r="D343" s="489" t="s">
        <v>797</v>
      </c>
      <c r="E343" s="489" t="s">
        <v>323</v>
      </c>
      <c r="F343" s="469">
        <v>42123</v>
      </c>
      <c r="G343" s="476" t="s">
        <v>3475</v>
      </c>
      <c r="H343" s="476" t="s">
        <v>3566</v>
      </c>
      <c r="I343" s="533">
        <v>42164</v>
      </c>
      <c r="J343" s="486">
        <v>600</v>
      </c>
      <c r="K343" s="486">
        <v>0</v>
      </c>
      <c r="L343" s="485"/>
    </row>
    <row r="344" spans="1:12" x14ac:dyDescent="0.25">
      <c r="A344" s="490">
        <f t="shared" si="5"/>
        <v>342</v>
      </c>
      <c r="B344" s="485" t="s">
        <v>581</v>
      </c>
      <c r="C344" s="485" t="s">
        <v>3565</v>
      </c>
      <c r="D344" s="489" t="s">
        <v>797</v>
      </c>
      <c r="E344" s="489" t="s">
        <v>323</v>
      </c>
      <c r="F344" s="469" t="s">
        <v>3564</v>
      </c>
      <c r="G344" s="476" t="s">
        <v>3475</v>
      </c>
      <c r="H344" s="476" t="s">
        <v>3563</v>
      </c>
      <c r="I344" s="533">
        <v>42164</v>
      </c>
      <c r="J344" s="486">
        <v>600</v>
      </c>
      <c r="K344" s="486">
        <v>0</v>
      </c>
      <c r="L344" s="485"/>
    </row>
    <row r="345" spans="1:12" ht="25.5" x14ac:dyDescent="0.25">
      <c r="A345" s="490">
        <f t="shared" si="5"/>
        <v>343</v>
      </c>
      <c r="B345" s="485" t="s">
        <v>581</v>
      </c>
      <c r="C345" s="485" t="s">
        <v>3510</v>
      </c>
      <c r="D345" s="489" t="s">
        <v>797</v>
      </c>
      <c r="E345" s="489" t="s">
        <v>323</v>
      </c>
      <c r="F345" s="469" t="s">
        <v>3562</v>
      </c>
      <c r="G345" s="476" t="s">
        <v>3475</v>
      </c>
      <c r="H345" s="476" t="s">
        <v>3495</v>
      </c>
      <c r="I345" s="533">
        <v>42165</v>
      </c>
      <c r="J345" s="486">
        <v>186</v>
      </c>
      <c r="K345" s="486">
        <v>0</v>
      </c>
      <c r="L345" s="485"/>
    </row>
    <row r="346" spans="1:12" ht="25.5" x14ac:dyDescent="0.25">
      <c r="A346" s="490">
        <f t="shared" si="5"/>
        <v>344</v>
      </c>
      <c r="B346" s="485" t="s">
        <v>581</v>
      </c>
      <c r="C346" s="485" t="s">
        <v>3561</v>
      </c>
      <c r="D346" s="489" t="s">
        <v>797</v>
      </c>
      <c r="E346" s="489" t="s">
        <v>323</v>
      </c>
      <c r="F346" s="469" t="s">
        <v>3560</v>
      </c>
      <c r="G346" s="476" t="s">
        <v>3475</v>
      </c>
      <c r="H346" s="476" t="s">
        <v>3559</v>
      </c>
      <c r="I346" s="533">
        <v>42166</v>
      </c>
      <c r="J346" s="486">
        <v>355</v>
      </c>
      <c r="K346" s="486">
        <v>0</v>
      </c>
      <c r="L346" s="485"/>
    </row>
    <row r="347" spans="1:12" ht="25.5" x14ac:dyDescent="0.25">
      <c r="A347" s="490">
        <f t="shared" si="5"/>
        <v>345</v>
      </c>
      <c r="B347" s="485" t="s">
        <v>581</v>
      </c>
      <c r="C347" s="485" t="s">
        <v>3558</v>
      </c>
      <c r="D347" s="489" t="s">
        <v>797</v>
      </c>
      <c r="E347" s="489" t="s">
        <v>323</v>
      </c>
      <c r="F347" s="469"/>
      <c r="G347" s="476" t="s">
        <v>3475</v>
      </c>
      <c r="H347" s="476" t="s">
        <v>3557</v>
      </c>
      <c r="I347" s="533">
        <v>42171</v>
      </c>
      <c r="J347" s="486">
        <v>396</v>
      </c>
      <c r="K347" s="486">
        <v>0</v>
      </c>
      <c r="L347" s="485"/>
    </row>
    <row r="348" spans="1:12" ht="25.5" x14ac:dyDescent="0.25">
      <c r="A348" s="490">
        <f t="shared" si="5"/>
        <v>346</v>
      </c>
      <c r="B348" s="485" t="s">
        <v>581</v>
      </c>
      <c r="C348" s="485" t="s">
        <v>3490</v>
      </c>
      <c r="D348" s="489" t="s">
        <v>797</v>
      </c>
      <c r="E348" s="489" t="s">
        <v>323</v>
      </c>
      <c r="F348" s="469"/>
      <c r="G348" s="476" t="s">
        <v>3475</v>
      </c>
      <c r="H348" s="476" t="s">
        <v>3556</v>
      </c>
      <c r="I348" s="533">
        <v>42174</v>
      </c>
      <c r="J348" s="486">
        <v>240</v>
      </c>
      <c r="K348" s="486">
        <v>0</v>
      </c>
      <c r="L348" s="485"/>
    </row>
    <row r="349" spans="1:12" ht="25.5" x14ac:dyDescent="0.25">
      <c r="A349" s="490">
        <f t="shared" si="5"/>
        <v>347</v>
      </c>
      <c r="B349" s="485" t="s">
        <v>581</v>
      </c>
      <c r="C349" s="485" t="s">
        <v>3555</v>
      </c>
      <c r="D349" s="489" t="s">
        <v>797</v>
      </c>
      <c r="E349" s="489" t="s">
        <v>323</v>
      </c>
      <c r="F349" s="469"/>
      <c r="G349" s="476" t="s">
        <v>3475</v>
      </c>
      <c r="H349" s="476" t="s">
        <v>3554</v>
      </c>
      <c r="I349" s="533">
        <v>42173</v>
      </c>
      <c r="J349" s="486">
        <v>600</v>
      </c>
      <c r="K349" s="486">
        <v>0</v>
      </c>
      <c r="L349" s="485"/>
    </row>
    <row r="350" spans="1:12" ht="51" x14ac:dyDescent="0.25">
      <c r="A350" s="490">
        <f t="shared" si="5"/>
        <v>348</v>
      </c>
      <c r="B350" s="485" t="s">
        <v>581</v>
      </c>
      <c r="C350" s="485" t="s">
        <v>3553</v>
      </c>
      <c r="D350" s="489" t="s">
        <v>797</v>
      </c>
      <c r="E350" s="489" t="s">
        <v>323</v>
      </c>
      <c r="F350" s="469"/>
      <c r="G350" s="476" t="s">
        <v>3475</v>
      </c>
      <c r="H350" s="476" t="s">
        <v>3552</v>
      </c>
      <c r="I350" s="533">
        <v>42177</v>
      </c>
      <c r="J350" s="486">
        <v>396</v>
      </c>
      <c r="K350" s="486">
        <v>0</v>
      </c>
      <c r="L350" s="485"/>
    </row>
    <row r="351" spans="1:12" x14ac:dyDescent="0.25">
      <c r="A351" s="490">
        <f t="shared" si="5"/>
        <v>349</v>
      </c>
      <c r="B351" s="485" t="s">
        <v>581</v>
      </c>
      <c r="C351" s="485" t="s">
        <v>3512</v>
      </c>
      <c r="D351" s="489" t="s">
        <v>797</v>
      </c>
      <c r="E351" s="489" t="s">
        <v>323</v>
      </c>
      <c r="F351" s="469">
        <v>9500390138</v>
      </c>
      <c r="G351" s="476" t="s">
        <v>3475</v>
      </c>
      <c r="H351" s="476" t="s">
        <v>3552</v>
      </c>
      <c r="I351" s="533">
        <v>42178</v>
      </c>
      <c r="J351" s="486">
        <v>540</v>
      </c>
      <c r="K351" s="486">
        <v>0</v>
      </c>
      <c r="L351" s="485"/>
    </row>
    <row r="352" spans="1:12" ht="25.5" x14ac:dyDescent="0.25">
      <c r="A352" s="490">
        <f t="shared" si="5"/>
        <v>350</v>
      </c>
      <c r="B352" s="485" t="s">
        <v>581</v>
      </c>
      <c r="C352" s="485" t="s">
        <v>3551</v>
      </c>
      <c r="D352" s="489" t="s">
        <v>797</v>
      </c>
      <c r="E352" s="489" t="s">
        <v>323</v>
      </c>
      <c r="F352" s="469"/>
      <c r="G352" s="476" t="s">
        <v>3475</v>
      </c>
      <c r="H352" s="476" t="s">
        <v>3550</v>
      </c>
      <c r="I352" s="533">
        <v>42186</v>
      </c>
      <c r="J352" s="486">
        <v>120</v>
      </c>
      <c r="K352" s="486">
        <v>0</v>
      </c>
      <c r="L352" s="485"/>
    </row>
    <row r="353" spans="1:12" ht="25.5" x14ac:dyDescent="0.25">
      <c r="A353" s="490">
        <f t="shared" si="5"/>
        <v>351</v>
      </c>
      <c r="B353" s="485" t="s">
        <v>581</v>
      </c>
      <c r="C353" s="485" t="s">
        <v>3549</v>
      </c>
      <c r="D353" s="489" t="s">
        <v>797</v>
      </c>
      <c r="E353" s="489" t="s">
        <v>323</v>
      </c>
      <c r="F353" s="469" t="s">
        <v>3548</v>
      </c>
      <c r="G353" s="476" t="s">
        <v>3475</v>
      </c>
      <c r="H353" s="476" t="s">
        <v>3547</v>
      </c>
      <c r="I353" s="533">
        <v>42193</v>
      </c>
      <c r="J353" s="486">
        <v>828</v>
      </c>
      <c r="K353" s="486">
        <v>0</v>
      </c>
      <c r="L353" s="485"/>
    </row>
    <row r="354" spans="1:12" ht="51" x14ac:dyDescent="0.25">
      <c r="A354" s="490">
        <f t="shared" si="5"/>
        <v>352</v>
      </c>
      <c r="B354" s="485" t="s">
        <v>581</v>
      </c>
      <c r="C354" s="485" t="s">
        <v>3546</v>
      </c>
      <c r="D354" s="489" t="s">
        <v>797</v>
      </c>
      <c r="E354" s="489" t="s">
        <v>323</v>
      </c>
      <c r="F354" s="469" t="s">
        <v>3545</v>
      </c>
      <c r="G354" s="476" t="s">
        <v>3475</v>
      </c>
      <c r="H354" s="476" t="s">
        <v>3544</v>
      </c>
      <c r="I354" s="533">
        <v>42200</v>
      </c>
      <c r="J354" s="486">
        <v>1200</v>
      </c>
      <c r="K354" s="486">
        <v>0</v>
      </c>
      <c r="L354" s="485"/>
    </row>
    <row r="355" spans="1:12" ht="25.5" x14ac:dyDescent="0.25">
      <c r="A355" s="490">
        <f t="shared" si="5"/>
        <v>353</v>
      </c>
      <c r="B355" s="485" t="s">
        <v>581</v>
      </c>
      <c r="C355" s="485" t="s">
        <v>3512</v>
      </c>
      <c r="D355" s="489" t="s">
        <v>797</v>
      </c>
      <c r="E355" s="489" t="s">
        <v>323</v>
      </c>
      <c r="F355" s="469">
        <v>9500393070</v>
      </c>
      <c r="G355" s="476" t="s">
        <v>3475</v>
      </c>
      <c r="H355" s="476" t="s">
        <v>3543</v>
      </c>
      <c r="I355" s="533">
        <v>42195</v>
      </c>
      <c r="J355" s="486">
        <v>180</v>
      </c>
      <c r="K355" s="486">
        <v>0</v>
      </c>
      <c r="L355" s="485"/>
    </row>
    <row r="356" spans="1:12" x14ac:dyDescent="0.25">
      <c r="A356" s="490">
        <f t="shared" si="5"/>
        <v>354</v>
      </c>
      <c r="B356" s="485" t="s">
        <v>581</v>
      </c>
      <c r="C356" s="485" t="s">
        <v>3542</v>
      </c>
      <c r="D356" s="489" t="s">
        <v>797</v>
      </c>
      <c r="E356" s="489" t="s">
        <v>323</v>
      </c>
      <c r="F356" s="469"/>
      <c r="G356" s="476" t="s">
        <v>3475</v>
      </c>
      <c r="H356" s="476" t="s">
        <v>3541</v>
      </c>
      <c r="I356" s="533">
        <v>42194</v>
      </c>
      <c r="J356" s="486">
        <v>120</v>
      </c>
      <c r="K356" s="486">
        <v>0</v>
      </c>
      <c r="L356" s="485"/>
    </row>
    <row r="357" spans="1:12" ht="25.5" x14ac:dyDescent="0.25">
      <c r="A357" s="490">
        <f t="shared" si="5"/>
        <v>355</v>
      </c>
      <c r="B357" s="485" t="s">
        <v>581</v>
      </c>
      <c r="C357" s="485" t="s">
        <v>3540</v>
      </c>
      <c r="D357" s="489" t="s">
        <v>797</v>
      </c>
      <c r="E357" s="489" t="s">
        <v>323</v>
      </c>
      <c r="F357" s="469"/>
      <c r="G357" s="476" t="s">
        <v>3475</v>
      </c>
      <c r="H357" s="476" t="s">
        <v>3539</v>
      </c>
      <c r="I357" s="533">
        <v>42214</v>
      </c>
      <c r="J357" s="486">
        <v>800</v>
      </c>
      <c r="K357" s="486">
        <v>0</v>
      </c>
      <c r="L357" s="485"/>
    </row>
    <row r="358" spans="1:12" ht="25.5" x14ac:dyDescent="0.25">
      <c r="A358" s="490">
        <f t="shared" si="5"/>
        <v>356</v>
      </c>
      <c r="B358" s="485" t="s">
        <v>581</v>
      </c>
      <c r="C358" s="485" t="s">
        <v>3485</v>
      </c>
      <c r="D358" s="489" t="s">
        <v>797</v>
      </c>
      <c r="E358" s="489" t="s">
        <v>323</v>
      </c>
      <c r="F358" s="469" t="s">
        <v>3538</v>
      </c>
      <c r="G358" s="476" t="s">
        <v>3475</v>
      </c>
      <c r="H358" s="476" t="s">
        <v>3537</v>
      </c>
      <c r="I358" s="533">
        <v>42216</v>
      </c>
      <c r="J358" s="486">
        <v>240</v>
      </c>
      <c r="K358" s="486">
        <v>0</v>
      </c>
      <c r="L358" s="485"/>
    </row>
    <row r="359" spans="1:12" ht="25.5" x14ac:dyDescent="0.25">
      <c r="A359" s="490">
        <f t="shared" si="5"/>
        <v>357</v>
      </c>
      <c r="B359" s="485" t="s">
        <v>581</v>
      </c>
      <c r="C359" s="485" t="s">
        <v>3536</v>
      </c>
      <c r="D359" s="489" t="s">
        <v>797</v>
      </c>
      <c r="E359" s="489" t="s">
        <v>323</v>
      </c>
      <c r="F359" s="469"/>
      <c r="G359" s="476" t="s">
        <v>3475</v>
      </c>
      <c r="H359" s="476" t="s">
        <v>3535</v>
      </c>
      <c r="I359" s="533">
        <v>42226</v>
      </c>
      <c r="J359" s="486">
        <v>360</v>
      </c>
      <c r="K359" s="486">
        <v>0</v>
      </c>
      <c r="L359" s="485"/>
    </row>
    <row r="360" spans="1:12" ht="38.25" x14ac:dyDescent="0.25">
      <c r="A360" s="490">
        <f t="shared" si="5"/>
        <v>358</v>
      </c>
      <c r="B360" s="485" t="s">
        <v>581</v>
      </c>
      <c r="C360" s="485" t="s">
        <v>3534</v>
      </c>
      <c r="D360" s="489" t="s">
        <v>797</v>
      </c>
      <c r="E360" s="489" t="s">
        <v>323</v>
      </c>
      <c r="F360" s="469" t="s">
        <v>3533</v>
      </c>
      <c r="G360" s="476" t="s">
        <v>3475</v>
      </c>
      <c r="H360" s="476" t="s">
        <v>3532</v>
      </c>
      <c r="I360" s="533">
        <v>42209</v>
      </c>
      <c r="J360" s="486">
        <v>546</v>
      </c>
      <c r="K360" s="486">
        <v>0</v>
      </c>
      <c r="L360" s="485"/>
    </row>
    <row r="361" spans="1:12" ht="38.25" x14ac:dyDescent="0.25">
      <c r="A361" s="490">
        <f t="shared" si="5"/>
        <v>359</v>
      </c>
      <c r="B361" s="485" t="s">
        <v>581</v>
      </c>
      <c r="C361" s="485" t="s">
        <v>3531</v>
      </c>
      <c r="D361" s="489" t="s">
        <v>797</v>
      </c>
      <c r="E361" s="489" t="s">
        <v>323</v>
      </c>
      <c r="F361" s="469" t="s">
        <v>3530</v>
      </c>
      <c r="G361" s="476" t="s">
        <v>3475</v>
      </c>
      <c r="H361" s="476" t="s">
        <v>3529</v>
      </c>
      <c r="I361" s="533">
        <v>42233</v>
      </c>
      <c r="J361" s="486">
        <v>1302</v>
      </c>
      <c r="K361" s="486">
        <v>0</v>
      </c>
      <c r="L361" s="485"/>
    </row>
    <row r="362" spans="1:12" ht="25.5" x14ac:dyDescent="0.25">
      <c r="A362" s="490">
        <f t="shared" si="5"/>
        <v>360</v>
      </c>
      <c r="B362" s="485" t="s">
        <v>581</v>
      </c>
      <c r="C362" s="485" t="s">
        <v>3487</v>
      </c>
      <c r="D362" s="489" t="s">
        <v>797</v>
      </c>
      <c r="E362" s="489" t="s">
        <v>323</v>
      </c>
      <c r="F362" s="469">
        <v>25072015</v>
      </c>
      <c r="G362" s="476" t="s">
        <v>3475</v>
      </c>
      <c r="H362" s="476" t="s">
        <v>3528</v>
      </c>
      <c r="I362" s="533">
        <v>42235</v>
      </c>
      <c r="J362" s="486">
        <v>2400</v>
      </c>
      <c r="K362" s="486">
        <v>0</v>
      </c>
      <c r="L362" s="485"/>
    </row>
    <row r="363" spans="1:12" x14ac:dyDescent="0.25">
      <c r="A363" s="490">
        <f t="shared" si="5"/>
        <v>361</v>
      </c>
      <c r="B363" s="485" t="s">
        <v>581</v>
      </c>
      <c r="C363" s="485" t="s">
        <v>3527</v>
      </c>
      <c r="D363" s="489" t="s">
        <v>797</v>
      </c>
      <c r="E363" s="489" t="s">
        <v>323</v>
      </c>
      <c r="F363" s="469">
        <v>42005</v>
      </c>
      <c r="G363" s="476" t="s">
        <v>3475</v>
      </c>
      <c r="H363" s="476" t="s">
        <v>3526</v>
      </c>
      <c r="I363" s="533">
        <v>42230</v>
      </c>
      <c r="J363" s="486">
        <v>1614</v>
      </c>
      <c r="K363" s="486">
        <v>0</v>
      </c>
      <c r="L363" s="485"/>
    </row>
    <row r="364" spans="1:12" ht="25.5" x14ac:dyDescent="0.25">
      <c r="A364" s="490">
        <f t="shared" si="5"/>
        <v>362</v>
      </c>
      <c r="B364" s="485" t="s">
        <v>581</v>
      </c>
      <c r="C364" s="485" t="s">
        <v>3525</v>
      </c>
      <c r="D364" s="489" t="s">
        <v>797</v>
      </c>
      <c r="E364" s="489" t="s">
        <v>323</v>
      </c>
      <c r="F364" s="469"/>
      <c r="G364" s="476" t="s">
        <v>3475</v>
      </c>
      <c r="H364" s="476" t="s">
        <v>3524</v>
      </c>
      <c r="I364" s="533">
        <v>42236</v>
      </c>
      <c r="J364" s="486">
        <v>360</v>
      </c>
      <c r="K364" s="486">
        <v>0</v>
      </c>
      <c r="L364" s="485"/>
    </row>
    <row r="365" spans="1:12" ht="25.5" x14ac:dyDescent="0.25">
      <c r="A365" s="490">
        <f t="shared" si="5"/>
        <v>363</v>
      </c>
      <c r="B365" s="485" t="s">
        <v>581</v>
      </c>
      <c r="C365" s="485" t="s">
        <v>3514</v>
      </c>
      <c r="D365" s="489" t="s">
        <v>797</v>
      </c>
      <c r="E365" s="489" t="s">
        <v>323</v>
      </c>
      <c r="F365" s="469"/>
      <c r="G365" s="476" t="s">
        <v>3475</v>
      </c>
      <c r="H365" s="476" t="s">
        <v>3523</v>
      </c>
      <c r="I365" s="533">
        <v>42241</v>
      </c>
      <c r="J365" s="486">
        <v>540</v>
      </c>
      <c r="K365" s="486">
        <v>0</v>
      </c>
      <c r="L365" s="485"/>
    </row>
    <row r="366" spans="1:12" ht="25.5" x14ac:dyDescent="0.25">
      <c r="A366" s="490">
        <f t="shared" si="5"/>
        <v>364</v>
      </c>
      <c r="B366" s="485" t="s">
        <v>581</v>
      </c>
      <c r="C366" s="485" t="s">
        <v>3521</v>
      </c>
      <c r="D366" s="489" t="s">
        <v>797</v>
      </c>
      <c r="E366" s="489" t="s">
        <v>323</v>
      </c>
      <c r="F366" s="469">
        <v>201500362</v>
      </c>
      <c r="G366" s="476" t="s">
        <v>3475</v>
      </c>
      <c r="H366" s="476" t="s">
        <v>3522</v>
      </c>
      <c r="I366" s="533">
        <v>42240</v>
      </c>
      <c r="J366" s="486">
        <v>240</v>
      </c>
      <c r="K366" s="486">
        <v>0</v>
      </c>
      <c r="L366" s="485"/>
    </row>
    <row r="367" spans="1:12" ht="25.5" x14ac:dyDescent="0.25">
      <c r="A367" s="490">
        <f t="shared" si="5"/>
        <v>365</v>
      </c>
      <c r="B367" s="485" t="s">
        <v>581</v>
      </c>
      <c r="C367" s="485" t="s">
        <v>3521</v>
      </c>
      <c r="D367" s="489" t="s">
        <v>797</v>
      </c>
      <c r="E367" s="489" t="s">
        <v>323</v>
      </c>
      <c r="F367" s="469">
        <v>201500363</v>
      </c>
      <c r="G367" s="476" t="s">
        <v>3475</v>
      </c>
      <c r="H367" s="476" t="s">
        <v>3520</v>
      </c>
      <c r="I367" s="533">
        <v>42240</v>
      </c>
      <c r="J367" s="486">
        <v>240</v>
      </c>
      <c r="K367" s="486">
        <v>0</v>
      </c>
      <c r="L367" s="485"/>
    </row>
    <row r="368" spans="1:12" x14ac:dyDescent="0.25">
      <c r="A368" s="490">
        <f t="shared" si="5"/>
        <v>366</v>
      </c>
      <c r="B368" s="485" t="s">
        <v>581</v>
      </c>
      <c r="C368" s="485" t="s">
        <v>3519</v>
      </c>
      <c r="D368" s="489" t="s">
        <v>797</v>
      </c>
      <c r="E368" s="489" t="s">
        <v>323</v>
      </c>
      <c r="F368" s="469" t="s">
        <v>3518</v>
      </c>
      <c r="G368" s="476" t="s">
        <v>3475</v>
      </c>
      <c r="H368" s="476" t="s">
        <v>3517</v>
      </c>
      <c r="I368" s="533">
        <v>42254</v>
      </c>
      <c r="J368" s="486">
        <v>180</v>
      </c>
      <c r="K368" s="486">
        <v>0</v>
      </c>
      <c r="L368" s="485"/>
    </row>
    <row r="369" spans="1:12" ht="25.5" x14ac:dyDescent="0.25">
      <c r="A369" s="490">
        <f t="shared" si="5"/>
        <v>367</v>
      </c>
      <c r="B369" s="485" t="s">
        <v>581</v>
      </c>
      <c r="C369" s="485" t="s">
        <v>3516</v>
      </c>
      <c r="D369" s="489" t="s">
        <v>797</v>
      </c>
      <c r="E369" s="489" t="s">
        <v>323</v>
      </c>
      <c r="F369" s="469">
        <v>42042</v>
      </c>
      <c r="G369" s="476" t="s">
        <v>3475</v>
      </c>
      <c r="H369" s="476" t="s">
        <v>3515</v>
      </c>
      <c r="I369" s="533">
        <v>42254</v>
      </c>
      <c r="J369" s="486">
        <v>756</v>
      </c>
      <c r="K369" s="486">
        <v>0</v>
      </c>
      <c r="L369" s="485"/>
    </row>
    <row r="370" spans="1:12" ht="25.5" x14ac:dyDescent="0.25">
      <c r="A370" s="490">
        <f t="shared" si="5"/>
        <v>368</v>
      </c>
      <c r="B370" s="485" t="s">
        <v>581</v>
      </c>
      <c r="C370" s="485" t="s">
        <v>3514</v>
      </c>
      <c r="D370" s="489" t="s">
        <v>797</v>
      </c>
      <c r="E370" s="489" t="s">
        <v>323</v>
      </c>
      <c r="F370" s="469"/>
      <c r="G370" s="476" t="s">
        <v>3475</v>
      </c>
      <c r="H370" s="476" t="s">
        <v>3513</v>
      </c>
      <c r="I370" s="533">
        <v>42254</v>
      </c>
      <c r="J370" s="486">
        <v>270</v>
      </c>
      <c r="K370" s="486">
        <v>0</v>
      </c>
      <c r="L370" s="485"/>
    </row>
    <row r="371" spans="1:12" ht="25.5" x14ac:dyDescent="0.25">
      <c r="A371" s="490">
        <f t="shared" si="5"/>
        <v>369</v>
      </c>
      <c r="B371" s="485" t="s">
        <v>581</v>
      </c>
      <c r="C371" s="485" t="s">
        <v>3512</v>
      </c>
      <c r="D371" s="489" t="s">
        <v>797</v>
      </c>
      <c r="E371" s="489" t="s">
        <v>323</v>
      </c>
      <c r="F371" s="469">
        <v>9500397889</v>
      </c>
      <c r="G371" s="476" t="s">
        <v>3475</v>
      </c>
      <c r="H371" s="476" t="s">
        <v>3511</v>
      </c>
      <c r="I371" s="533">
        <v>42242</v>
      </c>
      <c r="J371" s="486">
        <v>360</v>
      </c>
      <c r="K371" s="486">
        <v>0</v>
      </c>
      <c r="L371" s="485"/>
    </row>
    <row r="372" spans="1:12" ht="25.5" x14ac:dyDescent="0.25">
      <c r="A372" s="490">
        <f t="shared" si="5"/>
        <v>370</v>
      </c>
      <c r="B372" s="485" t="s">
        <v>581</v>
      </c>
      <c r="C372" s="485" t="s">
        <v>3510</v>
      </c>
      <c r="D372" s="489" t="s">
        <v>797</v>
      </c>
      <c r="E372" s="489" t="s">
        <v>323</v>
      </c>
      <c r="F372" s="469" t="s">
        <v>3509</v>
      </c>
      <c r="G372" s="476" t="s">
        <v>3475</v>
      </c>
      <c r="H372" s="476" t="s">
        <v>3495</v>
      </c>
      <c r="I372" s="533">
        <v>42300</v>
      </c>
      <c r="J372" s="486">
        <v>540</v>
      </c>
      <c r="K372" s="486">
        <v>0</v>
      </c>
      <c r="L372" s="485"/>
    </row>
    <row r="373" spans="1:12" ht="25.5" x14ac:dyDescent="0.25">
      <c r="A373" s="490">
        <f t="shared" si="5"/>
        <v>371</v>
      </c>
      <c r="B373" s="485" t="s">
        <v>581</v>
      </c>
      <c r="C373" s="485" t="s">
        <v>3508</v>
      </c>
      <c r="D373" s="489" t="s">
        <v>797</v>
      </c>
      <c r="E373" s="489" t="s">
        <v>323</v>
      </c>
      <c r="F373" s="469"/>
      <c r="G373" s="476" t="s">
        <v>3475</v>
      </c>
      <c r="H373" s="476" t="s">
        <v>3507</v>
      </c>
      <c r="I373" s="533">
        <v>42300</v>
      </c>
      <c r="J373" s="486">
        <v>150</v>
      </c>
      <c r="K373" s="486">
        <v>0</v>
      </c>
      <c r="L373" s="485"/>
    </row>
    <row r="374" spans="1:12" x14ac:dyDescent="0.25">
      <c r="A374" s="490">
        <f t="shared" si="5"/>
        <v>372</v>
      </c>
      <c r="B374" s="485" t="s">
        <v>581</v>
      </c>
      <c r="C374" s="485" t="s">
        <v>3490</v>
      </c>
      <c r="D374" s="489" t="s">
        <v>797</v>
      </c>
      <c r="E374" s="489" t="s">
        <v>323</v>
      </c>
      <c r="F374" s="469"/>
      <c r="G374" s="476" t="s">
        <v>3475</v>
      </c>
      <c r="H374" s="476" t="s">
        <v>3506</v>
      </c>
      <c r="I374" s="533">
        <v>42303</v>
      </c>
      <c r="J374" s="486">
        <v>120</v>
      </c>
      <c r="K374" s="486">
        <v>0</v>
      </c>
      <c r="L374" s="485"/>
    </row>
    <row r="375" spans="1:12" ht="25.5" x14ac:dyDescent="0.25">
      <c r="A375" s="490">
        <f t="shared" si="5"/>
        <v>373</v>
      </c>
      <c r="B375" s="485" t="s">
        <v>581</v>
      </c>
      <c r="C375" s="485" t="s">
        <v>3505</v>
      </c>
      <c r="D375" s="489" t="s">
        <v>797</v>
      </c>
      <c r="E375" s="489" t="s">
        <v>323</v>
      </c>
      <c r="F375" s="469"/>
      <c r="G375" s="476" t="s">
        <v>3475</v>
      </c>
      <c r="H375" s="476" t="s">
        <v>3504</v>
      </c>
      <c r="I375" s="533">
        <v>42304</v>
      </c>
      <c r="J375" s="486">
        <v>1800</v>
      </c>
      <c r="K375" s="486">
        <v>0</v>
      </c>
      <c r="L375" s="485"/>
    </row>
    <row r="376" spans="1:12" ht="38.25" x14ac:dyDescent="0.25">
      <c r="A376" s="490">
        <f t="shared" si="5"/>
        <v>374</v>
      </c>
      <c r="B376" s="485" t="s">
        <v>581</v>
      </c>
      <c r="C376" s="485" t="s">
        <v>3503</v>
      </c>
      <c r="D376" s="489" t="s">
        <v>797</v>
      </c>
      <c r="E376" s="489" t="s">
        <v>323</v>
      </c>
      <c r="F376" s="469" t="s">
        <v>3502</v>
      </c>
      <c r="G376" s="476" t="s">
        <v>3475</v>
      </c>
      <c r="H376" s="476" t="s">
        <v>3501</v>
      </c>
      <c r="I376" s="533">
        <v>42310</v>
      </c>
      <c r="J376" s="486">
        <v>180</v>
      </c>
      <c r="K376" s="486">
        <v>0</v>
      </c>
      <c r="L376" s="485"/>
    </row>
    <row r="377" spans="1:12" ht="38.25" x14ac:dyDescent="0.25">
      <c r="A377" s="490">
        <f t="shared" si="5"/>
        <v>375</v>
      </c>
      <c r="B377" s="485" t="s">
        <v>581</v>
      </c>
      <c r="C377" s="485" t="s">
        <v>3500</v>
      </c>
      <c r="D377" s="489" t="s">
        <v>797</v>
      </c>
      <c r="E377" s="489" t="s">
        <v>323</v>
      </c>
      <c r="F377" s="469">
        <v>4500075425</v>
      </c>
      <c r="G377" s="476" t="s">
        <v>3475</v>
      </c>
      <c r="H377" s="476" t="s">
        <v>3499</v>
      </c>
      <c r="I377" s="533">
        <v>42310</v>
      </c>
      <c r="J377" s="486">
        <v>2748</v>
      </c>
      <c r="K377" s="486">
        <v>0</v>
      </c>
      <c r="L377" s="485"/>
    </row>
    <row r="378" spans="1:12" ht="25.5" x14ac:dyDescent="0.25">
      <c r="A378" s="490">
        <f t="shared" si="5"/>
        <v>376</v>
      </c>
      <c r="B378" s="485" t="s">
        <v>581</v>
      </c>
      <c r="C378" s="485" t="s">
        <v>3498</v>
      </c>
      <c r="D378" s="489" t="s">
        <v>797</v>
      </c>
      <c r="E378" s="489" t="s">
        <v>323</v>
      </c>
      <c r="F378" s="469"/>
      <c r="G378" s="476" t="s">
        <v>3475</v>
      </c>
      <c r="H378" s="476" t="s">
        <v>3497</v>
      </c>
      <c r="I378" s="533">
        <v>42317</v>
      </c>
      <c r="J378" s="486">
        <v>360</v>
      </c>
      <c r="K378" s="486">
        <v>0</v>
      </c>
      <c r="L378" s="485"/>
    </row>
    <row r="379" spans="1:12" ht="25.5" x14ac:dyDescent="0.25">
      <c r="A379" s="490">
        <f t="shared" si="5"/>
        <v>377</v>
      </c>
      <c r="B379" s="485" t="s">
        <v>581</v>
      </c>
      <c r="C379" s="485" t="s">
        <v>3496</v>
      </c>
      <c r="D379" s="489" t="s">
        <v>797</v>
      </c>
      <c r="E379" s="489" t="s">
        <v>323</v>
      </c>
      <c r="F379" s="469"/>
      <c r="G379" s="476" t="s">
        <v>3475</v>
      </c>
      <c r="H379" s="476" t="s">
        <v>3495</v>
      </c>
      <c r="I379" s="533">
        <v>42314</v>
      </c>
      <c r="J379" s="486">
        <v>240</v>
      </c>
      <c r="K379" s="486">
        <v>0</v>
      </c>
      <c r="L379" s="485"/>
    </row>
    <row r="380" spans="1:12" ht="25.5" x14ac:dyDescent="0.25">
      <c r="A380" s="490">
        <f t="shared" si="5"/>
        <v>378</v>
      </c>
      <c r="B380" s="485" t="s">
        <v>581</v>
      </c>
      <c r="C380" s="485" t="s">
        <v>3494</v>
      </c>
      <c r="D380" s="489" t="s">
        <v>797</v>
      </c>
      <c r="E380" s="489" t="s">
        <v>323</v>
      </c>
      <c r="F380" s="469"/>
      <c r="G380" s="476" t="s">
        <v>3475</v>
      </c>
      <c r="H380" s="476" t="s">
        <v>3493</v>
      </c>
      <c r="I380" s="533">
        <v>42317</v>
      </c>
      <c r="J380" s="486">
        <v>120</v>
      </c>
      <c r="K380" s="486">
        <v>0</v>
      </c>
      <c r="L380" s="485"/>
    </row>
    <row r="381" spans="1:12" ht="25.5" x14ac:dyDescent="0.25">
      <c r="A381" s="490">
        <f t="shared" si="5"/>
        <v>379</v>
      </c>
      <c r="B381" s="485" t="s">
        <v>581</v>
      </c>
      <c r="C381" s="485" t="s">
        <v>3492</v>
      </c>
      <c r="D381" s="489" t="s">
        <v>797</v>
      </c>
      <c r="E381" s="489" t="s">
        <v>323</v>
      </c>
      <c r="F381" s="469"/>
      <c r="G381" s="476" t="s">
        <v>3475</v>
      </c>
      <c r="H381" s="476" t="s">
        <v>3491</v>
      </c>
      <c r="I381" s="533">
        <v>42335</v>
      </c>
      <c r="J381" s="486">
        <v>117</v>
      </c>
      <c r="K381" s="486">
        <v>0</v>
      </c>
      <c r="L381" s="485"/>
    </row>
    <row r="382" spans="1:12" x14ac:dyDescent="0.25">
      <c r="A382" s="490">
        <f t="shared" si="5"/>
        <v>380</v>
      </c>
      <c r="B382" s="485" t="s">
        <v>581</v>
      </c>
      <c r="C382" s="485" t="s">
        <v>3490</v>
      </c>
      <c r="D382" s="489" t="s">
        <v>797</v>
      </c>
      <c r="E382" s="489" t="s">
        <v>323</v>
      </c>
      <c r="F382" s="469"/>
      <c r="G382" s="476" t="s">
        <v>3475</v>
      </c>
      <c r="H382" s="476" t="s">
        <v>3489</v>
      </c>
      <c r="I382" s="533">
        <v>42346</v>
      </c>
      <c r="J382" s="486">
        <v>180</v>
      </c>
      <c r="K382" s="486">
        <v>0</v>
      </c>
      <c r="L382" s="485"/>
    </row>
    <row r="383" spans="1:12" ht="25.5" x14ac:dyDescent="0.25">
      <c r="A383" s="490">
        <f t="shared" si="5"/>
        <v>381</v>
      </c>
      <c r="B383" s="485" t="s">
        <v>581</v>
      </c>
      <c r="C383" s="485" t="s">
        <v>3487</v>
      </c>
      <c r="D383" s="489" t="s">
        <v>797</v>
      </c>
      <c r="E383" s="489" t="s">
        <v>323</v>
      </c>
      <c r="F383" s="469"/>
      <c r="G383" s="476" t="s">
        <v>3475</v>
      </c>
      <c r="H383" s="476" t="s">
        <v>3488</v>
      </c>
      <c r="I383" s="533">
        <v>42345</v>
      </c>
      <c r="J383" s="486">
        <v>600</v>
      </c>
      <c r="K383" s="486">
        <v>0</v>
      </c>
      <c r="L383" s="485"/>
    </row>
    <row r="384" spans="1:12" ht="25.5" x14ac:dyDescent="0.25">
      <c r="A384" s="490">
        <f t="shared" si="5"/>
        <v>382</v>
      </c>
      <c r="B384" s="485" t="s">
        <v>581</v>
      </c>
      <c r="C384" s="485" t="s">
        <v>3487</v>
      </c>
      <c r="D384" s="489" t="s">
        <v>797</v>
      </c>
      <c r="E384" s="489" t="s">
        <v>323</v>
      </c>
      <c r="F384" s="469"/>
      <c r="G384" s="476" t="s">
        <v>3475</v>
      </c>
      <c r="H384" s="476" t="s">
        <v>3486</v>
      </c>
      <c r="I384" s="533">
        <v>42345</v>
      </c>
      <c r="J384" s="486">
        <v>420</v>
      </c>
      <c r="K384" s="486">
        <v>0</v>
      </c>
      <c r="L384" s="485"/>
    </row>
    <row r="385" spans="1:12" x14ac:dyDescent="0.25">
      <c r="A385" s="490">
        <f t="shared" si="5"/>
        <v>383</v>
      </c>
      <c r="B385" s="485" t="s">
        <v>581</v>
      </c>
      <c r="C385" s="485" t="s">
        <v>3485</v>
      </c>
      <c r="D385" s="489" t="s">
        <v>797</v>
      </c>
      <c r="E385" s="489" t="s">
        <v>323</v>
      </c>
      <c r="F385" s="469" t="s">
        <v>3484</v>
      </c>
      <c r="G385" s="476" t="s">
        <v>3475</v>
      </c>
      <c r="H385" s="476" t="s">
        <v>3483</v>
      </c>
      <c r="I385" s="533">
        <v>42339</v>
      </c>
      <c r="J385" s="486">
        <v>372</v>
      </c>
      <c r="K385" s="486">
        <v>0</v>
      </c>
      <c r="L385" s="485"/>
    </row>
    <row r="386" spans="1:12" ht="25.5" x14ac:dyDescent="0.25">
      <c r="A386" s="490">
        <f t="shared" si="5"/>
        <v>384</v>
      </c>
      <c r="B386" s="485" t="s">
        <v>581</v>
      </c>
      <c r="C386" s="485" t="s">
        <v>3482</v>
      </c>
      <c r="D386" s="489" t="s">
        <v>797</v>
      </c>
      <c r="E386" s="489" t="s">
        <v>323</v>
      </c>
      <c r="F386" s="469">
        <v>5</v>
      </c>
      <c r="G386" s="476" t="s">
        <v>3475</v>
      </c>
      <c r="H386" s="476" t="s">
        <v>3481</v>
      </c>
      <c r="I386" s="533">
        <v>42349</v>
      </c>
      <c r="J386" s="486">
        <v>1368</v>
      </c>
      <c r="K386" s="486">
        <v>0</v>
      </c>
      <c r="L386" s="485"/>
    </row>
    <row r="387" spans="1:12" ht="25.5" x14ac:dyDescent="0.25">
      <c r="A387" s="490">
        <f t="shared" si="5"/>
        <v>385</v>
      </c>
      <c r="B387" s="485" t="s">
        <v>581</v>
      </c>
      <c r="C387" s="485" t="s">
        <v>3480</v>
      </c>
      <c r="D387" s="489" t="s">
        <v>797</v>
      </c>
      <c r="E387" s="489" t="s">
        <v>323</v>
      </c>
      <c r="F387" s="469" t="s">
        <v>3479</v>
      </c>
      <c r="G387" s="476" t="s">
        <v>3475</v>
      </c>
      <c r="H387" s="476" t="s">
        <v>3478</v>
      </c>
      <c r="I387" s="533">
        <v>42348</v>
      </c>
      <c r="J387" s="486">
        <v>1006.8</v>
      </c>
      <c r="K387" s="486">
        <v>0</v>
      </c>
      <c r="L387" s="485"/>
    </row>
    <row r="388" spans="1:12" ht="25.5" x14ac:dyDescent="0.25">
      <c r="A388" s="490">
        <f t="shared" ref="A388:A451" si="6">A387+1</f>
        <v>386</v>
      </c>
      <c r="B388" s="485" t="s">
        <v>581</v>
      </c>
      <c r="C388" s="485" t="s">
        <v>3477</v>
      </c>
      <c r="D388" s="489" t="s">
        <v>797</v>
      </c>
      <c r="E388" s="489" t="s">
        <v>323</v>
      </c>
      <c r="F388" s="469" t="s">
        <v>3476</v>
      </c>
      <c r="G388" s="476" t="s">
        <v>3475</v>
      </c>
      <c r="H388" s="476" t="s">
        <v>3474</v>
      </c>
      <c r="I388" s="533">
        <v>42352</v>
      </c>
      <c r="J388" s="486">
        <v>3348</v>
      </c>
      <c r="K388" s="486">
        <v>0</v>
      </c>
      <c r="L388" s="485"/>
    </row>
    <row r="389" spans="1:12" ht="25.5" x14ac:dyDescent="0.25">
      <c r="A389" s="490">
        <f t="shared" si="6"/>
        <v>387</v>
      </c>
      <c r="B389" s="485" t="s">
        <v>581</v>
      </c>
      <c r="C389" s="485" t="s">
        <v>3346</v>
      </c>
      <c r="D389" s="489" t="s">
        <v>797</v>
      </c>
      <c r="E389" s="489" t="s">
        <v>323</v>
      </c>
      <c r="F389" s="469" t="s">
        <v>3473</v>
      </c>
      <c r="G389" s="476" t="s">
        <v>3344</v>
      </c>
      <c r="H389" s="476" t="s">
        <v>3472</v>
      </c>
      <c r="I389" s="468" t="s">
        <v>3471</v>
      </c>
      <c r="J389" s="486">
        <v>672</v>
      </c>
      <c r="K389" s="486">
        <v>0</v>
      </c>
      <c r="L389" s="485"/>
    </row>
    <row r="390" spans="1:12" ht="25.5" x14ac:dyDescent="0.25">
      <c r="A390" s="490">
        <f t="shared" si="6"/>
        <v>388</v>
      </c>
      <c r="B390" s="485" t="s">
        <v>581</v>
      </c>
      <c r="C390" s="485" t="s">
        <v>3432</v>
      </c>
      <c r="D390" s="489" t="s">
        <v>797</v>
      </c>
      <c r="E390" s="489" t="s">
        <v>323</v>
      </c>
      <c r="F390" s="469"/>
      <c r="G390" s="476" t="s">
        <v>640</v>
      </c>
      <c r="H390" s="476" t="s">
        <v>3470</v>
      </c>
      <c r="I390" s="468" t="s">
        <v>3469</v>
      </c>
      <c r="J390" s="486">
        <v>2144</v>
      </c>
      <c r="K390" s="486">
        <v>0</v>
      </c>
      <c r="L390" s="485"/>
    </row>
    <row r="391" spans="1:12" ht="63.75" x14ac:dyDescent="0.25">
      <c r="A391" s="490">
        <f t="shared" si="6"/>
        <v>389</v>
      </c>
      <c r="B391" s="485" t="s">
        <v>581</v>
      </c>
      <c r="C391" s="485" t="s">
        <v>3389</v>
      </c>
      <c r="D391" s="489" t="s">
        <v>797</v>
      </c>
      <c r="E391" s="489" t="s">
        <v>323</v>
      </c>
      <c r="F391" s="469" t="s">
        <v>3468</v>
      </c>
      <c r="G391" s="476" t="s">
        <v>3387</v>
      </c>
      <c r="H391" s="476" t="s">
        <v>3467</v>
      </c>
      <c r="I391" s="468" t="s">
        <v>3466</v>
      </c>
      <c r="J391" s="486">
        <v>3482</v>
      </c>
      <c r="K391" s="486">
        <v>0</v>
      </c>
      <c r="L391" s="485"/>
    </row>
    <row r="392" spans="1:12" ht="25.5" x14ac:dyDescent="0.25">
      <c r="A392" s="490">
        <f t="shared" si="6"/>
        <v>390</v>
      </c>
      <c r="B392" s="485" t="s">
        <v>581</v>
      </c>
      <c r="C392" s="485" t="s">
        <v>3465</v>
      </c>
      <c r="D392" s="489" t="s">
        <v>797</v>
      </c>
      <c r="E392" s="489" t="s">
        <v>323</v>
      </c>
      <c r="F392" s="469" t="s">
        <v>3464</v>
      </c>
      <c r="G392" s="476" t="s">
        <v>3341</v>
      </c>
      <c r="H392" s="476" t="s">
        <v>3463</v>
      </c>
      <c r="I392" s="468" t="s">
        <v>3462</v>
      </c>
      <c r="J392" s="486">
        <v>6000</v>
      </c>
      <c r="K392" s="486">
        <v>0</v>
      </c>
      <c r="L392" s="485"/>
    </row>
    <row r="393" spans="1:12" ht="25.5" x14ac:dyDescent="0.25">
      <c r="A393" s="490">
        <f t="shared" si="6"/>
        <v>391</v>
      </c>
      <c r="B393" s="485" t="s">
        <v>581</v>
      </c>
      <c r="C393" s="485" t="s">
        <v>3461</v>
      </c>
      <c r="D393" s="489" t="s">
        <v>797</v>
      </c>
      <c r="E393" s="489" t="s">
        <v>323</v>
      </c>
      <c r="F393" s="469">
        <v>4500054285</v>
      </c>
      <c r="G393" s="476" t="s">
        <v>640</v>
      </c>
      <c r="H393" s="476" t="s">
        <v>3460</v>
      </c>
      <c r="I393" s="533">
        <v>42130</v>
      </c>
      <c r="J393" s="486">
        <v>804</v>
      </c>
      <c r="K393" s="486">
        <v>0</v>
      </c>
      <c r="L393" s="485"/>
    </row>
    <row r="394" spans="1:12" ht="25.5" x14ac:dyDescent="0.25">
      <c r="A394" s="490">
        <f t="shared" si="6"/>
        <v>392</v>
      </c>
      <c r="B394" s="485" t="s">
        <v>581</v>
      </c>
      <c r="C394" s="485" t="s">
        <v>3342</v>
      </c>
      <c r="D394" s="489" t="s">
        <v>797</v>
      </c>
      <c r="E394" s="489" t="s">
        <v>323</v>
      </c>
      <c r="F394" s="469">
        <v>4500169444</v>
      </c>
      <c r="G394" s="476" t="s">
        <v>640</v>
      </c>
      <c r="H394" s="476" t="s">
        <v>3459</v>
      </c>
      <c r="I394" s="533">
        <v>42104</v>
      </c>
      <c r="J394" s="486">
        <v>828</v>
      </c>
      <c r="K394" s="486">
        <v>0</v>
      </c>
      <c r="L394" s="485"/>
    </row>
    <row r="395" spans="1:12" ht="38.25" x14ac:dyDescent="0.25">
      <c r="A395" s="490">
        <f t="shared" si="6"/>
        <v>393</v>
      </c>
      <c r="B395" s="485" t="s">
        <v>581</v>
      </c>
      <c r="C395" s="485" t="s">
        <v>3458</v>
      </c>
      <c r="D395" s="489" t="s">
        <v>797</v>
      </c>
      <c r="E395" s="489" t="s">
        <v>323</v>
      </c>
      <c r="F395" s="469">
        <v>1232015</v>
      </c>
      <c r="G395" s="476" t="s">
        <v>3374</v>
      </c>
      <c r="H395" s="476" t="s">
        <v>3457</v>
      </c>
      <c r="I395" s="533">
        <v>42267</v>
      </c>
      <c r="J395" s="486">
        <v>1000</v>
      </c>
      <c r="K395" s="486">
        <v>0</v>
      </c>
      <c r="L395" s="485"/>
    </row>
    <row r="396" spans="1:12" ht="25.5" x14ac:dyDescent="0.25">
      <c r="A396" s="490">
        <f t="shared" si="6"/>
        <v>394</v>
      </c>
      <c r="B396" s="485" t="s">
        <v>581</v>
      </c>
      <c r="C396" s="485" t="s">
        <v>3432</v>
      </c>
      <c r="D396" s="489" t="s">
        <v>797</v>
      </c>
      <c r="E396" s="489" t="s">
        <v>323</v>
      </c>
      <c r="F396" s="469"/>
      <c r="G396" s="476" t="s">
        <v>3374</v>
      </c>
      <c r="H396" s="476" t="s">
        <v>3456</v>
      </c>
      <c r="I396" s="533">
        <v>42338</v>
      </c>
      <c r="J396" s="486">
        <v>1027.99</v>
      </c>
      <c r="K396" s="486">
        <v>0</v>
      </c>
      <c r="L396" s="485"/>
    </row>
    <row r="397" spans="1:12" ht="25.5" x14ac:dyDescent="0.25">
      <c r="A397" s="490">
        <f t="shared" si="6"/>
        <v>395</v>
      </c>
      <c r="B397" s="485" t="s">
        <v>581</v>
      </c>
      <c r="C397" s="485" t="s">
        <v>3451</v>
      </c>
      <c r="D397" s="489" t="s">
        <v>797</v>
      </c>
      <c r="E397" s="489" t="s">
        <v>323</v>
      </c>
      <c r="F397" s="469" t="s">
        <v>3455</v>
      </c>
      <c r="G397" s="476" t="s">
        <v>3434</v>
      </c>
      <c r="H397" s="476" t="s">
        <v>3454</v>
      </c>
      <c r="I397" s="533">
        <v>42138</v>
      </c>
      <c r="J397" s="486">
        <v>100</v>
      </c>
      <c r="K397" s="486">
        <v>0</v>
      </c>
      <c r="L397" s="485"/>
    </row>
    <row r="398" spans="1:12" x14ac:dyDescent="0.25">
      <c r="A398" s="490">
        <f t="shared" si="6"/>
        <v>396</v>
      </c>
      <c r="B398" s="485" t="s">
        <v>581</v>
      </c>
      <c r="C398" s="485" t="s">
        <v>3451</v>
      </c>
      <c r="D398" s="489" t="s">
        <v>797</v>
      </c>
      <c r="E398" s="489" t="s">
        <v>323</v>
      </c>
      <c r="F398" s="469" t="s">
        <v>3453</v>
      </c>
      <c r="G398" s="476" t="s">
        <v>3434</v>
      </c>
      <c r="H398" s="476" t="s">
        <v>3452</v>
      </c>
      <c r="I398" s="533">
        <v>42129</v>
      </c>
      <c r="J398" s="486">
        <v>420</v>
      </c>
      <c r="K398" s="486">
        <v>0</v>
      </c>
      <c r="L398" s="485"/>
    </row>
    <row r="399" spans="1:12" x14ac:dyDescent="0.25">
      <c r="A399" s="490">
        <f t="shared" si="6"/>
        <v>397</v>
      </c>
      <c r="B399" s="485" t="s">
        <v>581</v>
      </c>
      <c r="C399" s="485" t="s">
        <v>3451</v>
      </c>
      <c r="D399" s="489" t="s">
        <v>797</v>
      </c>
      <c r="E399" s="489" t="s">
        <v>323</v>
      </c>
      <c r="F399" s="469" t="s">
        <v>3450</v>
      </c>
      <c r="G399" s="476" t="s">
        <v>3434</v>
      </c>
      <c r="H399" s="476" t="s">
        <v>3449</v>
      </c>
      <c r="I399" s="533">
        <v>42121</v>
      </c>
      <c r="J399" s="486">
        <v>100</v>
      </c>
      <c r="K399" s="486">
        <v>0</v>
      </c>
      <c r="L399" s="485"/>
    </row>
    <row r="400" spans="1:12" ht="25.5" x14ac:dyDescent="0.25">
      <c r="A400" s="490">
        <f t="shared" si="6"/>
        <v>398</v>
      </c>
      <c r="B400" s="485" t="s">
        <v>581</v>
      </c>
      <c r="C400" s="485" t="s">
        <v>3448</v>
      </c>
      <c r="D400" s="489" t="s">
        <v>797</v>
      </c>
      <c r="E400" s="489" t="s">
        <v>323</v>
      </c>
      <c r="F400" s="469" t="s">
        <v>3447</v>
      </c>
      <c r="G400" s="476" t="s">
        <v>3434</v>
      </c>
      <c r="H400" s="476" t="s">
        <v>3446</v>
      </c>
      <c r="I400" s="468" t="s">
        <v>3445</v>
      </c>
      <c r="J400" s="486">
        <v>800</v>
      </c>
      <c r="K400" s="486">
        <v>0</v>
      </c>
      <c r="L400" s="485"/>
    </row>
    <row r="401" spans="1:12" ht="25.5" x14ac:dyDescent="0.25">
      <c r="A401" s="490">
        <f t="shared" si="6"/>
        <v>399</v>
      </c>
      <c r="B401" s="485" t="s">
        <v>581</v>
      </c>
      <c r="C401" s="485" t="s">
        <v>3444</v>
      </c>
      <c r="D401" s="489" t="s">
        <v>797</v>
      </c>
      <c r="E401" s="489" t="s">
        <v>323</v>
      </c>
      <c r="F401" s="469">
        <v>4180033914</v>
      </c>
      <c r="G401" s="476" t="s">
        <v>3434</v>
      </c>
      <c r="H401" s="476" t="s">
        <v>3443</v>
      </c>
      <c r="I401" s="533">
        <v>42177</v>
      </c>
      <c r="J401" s="486">
        <v>240</v>
      </c>
      <c r="K401" s="486">
        <v>0</v>
      </c>
      <c r="L401" s="485"/>
    </row>
    <row r="402" spans="1:12" ht="25.5" x14ac:dyDescent="0.25">
      <c r="A402" s="490">
        <f t="shared" si="6"/>
        <v>400</v>
      </c>
      <c r="B402" s="485" t="s">
        <v>581</v>
      </c>
      <c r="C402" s="485" t="s">
        <v>3441</v>
      </c>
      <c r="D402" s="489" t="s">
        <v>797</v>
      </c>
      <c r="E402" s="489" t="s">
        <v>323</v>
      </c>
      <c r="F402" s="469"/>
      <c r="G402" s="476" t="s">
        <v>3434</v>
      </c>
      <c r="H402" s="476" t="s">
        <v>3442</v>
      </c>
      <c r="I402" s="533">
        <v>42275</v>
      </c>
      <c r="J402" s="486">
        <v>1680</v>
      </c>
      <c r="K402" s="486">
        <v>0</v>
      </c>
      <c r="L402" s="485"/>
    </row>
    <row r="403" spans="1:12" ht="25.5" x14ac:dyDescent="0.25">
      <c r="A403" s="490">
        <f t="shared" si="6"/>
        <v>401</v>
      </c>
      <c r="B403" s="485" t="s">
        <v>581</v>
      </c>
      <c r="C403" s="485" t="s">
        <v>3441</v>
      </c>
      <c r="D403" s="489" t="s">
        <v>797</v>
      </c>
      <c r="E403" s="489" t="s">
        <v>323</v>
      </c>
      <c r="F403" s="469"/>
      <c r="G403" s="476" t="s">
        <v>3434</v>
      </c>
      <c r="H403" s="476" t="s">
        <v>3440</v>
      </c>
      <c r="I403" s="533">
        <v>42307</v>
      </c>
      <c r="J403" s="486">
        <v>600</v>
      </c>
      <c r="K403" s="486">
        <v>0</v>
      </c>
      <c r="L403" s="485"/>
    </row>
    <row r="404" spans="1:12" ht="38.25" x14ac:dyDescent="0.25">
      <c r="A404" s="490">
        <f t="shared" si="6"/>
        <v>402</v>
      </c>
      <c r="B404" s="485" t="s">
        <v>581</v>
      </c>
      <c r="C404" s="485" t="s">
        <v>3439</v>
      </c>
      <c r="D404" s="489" t="s">
        <v>797</v>
      </c>
      <c r="E404" s="489" t="s">
        <v>323</v>
      </c>
      <c r="F404" s="469" t="s">
        <v>3438</v>
      </c>
      <c r="G404" s="476" t="s">
        <v>3434</v>
      </c>
      <c r="H404" s="476" t="s">
        <v>3437</v>
      </c>
      <c r="I404" s="468" t="s">
        <v>3436</v>
      </c>
      <c r="J404" s="486">
        <v>150</v>
      </c>
      <c r="K404" s="486">
        <v>0</v>
      </c>
      <c r="L404" s="485"/>
    </row>
    <row r="405" spans="1:12" x14ac:dyDescent="0.25">
      <c r="A405" s="490">
        <f t="shared" si="6"/>
        <v>403</v>
      </c>
      <c r="B405" s="485" t="s">
        <v>581</v>
      </c>
      <c r="C405" s="485" t="s">
        <v>3435</v>
      </c>
      <c r="D405" s="489" t="s">
        <v>797</v>
      </c>
      <c r="E405" s="489" t="s">
        <v>323</v>
      </c>
      <c r="F405" s="469"/>
      <c r="G405" s="476" t="s">
        <v>3434</v>
      </c>
      <c r="H405" s="476" t="s">
        <v>3433</v>
      </c>
      <c r="I405" s="533">
        <v>42306</v>
      </c>
      <c r="J405" s="486">
        <v>500</v>
      </c>
      <c r="K405" s="486">
        <v>0</v>
      </c>
      <c r="L405" s="485"/>
    </row>
    <row r="406" spans="1:12" ht="25.5" x14ac:dyDescent="0.25">
      <c r="A406" s="490">
        <f t="shared" si="6"/>
        <v>404</v>
      </c>
      <c r="B406" s="485" t="s">
        <v>581</v>
      </c>
      <c r="C406" s="485" t="s">
        <v>3432</v>
      </c>
      <c r="D406" s="489" t="s">
        <v>797</v>
      </c>
      <c r="E406" s="489" t="s">
        <v>323</v>
      </c>
      <c r="F406" s="469"/>
      <c r="G406" s="476" t="s">
        <v>3431</v>
      </c>
      <c r="H406" s="476" t="s">
        <v>3430</v>
      </c>
      <c r="I406" s="468" t="s">
        <v>3429</v>
      </c>
      <c r="J406" s="486">
        <v>714</v>
      </c>
      <c r="K406" s="486">
        <v>0</v>
      </c>
      <c r="L406" s="485"/>
    </row>
    <row r="407" spans="1:12" ht="38.25" x14ac:dyDescent="0.25">
      <c r="A407" s="490">
        <f t="shared" si="6"/>
        <v>405</v>
      </c>
      <c r="B407" s="485" t="s">
        <v>581</v>
      </c>
      <c r="C407" s="485" t="s">
        <v>3428</v>
      </c>
      <c r="D407" s="489" t="s">
        <v>797</v>
      </c>
      <c r="E407" s="489" t="s">
        <v>323</v>
      </c>
      <c r="F407" s="469"/>
      <c r="G407" s="476" t="s">
        <v>3427</v>
      </c>
      <c r="H407" s="476" t="s">
        <v>3426</v>
      </c>
      <c r="I407" s="468" t="s">
        <v>3425</v>
      </c>
      <c r="J407" s="486">
        <v>720</v>
      </c>
      <c r="K407" s="486">
        <v>0</v>
      </c>
      <c r="L407" s="485"/>
    </row>
    <row r="408" spans="1:12" ht="25.5" x14ac:dyDescent="0.25">
      <c r="A408" s="490">
        <f t="shared" si="6"/>
        <v>406</v>
      </c>
      <c r="B408" s="485" t="s">
        <v>581</v>
      </c>
      <c r="C408" s="485" t="s">
        <v>3424</v>
      </c>
      <c r="D408" s="489" t="s">
        <v>797</v>
      </c>
      <c r="E408" s="489" t="s">
        <v>323</v>
      </c>
      <c r="F408" s="469"/>
      <c r="G408" s="476" t="s">
        <v>3341</v>
      </c>
      <c r="H408" s="476" t="s">
        <v>3423</v>
      </c>
      <c r="I408" s="468" t="s">
        <v>3422</v>
      </c>
      <c r="J408" s="486">
        <v>16578</v>
      </c>
      <c r="K408" s="486">
        <v>0</v>
      </c>
      <c r="L408" s="485"/>
    </row>
    <row r="409" spans="1:12" ht="25.5" x14ac:dyDescent="0.25">
      <c r="A409" s="490">
        <f t="shared" si="6"/>
        <v>407</v>
      </c>
      <c r="B409" s="485" t="s">
        <v>581</v>
      </c>
      <c r="C409" s="485" t="s">
        <v>3421</v>
      </c>
      <c r="D409" s="489" t="s">
        <v>797</v>
      </c>
      <c r="E409" s="489" t="s">
        <v>323</v>
      </c>
      <c r="F409" s="469" t="s">
        <v>3420</v>
      </c>
      <c r="G409" s="476" t="s">
        <v>2203</v>
      </c>
      <c r="H409" s="476" t="s">
        <v>3419</v>
      </c>
      <c r="I409" s="533">
        <v>42153</v>
      </c>
      <c r="J409" s="486">
        <v>1440</v>
      </c>
      <c r="K409" s="486">
        <v>0</v>
      </c>
      <c r="L409" s="485"/>
    </row>
    <row r="410" spans="1:12" ht="38.25" x14ac:dyDescent="0.25">
      <c r="A410" s="490">
        <f t="shared" si="6"/>
        <v>408</v>
      </c>
      <c r="B410" s="485" t="s">
        <v>581</v>
      </c>
      <c r="C410" s="485" t="s">
        <v>3418</v>
      </c>
      <c r="D410" s="489" t="s">
        <v>797</v>
      </c>
      <c r="E410" s="489" t="s">
        <v>323</v>
      </c>
      <c r="F410" s="469" t="s">
        <v>3417</v>
      </c>
      <c r="G410" s="476" t="s">
        <v>707</v>
      </c>
      <c r="H410" s="476" t="s">
        <v>3416</v>
      </c>
      <c r="I410" s="468" t="s">
        <v>3415</v>
      </c>
      <c r="J410" s="486">
        <v>23940</v>
      </c>
      <c r="K410" s="486">
        <v>0</v>
      </c>
      <c r="L410" s="485"/>
    </row>
    <row r="411" spans="1:12" ht="25.5" x14ac:dyDescent="0.25">
      <c r="A411" s="490">
        <f t="shared" si="6"/>
        <v>409</v>
      </c>
      <c r="B411" s="485" t="s">
        <v>581</v>
      </c>
      <c r="C411" s="485" t="s">
        <v>3414</v>
      </c>
      <c r="D411" s="489" t="s">
        <v>797</v>
      </c>
      <c r="E411" s="489" t="s">
        <v>323</v>
      </c>
      <c r="F411" s="469"/>
      <c r="G411" s="476" t="s">
        <v>3360</v>
      </c>
      <c r="H411" s="476" t="s">
        <v>3413</v>
      </c>
      <c r="I411" s="468" t="s">
        <v>3412</v>
      </c>
      <c r="J411" s="486">
        <v>840</v>
      </c>
      <c r="K411" s="486">
        <v>0</v>
      </c>
      <c r="L411" s="485"/>
    </row>
    <row r="412" spans="1:12" ht="51" x14ac:dyDescent="0.25">
      <c r="A412" s="490">
        <f t="shared" si="6"/>
        <v>410</v>
      </c>
      <c r="B412" s="485" t="s">
        <v>581</v>
      </c>
      <c r="C412" s="485" t="s">
        <v>3408</v>
      </c>
      <c r="D412" s="489" t="s">
        <v>797</v>
      </c>
      <c r="E412" s="489" t="s">
        <v>323</v>
      </c>
      <c r="F412" s="469" t="s">
        <v>3411</v>
      </c>
      <c r="G412" s="476" t="s">
        <v>2203</v>
      </c>
      <c r="H412" s="476" t="s">
        <v>3410</v>
      </c>
      <c r="I412" s="468" t="s">
        <v>3409</v>
      </c>
      <c r="J412" s="486">
        <v>28560</v>
      </c>
      <c r="K412" s="486">
        <v>0</v>
      </c>
      <c r="L412" s="485"/>
    </row>
    <row r="413" spans="1:12" ht="38.25" x14ac:dyDescent="0.25">
      <c r="A413" s="490">
        <f t="shared" si="6"/>
        <v>411</v>
      </c>
      <c r="B413" s="485" t="s">
        <v>581</v>
      </c>
      <c r="C413" s="485" t="s">
        <v>3408</v>
      </c>
      <c r="D413" s="489" t="s">
        <v>797</v>
      </c>
      <c r="E413" s="489" t="s">
        <v>323</v>
      </c>
      <c r="F413" s="469" t="s">
        <v>3407</v>
      </c>
      <c r="G413" s="476" t="s">
        <v>2203</v>
      </c>
      <c r="H413" s="476" t="s">
        <v>3406</v>
      </c>
      <c r="I413" s="468" t="s">
        <v>3405</v>
      </c>
      <c r="J413" s="486">
        <v>32640</v>
      </c>
      <c r="K413" s="486">
        <v>0</v>
      </c>
      <c r="L413" s="485"/>
    </row>
    <row r="414" spans="1:12" ht="25.5" x14ac:dyDescent="0.25">
      <c r="A414" s="490">
        <f t="shared" si="6"/>
        <v>412</v>
      </c>
      <c r="B414" s="485" t="s">
        <v>581</v>
      </c>
      <c r="C414" s="485" t="s">
        <v>3404</v>
      </c>
      <c r="D414" s="489" t="s">
        <v>797</v>
      </c>
      <c r="E414" s="489" t="s">
        <v>323</v>
      </c>
      <c r="F414" s="469" t="s">
        <v>3403</v>
      </c>
      <c r="G414" s="476" t="s">
        <v>2127</v>
      </c>
      <c r="H414" s="476" t="s">
        <v>3402</v>
      </c>
      <c r="I414" s="468" t="s">
        <v>3401</v>
      </c>
      <c r="J414" s="486">
        <v>61200</v>
      </c>
      <c r="K414" s="486">
        <v>0</v>
      </c>
      <c r="L414" s="485"/>
    </row>
    <row r="415" spans="1:12" ht="25.5" x14ac:dyDescent="0.25">
      <c r="A415" s="490">
        <f t="shared" si="6"/>
        <v>413</v>
      </c>
      <c r="B415" s="485" t="s">
        <v>581</v>
      </c>
      <c r="C415" s="485" t="s">
        <v>3400</v>
      </c>
      <c r="D415" s="489" t="s">
        <v>797</v>
      </c>
      <c r="E415" s="489" t="s">
        <v>323</v>
      </c>
      <c r="F415" s="469"/>
      <c r="G415" s="476" t="s">
        <v>3357</v>
      </c>
      <c r="H415" s="476" t="s">
        <v>3399</v>
      </c>
      <c r="I415" s="533">
        <v>42184</v>
      </c>
      <c r="J415" s="486">
        <v>5760</v>
      </c>
      <c r="K415" s="486">
        <v>0</v>
      </c>
      <c r="L415" s="485"/>
    </row>
    <row r="416" spans="1:12" ht="38.25" x14ac:dyDescent="0.25">
      <c r="A416" s="490">
        <f t="shared" si="6"/>
        <v>414</v>
      </c>
      <c r="B416" s="485" t="s">
        <v>581</v>
      </c>
      <c r="C416" s="485" t="s">
        <v>3398</v>
      </c>
      <c r="D416" s="489" t="s">
        <v>797</v>
      </c>
      <c r="E416" s="489" t="s">
        <v>323</v>
      </c>
      <c r="F416" s="469" t="s">
        <v>3397</v>
      </c>
      <c r="G416" s="476" t="s">
        <v>3396</v>
      </c>
      <c r="H416" s="476" t="s">
        <v>3395</v>
      </c>
      <c r="I416" s="468" t="s">
        <v>3394</v>
      </c>
      <c r="J416" s="486">
        <v>11040</v>
      </c>
      <c r="K416" s="486">
        <v>0</v>
      </c>
      <c r="L416" s="485"/>
    </row>
    <row r="417" spans="1:12" ht="51" x14ac:dyDescent="0.25">
      <c r="A417" s="490">
        <f t="shared" si="6"/>
        <v>415</v>
      </c>
      <c r="B417" s="485" t="s">
        <v>581</v>
      </c>
      <c r="C417" s="485" t="s">
        <v>3393</v>
      </c>
      <c r="D417" s="489" t="s">
        <v>797</v>
      </c>
      <c r="E417" s="489" t="s">
        <v>323</v>
      </c>
      <c r="F417" s="469" t="s">
        <v>3392</v>
      </c>
      <c r="G417" s="476" t="s">
        <v>2301</v>
      </c>
      <c r="H417" s="476" t="s">
        <v>3391</v>
      </c>
      <c r="I417" s="468" t="s">
        <v>3390</v>
      </c>
      <c r="J417" s="486">
        <v>34944</v>
      </c>
      <c r="K417" s="486">
        <v>0</v>
      </c>
      <c r="L417" s="485"/>
    </row>
    <row r="418" spans="1:12" ht="63.75" x14ac:dyDescent="0.25">
      <c r="A418" s="490">
        <f t="shared" si="6"/>
        <v>416</v>
      </c>
      <c r="B418" s="485" t="s">
        <v>581</v>
      </c>
      <c r="C418" s="485" t="s">
        <v>3389</v>
      </c>
      <c r="D418" s="489" t="s">
        <v>797</v>
      </c>
      <c r="E418" s="489" t="s">
        <v>323</v>
      </c>
      <c r="F418" s="469" t="s">
        <v>3388</v>
      </c>
      <c r="G418" s="476" t="s">
        <v>3387</v>
      </c>
      <c r="H418" s="476" t="s">
        <v>3386</v>
      </c>
      <c r="I418" s="468" t="s">
        <v>3385</v>
      </c>
      <c r="J418" s="486">
        <v>2682</v>
      </c>
      <c r="K418" s="486">
        <v>0</v>
      </c>
      <c r="L418" s="485"/>
    </row>
    <row r="419" spans="1:12" ht="25.5" x14ac:dyDescent="0.25">
      <c r="A419" s="490">
        <f t="shared" si="6"/>
        <v>417</v>
      </c>
      <c r="B419" s="485" t="s">
        <v>581</v>
      </c>
      <c r="C419" s="485" t="s">
        <v>3384</v>
      </c>
      <c r="D419" s="489" t="s">
        <v>797</v>
      </c>
      <c r="E419" s="489" t="s">
        <v>323</v>
      </c>
      <c r="F419" s="469">
        <v>2615210444</v>
      </c>
      <c r="G419" s="476" t="s">
        <v>2232</v>
      </c>
      <c r="H419" s="476" t="s">
        <v>3383</v>
      </c>
      <c r="I419" s="533">
        <v>42290</v>
      </c>
      <c r="J419" s="486">
        <v>400</v>
      </c>
      <c r="K419" s="486">
        <v>0</v>
      </c>
      <c r="L419" s="485"/>
    </row>
    <row r="420" spans="1:12" ht="25.5" x14ac:dyDescent="0.25">
      <c r="A420" s="490">
        <f t="shared" si="6"/>
        <v>418</v>
      </c>
      <c r="B420" s="485" t="s">
        <v>581</v>
      </c>
      <c r="C420" s="485" t="s">
        <v>3382</v>
      </c>
      <c r="D420" s="489" t="s">
        <v>797</v>
      </c>
      <c r="E420" s="489" t="s">
        <v>323</v>
      </c>
      <c r="F420" s="469" t="s">
        <v>3375</v>
      </c>
      <c r="G420" s="476" t="s">
        <v>3374</v>
      </c>
      <c r="H420" s="476" t="s">
        <v>3373</v>
      </c>
      <c r="I420" s="468" t="s">
        <v>3372</v>
      </c>
      <c r="J420" s="486">
        <v>1500</v>
      </c>
      <c r="K420" s="486">
        <v>0</v>
      </c>
      <c r="L420" s="485"/>
    </row>
    <row r="421" spans="1:12" ht="25.5" x14ac:dyDescent="0.25">
      <c r="A421" s="490">
        <f t="shared" si="6"/>
        <v>419</v>
      </c>
      <c r="B421" s="485" t="s">
        <v>581</v>
      </c>
      <c r="C421" s="485" t="s">
        <v>3381</v>
      </c>
      <c r="D421" s="489" t="s">
        <v>797</v>
      </c>
      <c r="E421" s="489" t="s">
        <v>323</v>
      </c>
      <c r="F421" s="469" t="s">
        <v>3375</v>
      </c>
      <c r="G421" s="476" t="s">
        <v>3374</v>
      </c>
      <c r="H421" s="476" t="s">
        <v>3373</v>
      </c>
      <c r="I421" s="468" t="s">
        <v>3372</v>
      </c>
      <c r="J421" s="486">
        <v>1500</v>
      </c>
      <c r="K421" s="486">
        <v>0</v>
      </c>
      <c r="L421" s="485"/>
    </row>
    <row r="422" spans="1:12" ht="25.5" x14ac:dyDescent="0.25">
      <c r="A422" s="490">
        <f t="shared" si="6"/>
        <v>420</v>
      </c>
      <c r="B422" s="485" t="s">
        <v>581</v>
      </c>
      <c r="C422" s="485" t="s">
        <v>3380</v>
      </c>
      <c r="D422" s="489" t="s">
        <v>797</v>
      </c>
      <c r="E422" s="489" t="s">
        <v>323</v>
      </c>
      <c r="F422" s="469" t="s">
        <v>3375</v>
      </c>
      <c r="G422" s="476" t="s">
        <v>3374</v>
      </c>
      <c r="H422" s="476" t="s">
        <v>3373</v>
      </c>
      <c r="I422" s="468" t="s">
        <v>3372</v>
      </c>
      <c r="J422" s="486">
        <v>1500</v>
      </c>
      <c r="K422" s="486">
        <v>0</v>
      </c>
      <c r="L422" s="485"/>
    </row>
    <row r="423" spans="1:12" ht="25.5" x14ac:dyDescent="0.25">
      <c r="A423" s="490">
        <f t="shared" si="6"/>
        <v>421</v>
      </c>
      <c r="B423" s="485" t="s">
        <v>581</v>
      </c>
      <c r="C423" s="485" t="s">
        <v>3379</v>
      </c>
      <c r="D423" s="489" t="s">
        <v>797</v>
      </c>
      <c r="E423" s="489" t="s">
        <v>323</v>
      </c>
      <c r="F423" s="469" t="s">
        <v>3375</v>
      </c>
      <c r="G423" s="476" t="s">
        <v>3374</v>
      </c>
      <c r="H423" s="476" t="s">
        <v>3373</v>
      </c>
      <c r="I423" s="468" t="s">
        <v>3372</v>
      </c>
      <c r="J423" s="486">
        <v>1500</v>
      </c>
      <c r="K423" s="486">
        <v>0</v>
      </c>
      <c r="L423" s="485"/>
    </row>
    <row r="424" spans="1:12" ht="25.5" x14ac:dyDescent="0.25">
      <c r="A424" s="490">
        <f t="shared" si="6"/>
        <v>422</v>
      </c>
      <c r="B424" s="485" t="s">
        <v>581</v>
      </c>
      <c r="C424" s="485" t="s">
        <v>3378</v>
      </c>
      <c r="D424" s="489" t="s">
        <v>797</v>
      </c>
      <c r="E424" s="489" t="s">
        <v>323</v>
      </c>
      <c r="F424" s="469" t="s">
        <v>3375</v>
      </c>
      <c r="G424" s="476" t="s">
        <v>3374</v>
      </c>
      <c r="H424" s="476" t="s">
        <v>3373</v>
      </c>
      <c r="I424" s="468" t="s">
        <v>3372</v>
      </c>
      <c r="J424" s="486">
        <v>1500</v>
      </c>
      <c r="K424" s="486">
        <v>0</v>
      </c>
      <c r="L424" s="485"/>
    </row>
    <row r="425" spans="1:12" ht="25.5" x14ac:dyDescent="0.25">
      <c r="A425" s="490">
        <f t="shared" si="6"/>
        <v>423</v>
      </c>
      <c r="B425" s="485" t="s">
        <v>581</v>
      </c>
      <c r="C425" s="485" t="s">
        <v>3377</v>
      </c>
      <c r="D425" s="489" t="s">
        <v>797</v>
      </c>
      <c r="E425" s="489" t="s">
        <v>323</v>
      </c>
      <c r="F425" s="469" t="s">
        <v>3375</v>
      </c>
      <c r="G425" s="476" t="s">
        <v>3374</v>
      </c>
      <c r="H425" s="476" t="s">
        <v>3373</v>
      </c>
      <c r="I425" s="468" t="s">
        <v>3372</v>
      </c>
      <c r="J425" s="486">
        <v>1500</v>
      </c>
      <c r="K425" s="486">
        <v>0</v>
      </c>
      <c r="L425" s="485"/>
    </row>
    <row r="426" spans="1:12" ht="38.25" x14ac:dyDescent="0.25">
      <c r="A426" s="490">
        <f t="shared" si="6"/>
        <v>424</v>
      </c>
      <c r="B426" s="485" t="s">
        <v>581</v>
      </c>
      <c r="C426" s="485" t="s">
        <v>3376</v>
      </c>
      <c r="D426" s="489" t="s">
        <v>797</v>
      </c>
      <c r="E426" s="489" t="s">
        <v>323</v>
      </c>
      <c r="F426" s="469" t="s">
        <v>3375</v>
      </c>
      <c r="G426" s="476" t="s">
        <v>3374</v>
      </c>
      <c r="H426" s="476" t="s">
        <v>3373</v>
      </c>
      <c r="I426" s="468" t="s">
        <v>3372</v>
      </c>
      <c r="J426" s="486">
        <v>1500</v>
      </c>
      <c r="K426" s="486">
        <v>0</v>
      </c>
      <c r="L426" s="485"/>
    </row>
    <row r="427" spans="1:12" x14ac:dyDescent="0.25">
      <c r="A427" s="490">
        <f t="shared" si="6"/>
        <v>425</v>
      </c>
      <c r="B427" s="485" t="s">
        <v>581</v>
      </c>
      <c r="C427" s="485" t="s">
        <v>3371</v>
      </c>
      <c r="D427" s="489" t="s">
        <v>797</v>
      </c>
      <c r="E427" s="489" t="s">
        <v>323</v>
      </c>
      <c r="F427" s="469"/>
      <c r="G427" s="476" t="s">
        <v>3370</v>
      </c>
      <c r="H427" s="476" t="s">
        <v>3369</v>
      </c>
      <c r="I427" s="533">
        <v>42289</v>
      </c>
      <c r="J427" s="486">
        <v>396</v>
      </c>
      <c r="K427" s="486">
        <v>0</v>
      </c>
      <c r="L427" s="485"/>
    </row>
    <row r="428" spans="1:12" ht="38.25" x14ac:dyDescent="0.25">
      <c r="A428" s="490">
        <f t="shared" si="6"/>
        <v>426</v>
      </c>
      <c r="B428" s="485" t="s">
        <v>581</v>
      </c>
      <c r="C428" s="485" t="s">
        <v>3368</v>
      </c>
      <c r="D428" s="489" t="s">
        <v>797</v>
      </c>
      <c r="E428" s="489" t="s">
        <v>323</v>
      </c>
      <c r="F428" s="469" t="s">
        <v>3367</v>
      </c>
      <c r="G428" s="476" t="s">
        <v>3341</v>
      </c>
      <c r="H428" s="476" t="s">
        <v>3366</v>
      </c>
      <c r="I428" s="468" t="s">
        <v>3365</v>
      </c>
      <c r="J428" s="486">
        <v>360</v>
      </c>
      <c r="K428" s="486">
        <v>0</v>
      </c>
      <c r="L428" s="485"/>
    </row>
    <row r="429" spans="1:12" ht="25.5" x14ac:dyDescent="0.25">
      <c r="A429" s="490">
        <f t="shared" si="6"/>
        <v>427</v>
      </c>
      <c r="B429" s="485" t="s">
        <v>581</v>
      </c>
      <c r="C429" s="485" t="s">
        <v>2098</v>
      </c>
      <c r="D429" s="489" t="s">
        <v>797</v>
      </c>
      <c r="E429" s="489" t="s">
        <v>323</v>
      </c>
      <c r="F429" s="469" t="s">
        <v>3364</v>
      </c>
      <c r="G429" s="476" t="s">
        <v>2096</v>
      </c>
      <c r="H429" s="476" t="s">
        <v>3363</v>
      </c>
      <c r="I429" s="533">
        <v>42331</v>
      </c>
      <c r="J429" s="486">
        <v>7200</v>
      </c>
      <c r="K429" s="486">
        <v>0</v>
      </c>
      <c r="L429" s="485"/>
    </row>
    <row r="430" spans="1:12" ht="25.5" x14ac:dyDescent="0.25">
      <c r="A430" s="490">
        <f t="shared" si="6"/>
        <v>428</v>
      </c>
      <c r="B430" s="485" t="s">
        <v>581</v>
      </c>
      <c r="C430" s="485" t="s">
        <v>3362</v>
      </c>
      <c r="D430" s="489" t="s">
        <v>797</v>
      </c>
      <c r="E430" s="489" t="s">
        <v>323</v>
      </c>
      <c r="F430" s="469" t="s">
        <v>3361</v>
      </c>
      <c r="G430" s="476" t="s">
        <v>3360</v>
      </c>
      <c r="H430" s="476" t="s">
        <v>3359</v>
      </c>
      <c r="I430" s="533">
        <v>42297</v>
      </c>
      <c r="J430" s="486">
        <v>480</v>
      </c>
      <c r="K430" s="486">
        <v>0</v>
      </c>
      <c r="L430" s="485"/>
    </row>
    <row r="431" spans="1:12" ht="25.5" x14ac:dyDescent="0.25">
      <c r="A431" s="490">
        <f t="shared" si="6"/>
        <v>429</v>
      </c>
      <c r="B431" s="485" t="s">
        <v>581</v>
      </c>
      <c r="C431" s="485" t="s">
        <v>3358</v>
      </c>
      <c r="D431" s="489" t="s">
        <v>797</v>
      </c>
      <c r="E431" s="489" t="s">
        <v>323</v>
      </c>
      <c r="F431" s="469"/>
      <c r="G431" s="476" t="s">
        <v>3357</v>
      </c>
      <c r="H431" s="476" t="s">
        <v>3356</v>
      </c>
      <c r="I431" s="533">
        <v>42331</v>
      </c>
      <c r="J431" s="486">
        <v>2552</v>
      </c>
      <c r="K431" s="486">
        <v>0</v>
      </c>
      <c r="L431" s="485"/>
    </row>
    <row r="432" spans="1:12" ht="38.25" x14ac:dyDescent="0.25">
      <c r="A432" s="490">
        <f t="shared" si="6"/>
        <v>430</v>
      </c>
      <c r="B432" s="485" t="s">
        <v>581</v>
      </c>
      <c r="C432" s="485" t="s">
        <v>3355</v>
      </c>
      <c r="D432" s="489" t="s">
        <v>797</v>
      </c>
      <c r="E432" s="489" t="s">
        <v>323</v>
      </c>
      <c r="F432" s="469" t="s">
        <v>3354</v>
      </c>
      <c r="G432" s="476" t="s">
        <v>2232</v>
      </c>
      <c r="H432" s="476" t="s">
        <v>3353</v>
      </c>
      <c r="I432" s="533">
        <v>42339</v>
      </c>
      <c r="J432" s="486">
        <v>450</v>
      </c>
      <c r="K432" s="486">
        <v>0</v>
      </c>
      <c r="L432" s="485"/>
    </row>
    <row r="433" spans="1:12" ht="25.5" x14ac:dyDescent="0.25">
      <c r="A433" s="490">
        <f t="shared" si="6"/>
        <v>431</v>
      </c>
      <c r="B433" s="485" t="s">
        <v>581</v>
      </c>
      <c r="C433" s="485" t="s">
        <v>3352</v>
      </c>
      <c r="D433" s="489" t="s">
        <v>797</v>
      </c>
      <c r="E433" s="489" t="s">
        <v>323</v>
      </c>
      <c r="F433" s="469">
        <v>1514324</v>
      </c>
      <c r="G433" s="476" t="s">
        <v>3341</v>
      </c>
      <c r="H433" s="476" t="s">
        <v>3351</v>
      </c>
      <c r="I433" s="501" t="s">
        <v>3350</v>
      </c>
      <c r="J433" s="486">
        <v>2400</v>
      </c>
      <c r="K433" s="486">
        <v>0</v>
      </c>
      <c r="L433" s="485"/>
    </row>
    <row r="434" spans="1:12" ht="38.25" x14ac:dyDescent="0.25">
      <c r="A434" s="490">
        <f t="shared" si="6"/>
        <v>432</v>
      </c>
      <c r="B434" s="485" t="s">
        <v>581</v>
      </c>
      <c r="C434" s="485" t="s">
        <v>3349</v>
      </c>
      <c r="D434" s="489" t="s">
        <v>797</v>
      </c>
      <c r="E434" s="489" t="s">
        <v>323</v>
      </c>
      <c r="F434" s="469" t="s">
        <v>3348</v>
      </c>
      <c r="G434" s="476" t="s">
        <v>3341</v>
      </c>
      <c r="H434" s="476" t="s">
        <v>3347</v>
      </c>
      <c r="I434" s="533">
        <v>42331</v>
      </c>
      <c r="J434" s="486">
        <v>600</v>
      </c>
      <c r="K434" s="486">
        <v>0</v>
      </c>
      <c r="L434" s="485"/>
    </row>
    <row r="435" spans="1:12" ht="25.5" x14ac:dyDescent="0.25">
      <c r="A435" s="490">
        <f t="shared" si="6"/>
        <v>433</v>
      </c>
      <c r="B435" s="485" t="s">
        <v>581</v>
      </c>
      <c r="C435" s="485" t="s">
        <v>3346</v>
      </c>
      <c r="D435" s="489" t="s">
        <v>797</v>
      </c>
      <c r="E435" s="489" t="s">
        <v>323</v>
      </c>
      <c r="F435" s="469" t="s">
        <v>3345</v>
      </c>
      <c r="G435" s="476" t="s">
        <v>3344</v>
      </c>
      <c r="H435" s="476" t="s">
        <v>3343</v>
      </c>
      <c r="I435" s="533">
        <v>42348</v>
      </c>
      <c r="J435" s="486">
        <v>560.4</v>
      </c>
      <c r="K435" s="486">
        <v>0</v>
      </c>
      <c r="L435" s="485"/>
    </row>
    <row r="436" spans="1:12" ht="25.5" x14ac:dyDescent="0.25">
      <c r="A436" s="490">
        <f t="shared" si="6"/>
        <v>434</v>
      </c>
      <c r="B436" s="485" t="s">
        <v>581</v>
      </c>
      <c r="C436" s="485" t="s">
        <v>3342</v>
      </c>
      <c r="D436" s="489" t="s">
        <v>797</v>
      </c>
      <c r="E436" s="489" t="s">
        <v>323</v>
      </c>
      <c r="F436" s="469">
        <v>4500182070</v>
      </c>
      <c r="G436" s="476" t="s">
        <v>3341</v>
      </c>
      <c r="H436" s="476" t="s">
        <v>3340</v>
      </c>
      <c r="I436" s="533">
        <v>42348</v>
      </c>
      <c r="J436" s="486">
        <v>360</v>
      </c>
      <c r="K436" s="486">
        <v>0</v>
      </c>
      <c r="L436" s="485"/>
    </row>
    <row r="437" spans="1:12" ht="25.5" x14ac:dyDescent="0.25">
      <c r="A437" s="490">
        <f t="shared" si="6"/>
        <v>435</v>
      </c>
      <c r="B437" s="485" t="s">
        <v>580</v>
      </c>
      <c r="C437" s="485" t="s">
        <v>3339</v>
      </c>
      <c r="D437" s="489" t="s">
        <v>797</v>
      </c>
      <c r="E437" s="489" t="s">
        <v>323</v>
      </c>
      <c r="F437" s="554" t="s">
        <v>3338</v>
      </c>
      <c r="G437" s="476" t="s">
        <v>3337</v>
      </c>
      <c r="H437" s="476" t="s">
        <v>3336</v>
      </c>
      <c r="I437" s="468" t="s">
        <v>773</v>
      </c>
      <c r="J437" s="486">
        <v>4000</v>
      </c>
      <c r="K437" s="486"/>
      <c r="L437" s="485"/>
    </row>
    <row r="438" spans="1:12" ht="25.5" x14ac:dyDescent="0.25">
      <c r="A438" s="490">
        <f t="shared" si="6"/>
        <v>436</v>
      </c>
      <c r="B438" s="485" t="s">
        <v>580</v>
      </c>
      <c r="C438" s="485" t="s">
        <v>3335</v>
      </c>
      <c r="D438" s="489" t="s">
        <v>797</v>
      </c>
      <c r="E438" s="489" t="s">
        <v>323</v>
      </c>
      <c r="F438" s="554" t="s">
        <v>3334</v>
      </c>
      <c r="G438" s="476" t="s">
        <v>3333</v>
      </c>
      <c r="H438" s="476" t="s">
        <v>3332</v>
      </c>
      <c r="I438" s="468" t="s">
        <v>773</v>
      </c>
      <c r="J438" s="486">
        <v>868</v>
      </c>
      <c r="K438" s="486"/>
      <c r="L438" s="485"/>
    </row>
    <row r="439" spans="1:12" ht="25.5" x14ac:dyDescent="0.25">
      <c r="A439" s="490">
        <f t="shared" si="6"/>
        <v>437</v>
      </c>
      <c r="B439" s="485" t="s">
        <v>580</v>
      </c>
      <c r="C439" s="485" t="s">
        <v>3331</v>
      </c>
      <c r="D439" s="489" t="s">
        <v>797</v>
      </c>
      <c r="E439" s="489" t="s">
        <v>323</v>
      </c>
      <c r="F439" s="554" t="s">
        <v>3330</v>
      </c>
      <c r="G439" s="476" t="s">
        <v>3324</v>
      </c>
      <c r="H439" s="476" t="s">
        <v>3329</v>
      </c>
      <c r="I439" s="468" t="s">
        <v>1541</v>
      </c>
      <c r="J439" s="486">
        <v>500</v>
      </c>
      <c r="K439" s="486"/>
      <c r="L439" s="485"/>
    </row>
    <row r="440" spans="1:12" ht="25.5" x14ac:dyDescent="0.25">
      <c r="A440" s="490">
        <f t="shared" si="6"/>
        <v>438</v>
      </c>
      <c r="B440" s="485" t="s">
        <v>580</v>
      </c>
      <c r="C440" s="485" t="s">
        <v>3328</v>
      </c>
      <c r="D440" s="489" t="s">
        <v>797</v>
      </c>
      <c r="E440" s="489" t="s">
        <v>323</v>
      </c>
      <c r="F440" s="554" t="s">
        <v>3327</v>
      </c>
      <c r="G440" s="476" t="s">
        <v>3324</v>
      </c>
      <c r="H440" s="476" t="s">
        <v>3323</v>
      </c>
      <c r="I440" s="468" t="s">
        <v>1541</v>
      </c>
      <c r="J440" s="486">
        <v>500</v>
      </c>
      <c r="K440" s="486"/>
      <c r="L440" s="485"/>
    </row>
    <row r="441" spans="1:12" ht="38.25" x14ac:dyDescent="0.25">
      <c r="A441" s="490">
        <f t="shared" si="6"/>
        <v>439</v>
      </c>
      <c r="B441" s="485" t="s">
        <v>580</v>
      </c>
      <c r="C441" s="485" t="s">
        <v>3326</v>
      </c>
      <c r="D441" s="489" t="s">
        <v>797</v>
      </c>
      <c r="E441" s="489" t="s">
        <v>323</v>
      </c>
      <c r="F441" s="554" t="s">
        <v>3325</v>
      </c>
      <c r="G441" s="476" t="s">
        <v>3324</v>
      </c>
      <c r="H441" s="476" t="s">
        <v>3323</v>
      </c>
      <c r="I441" s="468" t="s">
        <v>1541</v>
      </c>
      <c r="J441" s="486">
        <v>500</v>
      </c>
      <c r="K441" s="486"/>
      <c r="L441" s="485"/>
    </row>
    <row r="442" spans="1:12" ht="38.25" x14ac:dyDescent="0.25">
      <c r="A442" s="490">
        <f t="shared" si="6"/>
        <v>440</v>
      </c>
      <c r="B442" s="485" t="s">
        <v>580</v>
      </c>
      <c r="C442" s="485" t="s">
        <v>3322</v>
      </c>
      <c r="D442" s="489" t="s">
        <v>797</v>
      </c>
      <c r="E442" s="489" t="s">
        <v>323</v>
      </c>
      <c r="F442" s="579" t="s">
        <v>3321</v>
      </c>
      <c r="G442" s="476" t="s">
        <v>3320</v>
      </c>
      <c r="H442" s="476" t="s">
        <v>3319</v>
      </c>
      <c r="I442" s="522" t="s">
        <v>1541</v>
      </c>
      <c r="J442" s="486">
        <v>10000</v>
      </c>
      <c r="K442" s="486"/>
      <c r="L442" s="485"/>
    </row>
    <row r="443" spans="1:12" ht="51" x14ac:dyDescent="0.25">
      <c r="A443" s="490">
        <f t="shared" si="6"/>
        <v>441</v>
      </c>
      <c r="B443" s="485" t="s">
        <v>580</v>
      </c>
      <c r="C443" s="485" t="s">
        <v>1934</v>
      </c>
      <c r="D443" s="489" t="s">
        <v>797</v>
      </c>
      <c r="E443" s="489" t="s">
        <v>323</v>
      </c>
      <c r="F443" s="554" t="s">
        <v>3318</v>
      </c>
      <c r="G443" s="476" t="s">
        <v>1827</v>
      </c>
      <c r="H443" s="476" t="s">
        <v>3317</v>
      </c>
      <c r="I443" s="468" t="s">
        <v>1541</v>
      </c>
      <c r="J443" s="486">
        <v>2500</v>
      </c>
      <c r="K443" s="486"/>
      <c r="L443" s="485"/>
    </row>
    <row r="444" spans="1:12" ht="25.5" x14ac:dyDescent="0.25">
      <c r="A444" s="490">
        <f t="shared" si="6"/>
        <v>442</v>
      </c>
      <c r="B444" s="485" t="s">
        <v>580</v>
      </c>
      <c r="C444" s="485" t="s">
        <v>3316</v>
      </c>
      <c r="D444" s="489" t="s">
        <v>797</v>
      </c>
      <c r="E444" s="489" t="s">
        <v>323</v>
      </c>
      <c r="F444" s="554" t="s">
        <v>3315</v>
      </c>
      <c r="G444" s="476" t="s">
        <v>3314</v>
      </c>
      <c r="H444" s="476" t="s">
        <v>3313</v>
      </c>
      <c r="I444" s="468" t="s">
        <v>1541</v>
      </c>
      <c r="J444" s="486">
        <v>1170</v>
      </c>
      <c r="K444" s="486"/>
      <c r="L444" s="485"/>
    </row>
    <row r="445" spans="1:12" ht="25.5" x14ac:dyDescent="0.25">
      <c r="A445" s="490">
        <f t="shared" si="6"/>
        <v>443</v>
      </c>
      <c r="B445" s="485" t="s">
        <v>580</v>
      </c>
      <c r="C445" s="485" t="s">
        <v>3312</v>
      </c>
      <c r="D445" s="489" t="s">
        <v>797</v>
      </c>
      <c r="E445" s="489" t="s">
        <v>323</v>
      </c>
      <c r="F445" s="554" t="s">
        <v>3311</v>
      </c>
      <c r="G445" s="476" t="s">
        <v>3310</v>
      </c>
      <c r="H445" s="476" t="s">
        <v>3309</v>
      </c>
      <c r="I445" s="468" t="s">
        <v>1541</v>
      </c>
      <c r="J445" s="486">
        <v>3000</v>
      </c>
      <c r="K445" s="486"/>
      <c r="L445" s="485"/>
    </row>
    <row r="446" spans="1:12" ht="25.5" x14ac:dyDescent="0.25">
      <c r="A446" s="490">
        <f t="shared" si="6"/>
        <v>444</v>
      </c>
      <c r="B446" s="485" t="s">
        <v>580</v>
      </c>
      <c r="C446" s="485" t="s">
        <v>3308</v>
      </c>
      <c r="D446" s="489" t="s">
        <v>797</v>
      </c>
      <c r="E446" s="489" t="s">
        <v>323</v>
      </c>
      <c r="F446" s="554" t="s">
        <v>3307</v>
      </c>
      <c r="G446" s="476" t="s">
        <v>1811</v>
      </c>
      <c r="H446" s="476" t="s">
        <v>3285</v>
      </c>
      <c r="I446" s="468" t="s">
        <v>1970</v>
      </c>
      <c r="J446" s="486">
        <v>1600</v>
      </c>
      <c r="K446" s="486"/>
      <c r="L446" s="485"/>
    </row>
    <row r="447" spans="1:12" ht="25.5" x14ac:dyDescent="0.25">
      <c r="A447" s="490">
        <f t="shared" si="6"/>
        <v>445</v>
      </c>
      <c r="B447" s="485" t="s">
        <v>580</v>
      </c>
      <c r="C447" s="485" t="s">
        <v>3306</v>
      </c>
      <c r="D447" s="489" t="s">
        <v>797</v>
      </c>
      <c r="E447" s="489" t="s">
        <v>323</v>
      </c>
      <c r="F447" s="554" t="s">
        <v>3305</v>
      </c>
      <c r="G447" s="476" t="s">
        <v>1811</v>
      </c>
      <c r="H447" s="476" t="s">
        <v>3285</v>
      </c>
      <c r="I447" s="468" t="s">
        <v>1970</v>
      </c>
      <c r="J447" s="486">
        <v>200</v>
      </c>
      <c r="K447" s="486"/>
      <c r="L447" s="485"/>
    </row>
    <row r="448" spans="1:12" x14ac:dyDescent="0.25">
      <c r="A448" s="490">
        <f t="shared" si="6"/>
        <v>446</v>
      </c>
      <c r="B448" s="485" t="s">
        <v>580</v>
      </c>
      <c r="C448" s="485" t="s">
        <v>851</v>
      </c>
      <c r="D448" s="489" t="s">
        <v>677</v>
      </c>
      <c r="E448" s="489" t="s">
        <v>323</v>
      </c>
      <c r="F448" s="578" t="s">
        <v>3304</v>
      </c>
      <c r="G448" s="476" t="s">
        <v>1644</v>
      </c>
      <c r="H448" s="476" t="s">
        <v>3303</v>
      </c>
      <c r="I448" s="468" t="s">
        <v>756</v>
      </c>
      <c r="J448" s="486">
        <v>3224</v>
      </c>
      <c r="K448" s="486"/>
      <c r="L448" s="485"/>
    </row>
    <row r="449" spans="1:12" ht="25.5" x14ac:dyDescent="0.25">
      <c r="A449" s="490">
        <f t="shared" si="6"/>
        <v>447</v>
      </c>
      <c r="B449" s="485" t="s">
        <v>580</v>
      </c>
      <c r="C449" s="485" t="s">
        <v>3302</v>
      </c>
      <c r="D449" s="489" t="s">
        <v>797</v>
      </c>
      <c r="E449" s="489" t="s">
        <v>323</v>
      </c>
      <c r="F449" s="554" t="s">
        <v>3301</v>
      </c>
      <c r="G449" s="476" t="s">
        <v>1811</v>
      </c>
      <c r="H449" s="476" t="s">
        <v>3285</v>
      </c>
      <c r="I449" s="468" t="s">
        <v>1970</v>
      </c>
      <c r="J449" s="486">
        <v>1000</v>
      </c>
      <c r="K449" s="486"/>
      <c r="L449" s="485"/>
    </row>
    <row r="450" spans="1:12" ht="25.5" x14ac:dyDescent="0.25">
      <c r="A450" s="490">
        <f t="shared" si="6"/>
        <v>448</v>
      </c>
      <c r="B450" s="485" t="s">
        <v>580</v>
      </c>
      <c r="C450" s="485" t="s">
        <v>3300</v>
      </c>
      <c r="D450" s="489" t="s">
        <v>797</v>
      </c>
      <c r="E450" s="489" t="s">
        <v>323</v>
      </c>
      <c r="F450" s="554" t="s">
        <v>3299</v>
      </c>
      <c r="G450" s="476" t="s">
        <v>3298</v>
      </c>
      <c r="H450" s="476" t="s">
        <v>3297</v>
      </c>
      <c r="I450" s="468" t="s">
        <v>3296</v>
      </c>
      <c r="J450" s="486">
        <v>500</v>
      </c>
      <c r="K450" s="486"/>
      <c r="L450" s="485"/>
    </row>
    <row r="451" spans="1:12" ht="25.5" x14ac:dyDescent="0.25">
      <c r="A451" s="490">
        <f t="shared" si="6"/>
        <v>449</v>
      </c>
      <c r="B451" s="485" t="s">
        <v>580</v>
      </c>
      <c r="C451" s="485" t="s">
        <v>3295</v>
      </c>
      <c r="D451" s="489" t="s">
        <v>797</v>
      </c>
      <c r="E451" s="489" t="s">
        <v>323</v>
      </c>
      <c r="F451" s="554" t="s">
        <v>3294</v>
      </c>
      <c r="G451" s="476" t="s">
        <v>1811</v>
      </c>
      <c r="H451" s="476" t="s">
        <v>3290</v>
      </c>
      <c r="I451" s="468" t="s">
        <v>1541</v>
      </c>
      <c r="J451" s="486">
        <v>50</v>
      </c>
      <c r="K451" s="486"/>
      <c r="L451" s="485"/>
    </row>
    <row r="452" spans="1:12" ht="25.5" x14ac:dyDescent="0.25">
      <c r="A452" s="490">
        <f t="shared" ref="A452:A464" si="7">A451+1</f>
        <v>450</v>
      </c>
      <c r="B452" s="485" t="s">
        <v>580</v>
      </c>
      <c r="C452" s="485" t="s">
        <v>3292</v>
      </c>
      <c r="D452" s="489" t="s">
        <v>797</v>
      </c>
      <c r="E452" s="489" t="s">
        <v>323</v>
      </c>
      <c r="F452" s="554" t="s">
        <v>3293</v>
      </c>
      <c r="G452" s="476" t="s">
        <v>1811</v>
      </c>
      <c r="H452" s="476" t="s">
        <v>3290</v>
      </c>
      <c r="I452" s="468" t="s">
        <v>1541</v>
      </c>
      <c r="J452" s="486">
        <v>362</v>
      </c>
      <c r="K452" s="486"/>
      <c r="L452" s="485"/>
    </row>
    <row r="453" spans="1:12" ht="25.5" x14ac:dyDescent="0.25">
      <c r="A453" s="490">
        <f t="shared" si="7"/>
        <v>451</v>
      </c>
      <c r="B453" s="485" t="s">
        <v>580</v>
      </c>
      <c r="C453" s="485" t="s">
        <v>3292</v>
      </c>
      <c r="D453" s="489" t="s">
        <v>797</v>
      </c>
      <c r="E453" s="489" t="s">
        <v>323</v>
      </c>
      <c r="F453" s="554" t="s">
        <v>3291</v>
      </c>
      <c r="G453" s="476" t="s">
        <v>1811</v>
      </c>
      <c r="H453" s="476" t="s">
        <v>3290</v>
      </c>
      <c r="I453" s="468" t="s">
        <v>1541</v>
      </c>
      <c r="J453" s="486">
        <v>800</v>
      </c>
      <c r="K453" s="486"/>
      <c r="L453" s="485"/>
    </row>
    <row r="454" spans="1:12" ht="51" x14ac:dyDescent="0.25">
      <c r="A454" s="490">
        <f t="shared" si="7"/>
        <v>452</v>
      </c>
      <c r="B454" s="485" t="s">
        <v>580</v>
      </c>
      <c r="C454" s="485" t="s">
        <v>3289</v>
      </c>
      <c r="D454" s="489" t="s">
        <v>797</v>
      </c>
      <c r="E454" s="489" t="s">
        <v>323</v>
      </c>
      <c r="F454" s="554" t="s">
        <v>3288</v>
      </c>
      <c r="G454" s="476" t="s">
        <v>1811</v>
      </c>
      <c r="H454" s="476" t="s">
        <v>3287</v>
      </c>
      <c r="I454" s="468" t="s">
        <v>1541</v>
      </c>
      <c r="J454" s="486">
        <v>1500</v>
      </c>
      <c r="K454" s="486"/>
      <c r="L454" s="485"/>
    </row>
    <row r="455" spans="1:12" ht="25.5" x14ac:dyDescent="0.25">
      <c r="A455" s="490">
        <f t="shared" si="7"/>
        <v>453</v>
      </c>
      <c r="B455" s="485" t="s">
        <v>580</v>
      </c>
      <c r="C455" s="485" t="s">
        <v>1931</v>
      </c>
      <c r="D455" s="489" t="s">
        <v>797</v>
      </c>
      <c r="E455" s="489" t="s">
        <v>323</v>
      </c>
      <c r="F455" s="554" t="s">
        <v>3286</v>
      </c>
      <c r="G455" s="476" t="s">
        <v>1811</v>
      </c>
      <c r="H455" s="476" t="s">
        <v>3285</v>
      </c>
      <c r="I455" s="468" t="s">
        <v>1541</v>
      </c>
      <c r="J455" s="486">
        <v>120</v>
      </c>
      <c r="K455" s="486"/>
      <c r="L455" s="485"/>
    </row>
    <row r="456" spans="1:12" ht="38.25" x14ac:dyDescent="0.25">
      <c r="A456" s="490">
        <f t="shared" si="7"/>
        <v>454</v>
      </c>
      <c r="B456" s="485" t="s">
        <v>580</v>
      </c>
      <c r="C456" s="485" t="s">
        <v>678</v>
      </c>
      <c r="D456" s="489" t="s">
        <v>677</v>
      </c>
      <c r="E456" s="489" t="s">
        <v>323</v>
      </c>
      <c r="F456" s="577" t="s">
        <v>738</v>
      </c>
      <c r="G456" s="476" t="s">
        <v>3284</v>
      </c>
      <c r="H456" s="476" t="s">
        <v>736</v>
      </c>
      <c r="I456" s="468" t="s">
        <v>769</v>
      </c>
      <c r="J456" s="486">
        <v>0</v>
      </c>
      <c r="K456" s="486"/>
      <c r="L456" s="485" t="s">
        <v>3273</v>
      </c>
    </row>
    <row r="457" spans="1:12" ht="51" x14ac:dyDescent="0.25">
      <c r="A457" s="490">
        <f t="shared" si="7"/>
        <v>455</v>
      </c>
      <c r="B457" s="485" t="s">
        <v>580</v>
      </c>
      <c r="C457" s="485" t="s">
        <v>678</v>
      </c>
      <c r="D457" s="489" t="s">
        <v>677</v>
      </c>
      <c r="E457" s="489" t="s">
        <v>323</v>
      </c>
      <c r="F457" s="575" t="s">
        <v>708</v>
      </c>
      <c r="G457" s="476" t="s">
        <v>3283</v>
      </c>
      <c r="H457" s="476" t="s">
        <v>706</v>
      </c>
      <c r="I457" s="468" t="s">
        <v>790</v>
      </c>
      <c r="J457" s="486"/>
      <c r="K457" s="486"/>
      <c r="L457" s="485" t="s">
        <v>3273</v>
      </c>
    </row>
    <row r="458" spans="1:12" ht="38.25" x14ac:dyDescent="0.25">
      <c r="A458" s="490">
        <f t="shared" si="7"/>
        <v>456</v>
      </c>
      <c r="B458" s="485" t="s">
        <v>580</v>
      </c>
      <c r="C458" s="485" t="s">
        <v>678</v>
      </c>
      <c r="D458" s="489" t="s">
        <v>677</v>
      </c>
      <c r="E458" s="489" t="s">
        <v>323</v>
      </c>
      <c r="F458" s="577" t="s">
        <v>3282</v>
      </c>
      <c r="G458" s="476" t="s">
        <v>3281</v>
      </c>
      <c r="H458" s="476" t="s">
        <v>3280</v>
      </c>
      <c r="I458" s="468" t="s">
        <v>3278</v>
      </c>
      <c r="J458" s="486"/>
      <c r="K458" s="486"/>
      <c r="L458" s="485" t="s">
        <v>3273</v>
      </c>
    </row>
    <row r="459" spans="1:12" ht="38.25" x14ac:dyDescent="0.25">
      <c r="A459" s="490">
        <f t="shared" si="7"/>
        <v>457</v>
      </c>
      <c r="B459" s="485" t="s">
        <v>580</v>
      </c>
      <c r="C459" s="485" t="s">
        <v>678</v>
      </c>
      <c r="D459" s="489" t="s">
        <v>677</v>
      </c>
      <c r="E459" s="489" t="s">
        <v>323</v>
      </c>
      <c r="F459" s="577" t="s">
        <v>687</v>
      </c>
      <c r="G459" s="476" t="s">
        <v>3279</v>
      </c>
      <c r="H459" s="476" t="s">
        <v>685</v>
      </c>
      <c r="I459" s="468" t="s">
        <v>3278</v>
      </c>
      <c r="J459" s="486"/>
      <c r="K459" s="486"/>
      <c r="L459" s="485" t="s">
        <v>3273</v>
      </c>
    </row>
    <row r="460" spans="1:12" ht="38.25" x14ac:dyDescent="0.25">
      <c r="A460" s="490">
        <f t="shared" si="7"/>
        <v>458</v>
      </c>
      <c r="B460" s="485" t="s">
        <v>580</v>
      </c>
      <c r="C460" s="485" t="s">
        <v>678</v>
      </c>
      <c r="D460" s="489" t="s">
        <v>677</v>
      </c>
      <c r="E460" s="489" t="s">
        <v>323</v>
      </c>
      <c r="F460" s="577" t="s">
        <v>728</v>
      </c>
      <c r="G460" s="476" t="s">
        <v>727</v>
      </c>
      <c r="H460" s="476" t="s">
        <v>3277</v>
      </c>
      <c r="I460" s="468" t="s">
        <v>769</v>
      </c>
      <c r="J460" s="486">
        <v>0</v>
      </c>
      <c r="K460" s="486"/>
      <c r="L460" s="485" t="s">
        <v>3273</v>
      </c>
    </row>
    <row r="461" spans="1:12" ht="38.25" x14ac:dyDescent="0.25">
      <c r="A461" s="490">
        <f t="shared" si="7"/>
        <v>459</v>
      </c>
      <c r="B461" s="485" t="s">
        <v>580</v>
      </c>
      <c r="C461" s="485" t="s">
        <v>678</v>
      </c>
      <c r="D461" s="489" t="s">
        <v>677</v>
      </c>
      <c r="E461" s="489" t="s">
        <v>323</v>
      </c>
      <c r="F461" s="576" t="s">
        <v>702</v>
      </c>
      <c r="G461" s="476" t="s">
        <v>3276</v>
      </c>
      <c r="H461" s="476" t="s">
        <v>3275</v>
      </c>
      <c r="I461" s="468" t="s">
        <v>769</v>
      </c>
      <c r="J461" s="486">
        <v>0</v>
      </c>
      <c r="K461" s="486">
        <v>0</v>
      </c>
      <c r="L461" s="485" t="s">
        <v>3273</v>
      </c>
    </row>
    <row r="462" spans="1:12" ht="38.25" x14ac:dyDescent="0.25">
      <c r="A462" s="490">
        <f t="shared" si="7"/>
        <v>460</v>
      </c>
      <c r="B462" s="485" t="s">
        <v>580</v>
      </c>
      <c r="C462" s="485" t="s">
        <v>678</v>
      </c>
      <c r="D462" s="489" t="s">
        <v>677</v>
      </c>
      <c r="E462" s="489" t="s">
        <v>323</v>
      </c>
      <c r="F462" s="575" t="s">
        <v>754</v>
      </c>
      <c r="G462" s="476" t="s">
        <v>3274</v>
      </c>
      <c r="H462" s="476" t="s">
        <v>752</v>
      </c>
      <c r="I462" s="468" t="s">
        <v>761</v>
      </c>
      <c r="J462" s="486"/>
      <c r="K462" s="486"/>
      <c r="L462" s="485" t="s">
        <v>3273</v>
      </c>
    </row>
    <row r="463" spans="1:12" ht="25.5" x14ac:dyDescent="0.25">
      <c r="A463" s="490">
        <f t="shared" si="7"/>
        <v>461</v>
      </c>
      <c r="B463" s="489" t="s">
        <v>3272</v>
      </c>
      <c r="C463" s="535" t="s">
        <v>3271</v>
      </c>
      <c r="D463" s="489" t="s">
        <v>677</v>
      </c>
      <c r="E463" s="489" t="s">
        <v>323</v>
      </c>
      <c r="F463" s="469" t="s">
        <v>733</v>
      </c>
      <c r="G463" s="569" t="s">
        <v>732</v>
      </c>
      <c r="H463" s="569" t="s">
        <v>731</v>
      </c>
      <c r="I463" s="489" t="s">
        <v>761</v>
      </c>
      <c r="J463" s="486">
        <v>0</v>
      </c>
      <c r="K463" s="574">
        <v>0</v>
      </c>
      <c r="L463" s="485"/>
    </row>
    <row r="464" spans="1:12" ht="25.5" x14ac:dyDescent="0.25">
      <c r="A464" s="490">
        <f t="shared" si="7"/>
        <v>462</v>
      </c>
      <c r="B464" s="571" t="s">
        <v>580</v>
      </c>
      <c r="C464" s="571" t="s">
        <v>3271</v>
      </c>
      <c r="D464" s="573" t="s">
        <v>677</v>
      </c>
      <c r="E464" s="573" t="s">
        <v>323</v>
      </c>
      <c r="F464" s="469" t="s">
        <v>2117</v>
      </c>
      <c r="G464" s="569" t="s">
        <v>3270</v>
      </c>
      <c r="H464" s="569" t="s">
        <v>3269</v>
      </c>
      <c r="I464" s="489" t="s">
        <v>773</v>
      </c>
      <c r="J464" s="572">
        <v>4400</v>
      </c>
      <c r="K464" s="572">
        <v>587792</v>
      </c>
      <c r="L464" s="571"/>
    </row>
    <row r="465" spans="1:12" ht="89.25" x14ac:dyDescent="0.25">
      <c r="A465" s="490">
        <f>A462+1</f>
        <v>461</v>
      </c>
      <c r="B465" s="485" t="s">
        <v>580</v>
      </c>
      <c r="C465" s="485" t="s">
        <v>3266</v>
      </c>
      <c r="D465" s="489" t="s">
        <v>677</v>
      </c>
      <c r="E465" s="489" t="s">
        <v>323</v>
      </c>
      <c r="F465" s="469" t="s">
        <v>3268</v>
      </c>
      <c r="G465" s="476" t="s">
        <v>3264</v>
      </c>
      <c r="H465" s="476" t="s">
        <v>3267</v>
      </c>
      <c r="I465" s="468" t="s">
        <v>761</v>
      </c>
      <c r="J465" s="486">
        <v>55029.69</v>
      </c>
      <c r="K465" s="486"/>
      <c r="L465" s="485" t="s">
        <v>3262</v>
      </c>
    </row>
    <row r="466" spans="1:12" ht="89.25" x14ac:dyDescent="0.25">
      <c r="A466" s="490">
        <f t="shared" ref="A466:A497" si="8">A465+1</f>
        <v>462</v>
      </c>
      <c r="B466" s="485" t="s">
        <v>580</v>
      </c>
      <c r="C466" s="485" t="s">
        <v>3266</v>
      </c>
      <c r="D466" s="489" t="s">
        <v>677</v>
      </c>
      <c r="E466" s="489" t="s">
        <v>323</v>
      </c>
      <c r="F466" s="570" t="s">
        <v>3265</v>
      </c>
      <c r="G466" s="476" t="s">
        <v>3264</v>
      </c>
      <c r="H466" s="476" t="s">
        <v>3263</v>
      </c>
      <c r="I466" s="468" t="s">
        <v>756</v>
      </c>
      <c r="J466" s="486">
        <v>105000</v>
      </c>
      <c r="K466" s="486"/>
      <c r="L466" s="485" t="s">
        <v>3262</v>
      </c>
    </row>
    <row r="467" spans="1:12" ht="25.5" x14ac:dyDescent="0.25">
      <c r="A467" s="490">
        <f t="shared" si="8"/>
        <v>463</v>
      </c>
      <c r="B467" s="485" t="s">
        <v>580</v>
      </c>
      <c r="C467" s="485" t="s">
        <v>3023</v>
      </c>
      <c r="D467" s="489" t="s">
        <v>677</v>
      </c>
      <c r="E467" s="489" t="s">
        <v>782</v>
      </c>
      <c r="F467" s="469" t="s">
        <v>3261</v>
      </c>
      <c r="G467" s="476" t="s">
        <v>3260</v>
      </c>
      <c r="H467" s="476" t="s">
        <v>3259</v>
      </c>
      <c r="I467" s="468" t="s">
        <v>3258</v>
      </c>
      <c r="J467" s="486">
        <v>2000</v>
      </c>
      <c r="K467" s="486">
        <v>0</v>
      </c>
      <c r="L467" s="485"/>
    </row>
    <row r="468" spans="1:12" ht="38.25" x14ac:dyDescent="0.25">
      <c r="A468" s="490">
        <f t="shared" si="8"/>
        <v>464</v>
      </c>
      <c r="B468" s="485" t="s">
        <v>580</v>
      </c>
      <c r="C468" s="485" t="s">
        <v>3257</v>
      </c>
      <c r="D468" s="489" t="s">
        <v>677</v>
      </c>
      <c r="E468" s="489" t="s">
        <v>782</v>
      </c>
      <c r="F468" s="469" t="s">
        <v>3256</v>
      </c>
      <c r="G468" s="476" t="s">
        <v>3255</v>
      </c>
      <c r="H468" s="569" t="s">
        <v>3254</v>
      </c>
      <c r="I468" s="489" t="s">
        <v>843</v>
      </c>
      <c r="J468" s="486">
        <v>10784</v>
      </c>
      <c r="K468" s="486"/>
      <c r="L468" s="485" t="s">
        <v>1423</v>
      </c>
    </row>
    <row r="469" spans="1:12" ht="25.5" x14ac:dyDescent="0.25">
      <c r="A469" s="490">
        <f t="shared" si="8"/>
        <v>465</v>
      </c>
      <c r="B469" s="485" t="s">
        <v>579</v>
      </c>
      <c r="C469" s="485" t="s">
        <v>3235</v>
      </c>
      <c r="D469" s="489" t="s">
        <v>677</v>
      </c>
      <c r="E469" s="489" t="s">
        <v>323</v>
      </c>
      <c r="F469" s="485" t="s">
        <v>3253</v>
      </c>
      <c r="G469" s="476" t="s">
        <v>1459</v>
      </c>
      <c r="H469" s="476" t="s">
        <v>3252</v>
      </c>
      <c r="I469" s="516">
        <v>2015</v>
      </c>
      <c r="J469" s="486">
        <v>6000</v>
      </c>
      <c r="K469" s="486">
        <v>0</v>
      </c>
      <c r="L469" s="485"/>
    </row>
    <row r="470" spans="1:12" ht="25.5" x14ac:dyDescent="0.25">
      <c r="A470" s="490">
        <f t="shared" si="8"/>
        <v>466</v>
      </c>
      <c r="B470" s="485" t="s">
        <v>579</v>
      </c>
      <c r="C470" s="485" t="s">
        <v>3235</v>
      </c>
      <c r="D470" s="489" t="s">
        <v>677</v>
      </c>
      <c r="E470" s="489" t="s">
        <v>323</v>
      </c>
      <c r="F470" s="485" t="s">
        <v>3251</v>
      </c>
      <c r="G470" s="476" t="s">
        <v>3250</v>
      </c>
      <c r="H470" s="476" t="s">
        <v>3249</v>
      </c>
      <c r="I470" s="489">
        <v>2015</v>
      </c>
      <c r="J470" s="486">
        <v>3000</v>
      </c>
      <c r="K470" s="486">
        <v>0</v>
      </c>
      <c r="L470" s="485"/>
    </row>
    <row r="471" spans="1:12" ht="25.5" x14ac:dyDescent="0.25">
      <c r="A471" s="490">
        <f t="shared" si="8"/>
        <v>467</v>
      </c>
      <c r="B471" s="485" t="s">
        <v>579</v>
      </c>
      <c r="C471" s="485" t="s">
        <v>3235</v>
      </c>
      <c r="D471" s="489" t="s">
        <v>677</v>
      </c>
      <c r="E471" s="489" t="s">
        <v>323</v>
      </c>
      <c r="F471" s="485" t="s">
        <v>3248</v>
      </c>
      <c r="G471" s="476" t="s">
        <v>3247</v>
      </c>
      <c r="H471" s="476" t="s">
        <v>3246</v>
      </c>
      <c r="I471" s="489">
        <v>2015</v>
      </c>
      <c r="J471" s="486">
        <v>10000</v>
      </c>
      <c r="K471" s="486">
        <v>0</v>
      </c>
      <c r="L471" s="485"/>
    </row>
    <row r="472" spans="1:12" ht="25.5" x14ac:dyDescent="0.25">
      <c r="A472" s="490">
        <f t="shared" si="8"/>
        <v>468</v>
      </c>
      <c r="B472" s="485" t="s">
        <v>579</v>
      </c>
      <c r="C472" s="485" t="s">
        <v>3235</v>
      </c>
      <c r="D472" s="489" t="s">
        <v>677</v>
      </c>
      <c r="E472" s="489" t="s">
        <v>323</v>
      </c>
      <c r="F472" s="485" t="s">
        <v>3245</v>
      </c>
      <c r="G472" s="476" t="s">
        <v>3244</v>
      </c>
      <c r="H472" s="476" t="s">
        <v>3243</v>
      </c>
      <c r="I472" s="489">
        <v>2015</v>
      </c>
      <c r="J472" s="486">
        <v>2500</v>
      </c>
      <c r="K472" s="486">
        <v>0</v>
      </c>
      <c r="L472" s="485"/>
    </row>
    <row r="473" spans="1:12" ht="25.5" x14ac:dyDescent="0.25">
      <c r="A473" s="490">
        <f t="shared" si="8"/>
        <v>469</v>
      </c>
      <c r="B473" s="485" t="s">
        <v>579</v>
      </c>
      <c r="C473" s="485" t="s">
        <v>3235</v>
      </c>
      <c r="D473" s="489" t="s">
        <v>677</v>
      </c>
      <c r="E473" s="489" t="s">
        <v>323</v>
      </c>
      <c r="F473" s="485" t="s">
        <v>3242</v>
      </c>
      <c r="G473" s="476" t="s">
        <v>1492</v>
      </c>
      <c r="H473" s="476" t="s">
        <v>3241</v>
      </c>
      <c r="I473" s="489">
        <v>2015</v>
      </c>
      <c r="J473" s="486">
        <v>4000</v>
      </c>
      <c r="K473" s="486">
        <v>0</v>
      </c>
      <c r="L473" s="485"/>
    </row>
    <row r="474" spans="1:12" ht="25.5" x14ac:dyDescent="0.25">
      <c r="A474" s="490">
        <f t="shared" si="8"/>
        <v>470</v>
      </c>
      <c r="B474" s="485" t="s">
        <v>579</v>
      </c>
      <c r="C474" s="485" t="s">
        <v>3235</v>
      </c>
      <c r="D474" s="489" t="s">
        <v>677</v>
      </c>
      <c r="E474" s="489" t="s">
        <v>323</v>
      </c>
      <c r="F474" s="485" t="s">
        <v>3240</v>
      </c>
      <c r="G474" s="476" t="s">
        <v>3239</v>
      </c>
      <c r="H474" s="476" t="s">
        <v>3238</v>
      </c>
      <c r="I474" s="489">
        <v>2015</v>
      </c>
      <c r="J474" s="486">
        <v>2000</v>
      </c>
      <c r="K474" s="486">
        <v>0</v>
      </c>
      <c r="L474" s="485"/>
    </row>
    <row r="475" spans="1:12" ht="25.5" x14ac:dyDescent="0.25">
      <c r="A475" s="490">
        <f t="shared" si="8"/>
        <v>471</v>
      </c>
      <c r="B475" s="485" t="s">
        <v>579</v>
      </c>
      <c r="C475" s="485" t="s">
        <v>3235</v>
      </c>
      <c r="D475" s="489" t="s">
        <v>677</v>
      </c>
      <c r="E475" s="489" t="s">
        <v>323</v>
      </c>
      <c r="F475" s="485" t="s">
        <v>3237</v>
      </c>
      <c r="G475" s="476" t="s">
        <v>1486</v>
      </c>
      <c r="H475" s="476" t="s">
        <v>3236</v>
      </c>
      <c r="I475" s="489">
        <v>2015</v>
      </c>
      <c r="J475" s="486">
        <v>2000</v>
      </c>
      <c r="K475" s="486">
        <v>0</v>
      </c>
      <c r="L475" s="485"/>
    </row>
    <row r="476" spans="1:12" ht="25.5" x14ac:dyDescent="0.25">
      <c r="A476" s="490">
        <f t="shared" si="8"/>
        <v>472</v>
      </c>
      <c r="B476" s="485" t="s">
        <v>579</v>
      </c>
      <c r="C476" s="485" t="s">
        <v>3235</v>
      </c>
      <c r="D476" s="489" t="s">
        <v>677</v>
      </c>
      <c r="E476" s="489" t="s">
        <v>323</v>
      </c>
      <c r="F476" s="485" t="s">
        <v>3234</v>
      </c>
      <c r="G476" s="476" t="s">
        <v>3202</v>
      </c>
      <c r="H476" s="476" t="s">
        <v>3233</v>
      </c>
      <c r="I476" s="489">
        <v>2015</v>
      </c>
      <c r="J476" s="486">
        <v>2500</v>
      </c>
      <c r="K476" s="486">
        <v>0</v>
      </c>
      <c r="L476" s="485"/>
    </row>
    <row r="477" spans="1:12" ht="25.5" x14ac:dyDescent="0.25">
      <c r="A477" s="490">
        <f t="shared" si="8"/>
        <v>473</v>
      </c>
      <c r="B477" s="485" t="s">
        <v>579</v>
      </c>
      <c r="C477" s="485" t="s">
        <v>3232</v>
      </c>
      <c r="D477" s="489" t="s">
        <v>677</v>
      </c>
      <c r="E477" s="489" t="s">
        <v>323</v>
      </c>
      <c r="F477" s="485" t="s">
        <v>3231</v>
      </c>
      <c r="G477" s="476" t="s">
        <v>3196</v>
      </c>
      <c r="H477" s="476" t="s">
        <v>3230</v>
      </c>
      <c r="I477" s="489">
        <v>2015</v>
      </c>
      <c r="J477" s="486">
        <v>2200</v>
      </c>
      <c r="K477" s="486">
        <v>0</v>
      </c>
      <c r="L477" s="485"/>
    </row>
    <row r="478" spans="1:12" ht="25.5" x14ac:dyDescent="0.25">
      <c r="A478" s="490">
        <f t="shared" si="8"/>
        <v>474</v>
      </c>
      <c r="B478" s="485" t="s">
        <v>579</v>
      </c>
      <c r="C478" s="485" t="s">
        <v>3229</v>
      </c>
      <c r="D478" s="489" t="s">
        <v>797</v>
      </c>
      <c r="E478" s="489" t="s">
        <v>323</v>
      </c>
      <c r="F478" s="485" t="s">
        <v>3228</v>
      </c>
      <c r="G478" s="476" t="s">
        <v>1437</v>
      </c>
      <c r="H478" s="476" t="s">
        <v>3227</v>
      </c>
      <c r="I478" s="489">
        <v>2015</v>
      </c>
      <c r="J478" s="486">
        <v>480</v>
      </c>
      <c r="K478" s="486">
        <v>0</v>
      </c>
      <c r="L478" s="485"/>
    </row>
    <row r="479" spans="1:12" ht="25.5" x14ac:dyDescent="0.25">
      <c r="A479" s="490">
        <f t="shared" si="8"/>
        <v>475</v>
      </c>
      <c r="B479" s="485" t="s">
        <v>579</v>
      </c>
      <c r="C479" s="485" t="s">
        <v>3226</v>
      </c>
      <c r="D479" s="489" t="s">
        <v>797</v>
      </c>
      <c r="E479" s="489" t="s">
        <v>782</v>
      </c>
      <c r="F479" s="485" t="s">
        <v>3225</v>
      </c>
      <c r="G479" s="476" t="s">
        <v>3224</v>
      </c>
      <c r="H479" s="476" t="s">
        <v>3223</v>
      </c>
      <c r="I479" s="489">
        <v>2015</v>
      </c>
      <c r="J479" s="486">
        <v>1000</v>
      </c>
      <c r="K479" s="486">
        <v>0</v>
      </c>
      <c r="L479" s="485"/>
    </row>
    <row r="480" spans="1:12" ht="25.5" x14ac:dyDescent="0.25">
      <c r="A480" s="490">
        <f t="shared" si="8"/>
        <v>476</v>
      </c>
      <c r="B480" s="485" t="s">
        <v>579</v>
      </c>
      <c r="C480" s="485" t="s">
        <v>3222</v>
      </c>
      <c r="D480" s="489" t="s">
        <v>797</v>
      </c>
      <c r="E480" s="489" t="s">
        <v>782</v>
      </c>
      <c r="F480" s="485" t="s">
        <v>3221</v>
      </c>
      <c r="G480" s="476" t="s">
        <v>1459</v>
      </c>
      <c r="H480" s="476" t="s">
        <v>3220</v>
      </c>
      <c r="I480" s="489">
        <v>2015</v>
      </c>
      <c r="J480" s="486">
        <v>500</v>
      </c>
      <c r="K480" s="486">
        <v>0</v>
      </c>
      <c r="L480" s="485"/>
    </row>
    <row r="481" spans="1:12" ht="25.5" x14ac:dyDescent="0.25">
      <c r="A481" s="490">
        <f t="shared" si="8"/>
        <v>477</v>
      </c>
      <c r="B481" s="485" t="s">
        <v>579</v>
      </c>
      <c r="C481" s="485" t="s">
        <v>3216</v>
      </c>
      <c r="D481" s="489" t="s">
        <v>677</v>
      </c>
      <c r="E481" s="489" t="s">
        <v>323</v>
      </c>
      <c r="F481" s="485" t="s">
        <v>3219</v>
      </c>
      <c r="G481" s="476" t="s">
        <v>3218</v>
      </c>
      <c r="H481" s="476" t="s">
        <v>3217</v>
      </c>
      <c r="I481" s="489">
        <v>2015</v>
      </c>
      <c r="J481" s="486">
        <v>2000</v>
      </c>
      <c r="K481" s="486">
        <v>0</v>
      </c>
      <c r="L481" s="485"/>
    </row>
    <row r="482" spans="1:12" ht="25.5" x14ac:dyDescent="0.25">
      <c r="A482" s="490">
        <f t="shared" si="8"/>
        <v>478</v>
      </c>
      <c r="B482" s="485" t="s">
        <v>579</v>
      </c>
      <c r="C482" s="485" t="s">
        <v>3216</v>
      </c>
      <c r="D482" s="489" t="s">
        <v>677</v>
      </c>
      <c r="E482" s="489" t="s">
        <v>323</v>
      </c>
      <c r="F482" s="485" t="s">
        <v>3215</v>
      </c>
      <c r="G482" s="476" t="s">
        <v>3214</v>
      </c>
      <c r="H482" s="476" t="s">
        <v>3213</v>
      </c>
      <c r="I482" s="489">
        <v>2015</v>
      </c>
      <c r="J482" s="486">
        <v>2000</v>
      </c>
      <c r="K482" s="486">
        <v>0</v>
      </c>
      <c r="L482" s="485"/>
    </row>
    <row r="483" spans="1:12" ht="25.5" x14ac:dyDescent="0.25">
      <c r="A483" s="490">
        <f t="shared" si="8"/>
        <v>479</v>
      </c>
      <c r="B483" s="485" t="s">
        <v>579</v>
      </c>
      <c r="C483" s="485" t="s">
        <v>3194</v>
      </c>
      <c r="D483" s="489" t="s">
        <v>677</v>
      </c>
      <c r="E483" s="489" t="s">
        <v>323</v>
      </c>
      <c r="F483" s="485" t="s">
        <v>3212</v>
      </c>
      <c r="G483" s="476" t="s">
        <v>3211</v>
      </c>
      <c r="H483" s="476" t="s">
        <v>3210</v>
      </c>
      <c r="I483" s="489">
        <v>2015</v>
      </c>
      <c r="J483" s="486">
        <v>31000</v>
      </c>
      <c r="K483" s="486">
        <v>0</v>
      </c>
      <c r="L483" s="485"/>
    </row>
    <row r="484" spans="1:12" ht="25.5" x14ac:dyDescent="0.25">
      <c r="A484" s="490">
        <f t="shared" si="8"/>
        <v>480</v>
      </c>
      <c r="B484" s="485" t="s">
        <v>579</v>
      </c>
      <c r="C484" s="485" t="s">
        <v>3194</v>
      </c>
      <c r="D484" s="489" t="s">
        <v>677</v>
      </c>
      <c r="E484" s="489" t="s">
        <v>323</v>
      </c>
      <c r="F484" s="485" t="s">
        <v>3209</v>
      </c>
      <c r="G484" s="476" t="s">
        <v>1452</v>
      </c>
      <c r="H484" s="476" t="s">
        <v>3208</v>
      </c>
      <c r="I484" s="489">
        <v>2015</v>
      </c>
      <c r="J484" s="486">
        <v>2000</v>
      </c>
      <c r="K484" s="486">
        <v>0</v>
      </c>
      <c r="L484" s="485"/>
    </row>
    <row r="485" spans="1:12" ht="25.5" x14ac:dyDescent="0.25">
      <c r="A485" s="490">
        <f t="shared" si="8"/>
        <v>481</v>
      </c>
      <c r="B485" s="485" t="s">
        <v>579</v>
      </c>
      <c r="C485" s="485" t="s">
        <v>3194</v>
      </c>
      <c r="D485" s="489" t="s">
        <v>677</v>
      </c>
      <c r="E485" s="489" t="s">
        <v>323</v>
      </c>
      <c r="F485" s="485" t="s">
        <v>3207</v>
      </c>
      <c r="G485" s="476" t="s">
        <v>3206</v>
      </c>
      <c r="H485" s="476" t="s">
        <v>3205</v>
      </c>
      <c r="I485" s="489">
        <v>2015</v>
      </c>
      <c r="J485" s="486">
        <v>250</v>
      </c>
      <c r="K485" s="486">
        <v>0</v>
      </c>
      <c r="L485" s="485"/>
    </row>
    <row r="486" spans="1:12" ht="25.5" x14ac:dyDescent="0.25">
      <c r="A486" s="490">
        <f t="shared" si="8"/>
        <v>482</v>
      </c>
      <c r="B486" s="485" t="s">
        <v>579</v>
      </c>
      <c r="C486" s="485" t="s">
        <v>3194</v>
      </c>
      <c r="D486" s="489" t="s">
        <v>677</v>
      </c>
      <c r="E486" s="489" t="s">
        <v>323</v>
      </c>
      <c r="F486" s="485" t="s">
        <v>3204</v>
      </c>
      <c r="G486" s="476" t="s">
        <v>1417</v>
      </c>
      <c r="H486" s="476" t="s">
        <v>1416</v>
      </c>
      <c r="I486" s="489">
        <v>2015</v>
      </c>
      <c r="J486" s="486">
        <v>698</v>
      </c>
      <c r="K486" s="486">
        <v>0</v>
      </c>
      <c r="L486" s="485"/>
    </row>
    <row r="487" spans="1:12" ht="25.5" x14ac:dyDescent="0.25">
      <c r="A487" s="490">
        <f t="shared" si="8"/>
        <v>483</v>
      </c>
      <c r="B487" s="485" t="s">
        <v>579</v>
      </c>
      <c r="C487" s="485" t="s">
        <v>3194</v>
      </c>
      <c r="D487" s="489" t="s">
        <v>677</v>
      </c>
      <c r="E487" s="489" t="s">
        <v>323</v>
      </c>
      <c r="F487" s="485" t="s">
        <v>3203</v>
      </c>
      <c r="G487" s="476" t="s">
        <v>3202</v>
      </c>
      <c r="H487" s="476" t="s">
        <v>3201</v>
      </c>
      <c r="I487" s="489">
        <v>2015</v>
      </c>
      <c r="J487" s="486">
        <v>900</v>
      </c>
      <c r="K487" s="486">
        <v>0</v>
      </c>
      <c r="L487" s="485"/>
    </row>
    <row r="488" spans="1:12" ht="25.5" x14ac:dyDescent="0.25">
      <c r="A488" s="490">
        <f t="shared" si="8"/>
        <v>484</v>
      </c>
      <c r="B488" s="485" t="s">
        <v>579</v>
      </c>
      <c r="C488" s="485" t="s">
        <v>3194</v>
      </c>
      <c r="D488" s="489" t="s">
        <v>677</v>
      </c>
      <c r="E488" s="489" t="s">
        <v>323</v>
      </c>
      <c r="F488" s="485" t="s">
        <v>3200</v>
      </c>
      <c r="G488" s="476" t="s">
        <v>3199</v>
      </c>
      <c r="H488" s="476" t="s">
        <v>3198</v>
      </c>
      <c r="I488" s="489">
        <v>2015</v>
      </c>
      <c r="J488" s="486">
        <v>250</v>
      </c>
      <c r="K488" s="486">
        <v>0</v>
      </c>
      <c r="L488" s="485"/>
    </row>
    <row r="489" spans="1:12" ht="25.5" x14ac:dyDescent="0.25">
      <c r="A489" s="490">
        <f t="shared" si="8"/>
        <v>485</v>
      </c>
      <c r="B489" s="485" t="s">
        <v>579</v>
      </c>
      <c r="C489" s="485" t="s">
        <v>3194</v>
      </c>
      <c r="D489" s="489" t="s">
        <v>677</v>
      </c>
      <c r="E489" s="489" t="s">
        <v>323</v>
      </c>
      <c r="F489" s="485" t="s">
        <v>3197</v>
      </c>
      <c r="G489" s="476" t="s">
        <v>3196</v>
      </c>
      <c r="H489" s="476" t="s">
        <v>3195</v>
      </c>
      <c r="I489" s="489">
        <v>2015</v>
      </c>
      <c r="J489" s="486">
        <v>199.2</v>
      </c>
      <c r="K489" s="486">
        <v>0</v>
      </c>
      <c r="L489" s="485"/>
    </row>
    <row r="490" spans="1:12" ht="25.5" x14ac:dyDescent="0.25">
      <c r="A490" s="490">
        <f t="shared" si="8"/>
        <v>486</v>
      </c>
      <c r="B490" s="485" t="s">
        <v>579</v>
      </c>
      <c r="C490" s="485" t="s">
        <v>3194</v>
      </c>
      <c r="D490" s="489" t="s">
        <v>677</v>
      </c>
      <c r="E490" s="489" t="s">
        <v>323</v>
      </c>
      <c r="F490" s="485" t="s">
        <v>3193</v>
      </c>
      <c r="G490" s="476" t="s">
        <v>3192</v>
      </c>
      <c r="H490" s="476" t="s">
        <v>3191</v>
      </c>
      <c r="I490" s="489">
        <v>2015</v>
      </c>
      <c r="J490" s="486">
        <v>250</v>
      </c>
      <c r="K490" s="486">
        <v>0</v>
      </c>
      <c r="L490" s="485"/>
    </row>
    <row r="491" spans="1:12" ht="25.5" x14ac:dyDescent="0.25">
      <c r="A491" s="490">
        <f t="shared" si="8"/>
        <v>487</v>
      </c>
      <c r="B491" s="485" t="s">
        <v>579</v>
      </c>
      <c r="C491" s="485" t="s">
        <v>3190</v>
      </c>
      <c r="D491" s="489" t="s">
        <v>677</v>
      </c>
      <c r="E491" s="489" t="s">
        <v>323</v>
      </c>
      <c r="F491" s="485" t="s">
        <v>3189</v>
      </c>
      <c r="G491" s="476" t="s">
        <v>3188</v>
      </c>
      <c r="H491" s="476" t="s">
        <v>3187</v>
      </c>
      <c r="I491" s="489">
        <v>2015</v>
      </c>
      <c r="J491" s="486">
        <v>1500</v>
      </c>
      <c r="K491" s="486">
        <v>0</v>
      </c>
      <c r="L491" s="485"/>
    </row>
    <row r="492" spans="1:12" ht="38.25" x14ac:dyDescent="0.25">
      <c r="A492" s="490">
        <f t="shared" si="8"/>
        <v>488</v>
      </c>
      <c r="B492" s="485" t="s">
        <v>579</v>
      </c>
      <c r="C492" s="485" t="s">
        <v>3186</v>
      </c>
      <c r="D492" s="489" t="s">
        <v>677</v>
      </c>
      <c r="E492" s="489" t="s">
        <v>323</v>
      </c>
      <c r="F492" s="485" t="s">
        <v>3185</v>
      </c>
      <c r="G492" s="476" t="s">
        <v>1492</v>
      </c>
      <c r="H492" s="476" t="s">
        <v>3184</v>
      </c>
      <c r="I492" s="489">
        <v>2015</v>
      </c>
      <c r="J492" s="486">
        <v>500</v>
      </c>
      <c r="K492" s="486">
        <v>0</v>
      </c>
      <c r="L492" s="485"/>
    </row>
    <row r="493" spans="1:12" ht="25.5" x14ac:dyDescent="0.25">
      <c r="A493" s="490">
        <f t="shared" si="8"/>
        <v>489</v>
      </c>
      <c r="B493" s="485" t="s">
        <v>579</v>
      </c>
      <c r="C493" s="485" t="s">
        <v>3183</v>
      </c>
      <c r="D493" s="489" t="s">
        <v>677</v>
      </c>
      <c r="E493" s="489" t="s">
        <v>323</v>
      </c>
      <c r="F493" s="485" t="s">
        <v>3182</v>
      </c>
      <c r="G493" s="476" t="s">
        <v>1459</v>
      </c>
      <c r="H493" s="476" t="s">
        <v>3181</v>
      </c>
      <c r="I493" s="489">
        <v>2015</v>
      </c>
      <c r="J493" s="486">
        <v>2000</v>
      </c>
      <c r="K493" s="486">
        <v>0</v>
      </c>
      <c r="L493" s="485"/>
    </row>
    <row r="494" spans="1:12" ht="51" x14ac:dyDescent="0.25">
      <c r="A494" s="490">
        <f t="shared" si="8"/>
        <v>490</v>
      </c>
      <c r="B494" s="485" t="s">
        <v>578</v>
      </c>
      <c r="C494" s="485" t="s">
        <v>3176</v>
      </c>
      <c r="D494" s="489" t="s">
        <v>677</v>
      </c>
      <c r="E494" s="489" t="s">
        <v>323</v>
      </c>
      <c r="F494" s="469" t="s">
        <v>3180</v>
      </c>
      <c r="G494" s="476" t="s">
        <v>3179</v>
      </c>
      <c r="H494" s="476" t="s">
        <v>3178</v>
      </c>
      <c r="I494" s="533" t="s">
        <v>3177</v>
      </c>
      <c r="J494" s="486">
        <v>4000</v>
      </c>
      <c r="K494" s="486">
        <v>0</v>
      </c>
      <c r="L494" s="485"/>
    </row>
    <row r="495" spans="1:12" ht="51" x14ac:dyDescent="0.25">
      <c r="A495" s="490">
        <f t="shared" si="8"/>
        <v>491</v>
      </c>
      <c r="B495" s="485" t="s">
        <v>578</v>
      </c>
      <c r="C495" s="485" t="s">
        <v>3176</v>
      </c>
      <c r="D495" s="489" t="s">
        <v>677</v>
      </c>
      <c r="E495" s="489" t="s">
        <v>323</v>
      </c>
      <c r="F495" s="469" t="s">
        <v>3175</v>
      </c>
      <c r="G495" s="476" t="s">
        <v>3174</v>
      </c>
      <c r="H495" s="476" t="s">
        <v>3173</v>
      </c>
      <c r="I495" s="533" t="s">
        <v>3172</v>
      </c>
      <c r="J495" s="486">
        <v>1000</v>
      </c>
      <c r="K495" s="486">
        <v>0</v>
      </c>
      <c r="L495" s="485"/>
    </row>
    <row r="496" spans="1:12" ht="51" x14ac:dyDescent="0.25">
      <c r="A496" s="490">
        <f t="shared" si="8"/>
        <v>492</v>
      </c>
      <c r="B496" s="485" t="s">
        <v>578</v>
      </c>
      <c r="C496" s="485" t="s">
        <v>3171</v>
      </c>
      <c r="D496" s="489" t="s">
        <v>677</v>
      </c>
      <c r="E496" s="489" t="s">
        <v>782</v>
      </c>
      <c r="F496" s="469" t="s">
        <v>3170</v>
      </c>
      <c r="G496" s="476" t="s">
        <v>3169</v>
      </c>
      <c r="H496" s="476" t="s">
        <v>3168</v>
      </c>
      <c r="I496" s="533" t="s">
        <v>3167</v>
      </c>
      <c r="J496" s="486">
        <v>4650</v>
      </c>
      <c r="K496" s="486">
        <v>0</v>
      </c>
      <c r="L496" s="485" t="s">
        <v>3166</v>
      </c>
    </row>
    <row r="497" spans="1:12" ht="25.5" x14ac:dyDescent="0.25">
      <c r="A497" s="490">
        <f t="shared" si="8"/>
        <v>493</v>
      </c>
      <c r="B497" s="485" t="s">
        <v>578</v>
      </c>
      <c r="C497" s="485" t="s">
        <v>678</v>
      </c>
      <c r="D497" s="489" t="s">
        <v>677</v>
      </c>
      <c r="E497" s="489" t="s">
        <v>323</v>
      </c>
      <c r="F497" s="469" t="s">
        <v>3165</v>
      </c>
      <c r="G497" s="476" t="s">
        <v>3127</v>
      </c>
      <c r="H497" s="476" t="s">
        <v>3164</v>
      </c>
      <c r="I497" s="533" t="s">
        <v>3163</v>
      </c>
      <c r="J497" s="568" t="s">
        <v>3162</v>
      </c>
      <c r="K497" s="568">
        <v>0</v>
      </c>
      <c r="L497" s="485" t="s">
        <v>3112</v>
      </c>
    </row>
    <row r="498" spans="1:12" ht="25.5" x14ac:dyDescent="0.25">
      <c r="A498" s="490">
        <f t="shared" ref="A498:A529" si="9">A497+1</f>
        <v>494</v>
      </c>
      <c r="B498" s="485" t="s">
        <v>578</v>
      </c>
      <c r="C498" s="485" t="s">
        <v>678</v>
      </c>
      <c r="D498" s="489" t="s">
        <v>677</v>
      </c>
      <c r="E498" s="489" t="s">
        <v>323</v>
      </c>
      <c r="F498" s="469" t="s">
        <v>3161</v>
      </c>
      <c r="G498" s="476" t="s">
        <v>3160</v>
      </c>
      <c r="H498" s="476" t="s">
        <v>3159</v>
      </c>
      <c r="I498" s="533" t="s">
        <v>3158</v>
      </c>
      <c r="J498" s="568" t="s">
        <v>3157</v>
      </c>
      <c r="K498" s="568">
        <v>0</v>
      </c>
      <c r="L498" s="485" t="s">
        <v>3112</v>
      </c>
    </row>
    <row r="499" spans="1:12" ht="25.5" x14ac:dyDescent="0.25">
      <c r="A499" s="490">
        <f t="shared" si="9"/>
        <v>495</v>
      </c>
      <c r="B499" s="485" t="s">
        <v>578</v>
      </c>
      <c r="C499" s="485" t="s">
        <v>678</v>
      </c>
      <c r="D499" s="489" t="s">
        <v>677</v>
      </c>
      <c r="E499" s="489" t="s">
        <v>323</v>
      </c>
      <c r="F499" s="469" t="s">
        <v>3156</v>
      </c>
      <c r="G499" s="476" t="s">
        <v>3155</v>
      </c>
      <c r="H499" s="476" t="s">
        <v>3154</v>
      </c>
      <c r="I499" s="533" t="s">
        <v>3153</v>
      </c>
      <c r="J499" s="568" t="s">
        <v>3152</v>
      </c>
      <c r="K499" s="568">
        <v>0</v>
      </c>
      <c r="L499" s="485" t="s">
        <v>3112</v>
      </c>
    </row>
    <row r="500" spans="1:12" ht="25.5" x14ac:dyDescent="0.25">
      <c r="A500" s="490">
        <f t="shared" si="9"/>
        <v>496</v>
      </c>
      <c r="B500" s="485" t="s">
        <v>578</v>
      </c>
      <c r="C500" s="485" t="s">
        <v>678</v>
      </c>
      <c r="D500" s="489" t="s">
        <v>677</v>
      </c>
      <c r="E500" s="489" t="s">
        <v>323</v>
      </c>
      <c r="F500" s="469" t="s">
        <v>3151</v>
      </c>
      <c r="G500" s="476" t="s">
        <v>3145</v>
      </c>
      <c r="H500" s="476" t="s">
        <v>3150</v>
      </c>
      <c r="I500" s="533" t="s">
        <v>3149</v>
      </c>
      <c r="J500" s="568" t="s">
        <v>3148</v>
      </c>
      <c r="K500" s="568" t="s">
        <v>3147</v>
      </c>
      <c r="L500" s="485" t="s">
        <v>3112</v>
      </c>
    </row>
    <row r="501" spans="1:12" ht="38.25" x14ac:dyDescent="0.25">
      <c r="A501" s="490">
        <f t="shared" si="9"/>
        <v>497</v>
      </c>
      <c r="B501" s="485" t="s">
        <v>578</v>
      </c>
      <c r="C501" s="485" t="s">
        <v>678</v>
      </c>
      <c r="D501" s="489" t="s">
        <v>677</v>
      </c>
      <c r="E501" s="489" t="s">
        <v>323</v>
      </c>
      <c r="F501" s="469" t="s">
        <v>3146</v>
      </c>
      <c r="G501" s="476" t="s">
        <v>3145</v>
      </c>
      <c r="H501" s="476" t="s">
        <v>3144</v>
      </c>
      <c r="I501" s="533" t="s">
        <v>3143</v>
      </c>
      <c r="J501" s="568" t="s">
        <v>3142</v>
      </c>
      <c r="K501" s="568" t="s">
        <v>3141</v>
      </c>
      <c r="L501" s="485" t="s">
        <v>3112</v>
      </c>
    </row>
    <row r="502" spans="1:12" ht="25.5" x14ac:dyDescent="0.25">
      <c r="A502" s="490">
        <f t="shared" si="9"/>
        <v>498</v>
      </c>
      <c r="B502" s="485" t="s">
        <v>578</v>
      </c>
      <c r="C502" s="485" t="s">
        <v>678</v>
      </c>
      <c r="D502" s="489" t="s">
        <v>677</v>
      </c>
      <c r="E502" s="489" t="s">
        <v>323</v>
      </c>
      <c r="F502" s="469" t="s">
        <v>3140</v>
      </c>
      <c r="G502" s="476" t="s">
        <v>3139</v>
      </c>
      <c r="H502" s="476" t="s">
        <v>3138</v>
      </c>
      <c r="I502" s="533" t="s">
        <v>3137</v>
      </c>
      <c r="J502" s="568" t="s">
        <v>3136</v>
      </c>
      <c r="K502" s="568" t="s">
        <v>3135</v>
      </c>
      <c r="L502" s="485" t="s">
        <v>3112</v>
      </c>
    </row>
    <row r="503" spans="1:12" ht="25.5" x14ac:dyDescent="0.25">
      <c r="A503" s="490">
        <f t="shared" si="9"/>
        <v>499</v>
      </c>
      <c r="B503" s="485" t="s">
        <v>578</v>
      </c>
      <c r="C503" s="485" t="s">
        <v>678</v>
      </c>
      <c r="D503" s="489" t="s">
        <v>677</v>
      </c>
      <c r="E503" s="489" t="s">
        <v>323</v>
      </c>
      <c r="F503" s="469" t="s">
        <v>3134</v>
      </c>
      <c r="G503" s="476" t="s">
        <v>3133</v>
      </c>
      <c r="H503" s="476" t="s">
        <v>3132</v>
      </c>
      <c r="I503" s="533" t="s">
        <v>3131</v>
      </c>
      <c r="J503" s="568" t="s">
        <v>3130</v>
      </c>
      <c r="K503" s="568" t="s">
        <v>3129</v>
      </c>
      <c r="L503" s="485" t="s">
        <v>3112</v>
      </c>
    </row>
    <row r="504" spans="1:12" ht="25.5" x14ac:dyDescent="0.25">
      <c r="A504" s="490">
        <f t="shared" si="9"/>
        <v>500</v>
      </c>
      <c r="B504" s="485" t="s">
        <v>578</v>
      </c>
      <c r="C504" s="485" t="s">
        <v>723</v>
      </c>
      <c r="D504" s="489" t="s">
        <v>677</v>
      </c>
      <c r="E504" s="489" t="s">
        <v>323</v>
      </c>
      <c r="F504" s="469" t="s">
        <v>3128</v>
      </c>
      <c r="G504" s="476" t="s">
        <v>3127</v>
      </c>
      <c r="H504" s="476" t="s">
        <v>3126</v>
      </c>
      <c r="I504" s="533" t="s">
        <v>3125</v>
      </c>
      <c r="J504" s="568" t="s">
        <v>3124</v>
      </c>
      <c r="K504" s="568" t="s">
        <v>3123</v>
      </c>
      <c r="L504" s="485" t="s">
        <v>3112</v>
      </c>
    </row>
    <row r="505" spans="1:12" ht="25.5" x14ac:dyDescent="0.25">
      <c r="A505" s="490">
        <f t="shared" si="9"/>
        <v>501</v>
      </c>
      <c r="B505" s="485" t="s">
        <v>578</v>
      </c>
      <c r="C505" s="485" t="s">
        <v>678</v>
      </c>
      <c r="D505" s="489" t="s">
        <v>677</v>
      </c>
      <c r="E505" s="489" t="s">
        <v>323</v>
      </c>
      <c r="F505" s="469" t="s">
        <v>3122</v>
      </c>
      <c r="G505" s="476" t="s">
        <v>3121</v>
      </c>
      <c r="H505" s="476" t="s">
        <v>3120</v>
      </c>
      <c r="I505" s="533" t="s">
        <v>3115</v>
      </c>
      <c r="J505" s="568" t="s">
        <v>3119</v>
      </c>
      <c r="K505" s="568" t="s">
        <v>3118</v>
      </c>
      <c r="L505" s="485" t="s">
        <v>3112</v>
      </c>
    </row>
    <row r="506" spans="1:12" ht="38.25" x14ac:dyDescent="0.25">
      <c r="A506" s="490">
        <f t="shared" si="9"/>
        <v>502</v>
      </c>
      <c r="B506" s="485" t="s">
        <v>578</v>
      </c>
      <c r="C506" s="485" t="s">
        <v>678</v>
      </c>
      <c r="D506" s="489" t="s">
        <v>677</v>
      </c>
      <c r="E506" s="489" t="s">
        <v>323</v>
      </c>
      <c r="F506" s="469" t="s">
        <v>3117</v>
      </c>
      <c r="G506" s="476" t="s">
        <v>1373</v>
      </c>
      <c r="H506" s="476" t="s">
        <v>3116</v>
      </c>
      <c r="I506" s="533" t="s">
        <v>3115</v>
      </c>
      <c r="J506" s="568" t="s">
        <v>3114</v>
      </c>
      <c r="K506" s="568" t="s">
        <v>3113</v>
      </c>
      <c r="L506" s="485" t="s">
        <v>3112</v>
      </c>
    </row>
    <row r="507" spans="1:12" ht="25.5" x14ac:dyDescent="0.25">
      <c r="A507" s="490">
        <f t="shared" si="9"/>
        <v>503</v>
      </c>
      <c r="B507" s="485" t="s">
        <v>578</v>
      </c>
      <c r="C507" s="485" t="s">
        <v>3076</v>
      </c>
      <c r="D507" s="489" t="s">
        <v>797</v>
      </c>
      <c r="E507" s="489" t="s">
        <v>323</v>
      </c>
      <c r="F507" s="469" t="s">
        <v>3111</v>
      </c>
      <c r="G507" s="476" t="s">
        <v>3110</v>
      </c>
      <c r="H507" s="476" t="s">
        <v>3109</v>
      </c>
      <c r="I507" s="533" t="s">
        <v>3108</v>
      </c>
      <c r="J507" s="486">
        <v>458.23</v>
      </c>
      <c r="K507" s="486"/>
      <c r="L507" s="485"/>
    </row>
    <row r="508" spans="1:12" ht="25.5" x14ac:dyDescent="0.25">
      <c r="A508" s="490">
        <f t="shared" si="9"/>
        <v>504</v>
      </c>
      <c r="B508" s="485" t="s">
        <v>578</v>
      </c>
      <c r="C508" s="485" t="s">
        <v>3097</v>
      </c>
      <c r="D508" s="489" t="s">
        <v>797</v>
      </c>
      <c r="E508" s="489" t="s">
        <v>323</v>
      </c>
      <c r="F508" s="469" t="s">
        <v>3107</v>
      </c>
      <c r="G508" s="476" t="s">
        <v>879</v>
      </c>
      <c r="H508" s="476" t="s">
        <v>3094</v>
      </c>
      <c r="I508" s="533" t="s">
        <v>3106</v>
      </c>
      <c r="J508" s="486">
        <v>840</v>
      </c>
      <c r="K508" s="486"/>
      <c r="L508" s="485"/>
    </row>
    <row r="509" spans="1:12" x14ac:dyDescent="0.25">
      <c r="A509" s="490">
        <f t="shared" si="9"/>
        <v>505</v>
      </c>
      <c r="B509" s="485" t="s">
        <v>578</v>
      </c>
      <c r="C509" s="485" t="s">
        <v>3105</v>
      </c>
      <c r="D509" s="489" t="s">
        <v>797</v>
      </c>
      <c r="E509" s="489" t="s">
        <v>323</v>
      </c>
      <c r="F509" s="469" t="s">
        <v>3104</v>
      </c>
      <c r="G509" s="476" t="s">
        <v>1016</v>
      </c>
      <c r="H509" s="476" t="s">
        <v>3103</v>
      </c>
      <c r="I509" s="533" t="s">
        <v>3102</v>
      </c>
      <c r="J509" s="486">
        <v>980</v>
      </c>
      <c r="K509" s="486"/>
      <c r="L509" s="485"/>
    </row>
    <row r="510" spans="1:12" ht="25.5" x14ac:dyDescent="0.25">
      <c r="A510" s="490">
        <f t="shared" si="9"/>
        <v>506</v>
      </c>
      <c r="B510" s="485" t="s">
        <v>578</v>
      </c>
      <c r="C510" s="485" t="s">
        <v>3076</v>
      </c>
      <c r="D510" s="489" t="s">
        <v>797</v>
      </c>
      <c r="E510" s="489" t="s">
        <v>323</v>
      </c>
      <c r="F510" s="469" t="s">
        <v>3101</v>
      </c>
      <c r="G510" s="476" t="s">
        <v>3100</v>
      </c>
      <c r="H510" s="476" t="s">
        <v>3099</v>
      </c>
      <c r="I510" s="533" t="s">
        <v>3098</v>
      </c>
      <c r="J510" s="486">
        <v>2350</v>
      </c>
      <c r="K510" s="486"/>
      <c r="L510" s="485"/>
    </row>
    <row r="511" spans="1:12" ht="25.5" x14ac:dyDescent="0.25">
      <c r="A511" s="490">
        <f t="shared" si="9"/>
        <v>507</v>
      </c>
      <c r="B511" s="485" t="s">
        <v>578</v>
      </c>
      <c r="C511" s="485" t="s">
        <v>3097</v>
      </c>
      <c r="D511" s="489" t="s">
        <v>797</v>
      </c>
      <c r="E511" s="489" t="s">
        <v>323</v>
      </c>
      <c r="F511" s="469" t="s">
        <v>3096</v>
      </c>
      <c r="G511" s="476" t="s">
        <v>3095</v>
      </c>
      <c r="H511" s="476" t="s">
        <v>3094</v>
      </c>
      <c r="I511" s="533" t="s">
        <v>3093</v>
      </c>
      <c r="J511" s="486">
        <v>350</v>
      </c>
      <c r="K511" s="486"/>
      <c r="L511" s="485"/>
    </row>
    <row r="512" spans="1:12" x14ac:dyDescent="0.25">
      <c r="A512" s="490">
        <f t="shared" si="9"/>
        <v>508</v>
      </c>
      <c r="B512" s="485" t="s">
        <v>578</v>
      </c>
      <c r="C512" s="485" t="s">
        <v>3072</v>
      </c>
      <c r="D512" s="489" t="s">
        <v>797</v>
      </c>
      <c r="E512" s="489" t="s">
        <v>323</v>
      </c>
      <c r="F512" s="469" t="s">
        <v>3092</v>
      </c>
      <c r="G512" s="476" t="s">
        <v>1016</v>
      </c>
      <c r="H512" s="476" t="s">
        <v>3068</v>
      </c>
      <c r="I512" s="533" t="s">
        <v>3091</v>
      </c>
      <c r="J512" s="486">
        <v>1490</v>
      </c>
      <c r="K512" s="486"/>
      <c r="L512" s="485"/>
    </row>
    <row r="513" spans="1:12" x14ac:dyDescent="0.25">
      <c r="A513" s="490">
        <f t="shared" si="9"/>
        <v>509</v>
      </c>
      <c r="B513" s="485" t="s">
        <v>578</v>
      </c>
      <c r="C513" s="485" t="s">
        <v>3076</v>
      </c>
      <c r="D513" s="489" t="s">
        <v>797</v>
      </c>
      <c r="E513" s="489" t="s">
        <v>323</v>
      </c>
      <c r="F513" s="469" t="s">
        <v>3090</v>
      </c>
      <c r="G513" s="476" t="s">
        <v>3089</v>
      </c>
      <c r="H513" s="476" t="s">
        <v>3088</v>
      </c>
      <c r="I513" s="533" t="s">
        <v>3079</v>
      </c>
      <c r="J513" s="486">
        <v>3050</v>
      </c>
      <c r="K513" s="486"/>
      <c r="L513" s="485"/>
    </row>
    <row r="514" spans="1:12" ht="25.5" x14ac:dyDescent="0.25">
      <c r="A514" s="490">
        <f t="shared" si="9"/>
        <v>510</v>
      </c>
      <c r="B514" s="485" t="s">
        <v>578</v>
      </c>
      <c r="C514" s="485" t="s">
        <v>3087</v>
      </c>
      <c r="D514" s="489" t="s">
        <v>797</v>
      </c>
      <c r="E514" s="489" t="s">
        <v>323</v>
      </c>
      <c r="F514" s="469" t="s">
        <v>3086</v>
      </c>
      <c r="G514" s="476" t="s">
        <v>3085</v>
      </c>
      <c r="H514" s="476" t="s">
        <v>3084</v>
      </c>
      <c r="I514" s="533" t="s">
        <v>3083</v>
      </c>
      <c r="J514" s="486">
        <v>250</v>
      </c>
      <c r="K514" s="486"/>
      <c r="L514" s="485"/>
    </row>
    <row r="515" spans="1:12" ht="25.5" x14ac:dyDescent="0.25">
      <c r="A515" s="490">
        <f t="shared" si="9"/>
        <v>511</v>
      </c>
      <c r="B515" s="485" t="s">
        <v>578</v>
      </c>
      <c r="C515" s="485" t="s">
        <v>3076</v>
      </c>
      <c r="D515" s="489" t="s">
        <v>797</v>
      </c>
      <c r="E515" s="489" t="s">
        <v>323</v>
      </c>
      <c r="F515" s="469" t="s">
        <v>3082</v>
      </c>
      <c r="G515" s="476" t="s">
        <v>3081</v>
      </c>
      <c r="H515" s="476" t="s">
        <v>3080</v>
      </c>
      <c r="I515" s="533" t="s">
        <v>3079</v>
      </c>
      <c r="J515" s="486">
        <v>333.33</v>
      </c>
      <c r="K515" s="486"/>
      <c r="L515" s="485"/>
    </row>
    <row r="516" spans="1:12" ht="25.5" x14ac:dyDescent="0.25">
      <c r="A516" s="490">
        <f t="shared" si="9"/>
        <v>512</v>
      </c>
      <c r="B516" s="485" t="s">
        <v>578</v>
      </c>
      <c r="C516" s="485" t="s">
        <v>3076</v>
      </c>
      <c r="D516" s="489" t="s">
        <v>797</v>
      </c>
      <c r="E516" s="489" t="s">
        <v>323</v>
      </c>
      <c r="F516" s="469" t="s">
        <v>3078</v>
      </c>
      <c r="G516" s="476" t="s">
        <v>874</v>
      </c>
      <c r="H516" s="476" t="s">
        <v>3077</v>
      </c>
      <c r="I516" s="533" t="s">
        <v>3073</v>
      </c>
      <c r="J516" s="486">
        <v>300</v>
      </c>
      <c r="K516" s="486"/>
      <c r="L516" s="485"/>
    </row>
    <row r="517" spans="1:12" ht="25.5" x14ac:dyDescent="0.25">
      <c r="A517" s="490">
        <f t="shared" si="9"/>
        <v>513</v>
      </c>
      <c r="B517" s="485" t="s">
        <v>578</v>
      </c>
      <c r="C517" s="485" t="s">
        <v>3076</v>
      </c>
      <c r="D517" s="489" t="s">
        <v>797</v>
      </c>
      <c r="E517" s="489" t="s">
        <v>323</v>
      </c>
      <c r="F517" s="469" t="s">
        <v>3075</v>
      </c>
      <c r="G517" s="476" t="s">
        <v>874</v>
      </c>
      <c r="H517" s="476" t="s">
        <v>3074</v>
      </c>
      <c r="I517" s="533" t="s">
        <v>3073</v>
      </c>
      <c r="J517" s="486">
        <v>150</v>
      </c>
      <c r="K517" s="486"/>
      <c r="L517" s="485"/>
    </row>
    <row r="518" spans="1:12" ht="25.5" x14ac:dyDescent="0.25">
      <c r="A518" s="490">
        <f t="shared" si="9"/>
        <v>514</v>
      </c>
      <c r="B518" s="485" t="s">
        <v>578</v>
      </c>
      <c r="C518" s="485" t="s">
        <v>3072</v>
      </c>
      <c r="D518" s="489" t="s">
        <v>797</v>
      </c>
      <c r="E518" s="489" t="s">
        <v>323</v>
      </c>
      <c r="F518" s="469" t="s">
        <v>3071</v>
      </c>
      <c r="G518" s="476" t="s">
        <v>1016</v>
      </c>
      <c r="H518" s="476" t="s">
        <v>3068</v>
      </c>
      <c r="I518" s="533" t="s">
        <v>3067</v>
      </c>
      <c r="J518" s="486">
        <v>1490</v>
      </c>
      <c r="K518" s="486"/>
      <c r="L518" s="485"/>
    </row>
    <row r="519" spans="1:12" ht="25.5" x14ac:dyDescent="0.25">
      <c r="A519" s="490">
        <f t="shared" si="9"/>
        <v>515</v>
      </c>
      <c r="B519" s="485" t="s">
        <v>578</v>
      </c>
      <c r="C519" s="485" t="s">
        <v>3070</v>
      </c>
      <c r="D519" s="489" t="s">
        <v>797</v>
      </c>
      <c r="E519" s="489" t="s">
        <v>323</v>
      </c>
      <c r="F519" s="469" t="s">
        <v>3069</v>
      </c>
      <c r="G519" s="476" t="s">
        <v>1016</v>
      </c>
      <c r="H519" s="476" t="s">
        <v>3068</v>
      </c>
      <c r="I519" s="533" t="s">
        <v>3067</v>
      </c>
      <c r="J519" s="486">
        <v>2160</v>
      </c>
      <c r="K519" s="486"/>
      <c r="L519" s="485"/>
    </row>
    <row r="520" spans="1:12" ht="25.5" x14ac:dyDescent="0.25">
      <c r="A520" s="490">
        <f t="shared" si="9"/>
        <v>516</v>
      </c>
      <c r="B520" s="485" t="s">
        <v>577</v>
      </c>
      <c r="C520" s="485" t="s">
        <v>1284</v>
      </c>
      <c r="D520" s="489" t="s">
        <v>677</v>
      </c>
      <c r="E520" s="489" t="s">
        <v>782</v>
      </c>
      <c r="F520" s="469" t="s">
        <v>3066</v>
      </c>
      <c r="G520" s="476" t="s">
        <v>847</v>
      </c>
      <c r="H520" s="476" t="s">
        <v>3065</v>
      </c>
      <c r="I520" s="468">
        <v>2015</v>
      </c>
      <c r="J520" s="486">
        <v>3900</v>
      </c>
      <c r="K520" s="486">
        <v>0</v>
      </c>
      <c r="L520" s="485"/>
    </row>
    <row r="521" spans="1:12" ht="51" x14ac:dyDescent="0.25">
      <c r="A521" s="490">
        <f t="shared" si="9"/>
        <v>517</v>
      </c>
      <c r="B521" s="485" t="s">
        <v>577</v>
      </c>
      <c r="C521" s="485" t="s">
        <v>2999</v>
      </c>
      <c r="D521" s="489" t="s">
        <v>677</v>
      </c>
      <c r="E521" s="489" t="s">
        <v>782</v>
      </c>
      <c r="F521" s="469" t="s">
        <v>3064</v>
      </c>
      <c r="G521" s="476" t="s">
        <v>3063</v>
      </c>
      <c r="H521" s="476" t="s">
        <v>3062</v>
      </c>
      <c r="I521" s="501" t="s">
        <v>1620</v>
      </c>
      <c r="J521" s="486">
        <v>4200</v>
      </c>
      <c r="K521" s="486">
        <v>0</v>
      </c>
      <c r="L521" s="485"/>
    </row>
    <row r="522" spans="1:12" ht="25.5" x14ac:dyDescent="0.25">
      <c r="A522" s="490">
        <f t="shared" si="9"/>
        <v>518</v>
      </c>
      <c r="B522" s="485" t="s">
        <v>577</v>
      </c>
      <c r="C522" s="485" t="s">
        <v>3036</v>
      </c>
      <c r="D522" s="489" t="s">
        <v>677</v>
      </c>
      <c r="E522" s="489" t="s">
        <v>323</v>
      </c>
      <c r="F522" s="469" t="s">
        <v>3061</v>
      </c>
      <c r="G522" s="476" t="s">
        <v>820</v>
      </c>
      <c r="H522" s="476" t="s">
        <v>3047</v>
      </c>
      <c r="I522" s="468">
        <v>2015</v>
      </c>
      <c r="J522" s="486">
        <v>400</v>
      </c>
      <c r="K522" s="486">
        <v>0</v>
      </c>
      <c r="L522" s="485"/>
    </row>
    <row r="523" spans="1:12" ht="25.5" x14ac:dyDescent="0.25">
      <c r="A523" s="490">
        <f t="shared" si="9"/>
        <v>519</v>
      </c>
      <c r="B523" s="485" t="s">
        <v>577</v>
      </c>
      <c r="C523" s="485" t="s">
        <v>3042</v>
      </c>
      <c r="D523" s="489" t="s">
        <v>677</v>
      </c>
      <c r="E523" s="489" t="s">
        <v>323</v>
      </c>
      <c r="F523" s="469" t="s">
        <v>3060</v>
      </c>
      <c r="G523" s="476" t="s">
        <v>795</v>
      </c>
      <c r="H523" s="476" t="s">
        <v>3059</v>
      </c>
      <c r="I523" s="468">
        <v>2015</v>
      </c>
      <c r="J523" s="486">
        <v>26000</v>
      </c>
      <c r="K523" s="486">
        <v>0</v>
      </c>
      <c r="L523" s="485"/>
    </row>
    <row r="524" spans="1:12" ht="25.5" x14ac:dyDescent="0.25">
      <c r="A524" s="490">
        <f t="shared" si="9"/>
        <v>520</v>
      </c>
      <c r="B524" s="485" t="s">
        <v>577</v>
      </c>
      <c r="C524" s="485" t="s">
        <v>3058</v>
      </c>
      <c r="D524" s="489" t="s">
        <v>677</v>
      </c>
      <c r="E524" s="489" t="s">
        <v>323</v>
      </c>
      <c r="F524" s="469" t="s">
        <v>3057</v>
      </c>
      <c r="G524" s="476" t="s">
        <v>795</v>
      </c>
      <c r="H524" s="476" t="s">
        <v>3052</v>
      </c>
      <c r="I524" s="468">
        <v>2015</v>
      </c>
      <c r="J524" s="486">
        <v>800</v>
      </c>
      <c r="K524" s="486">
        <v>0</v>
      </c>
      <c r="L524" s="485"/>
    </row>
    <row r="525" spans="1:12" ht="51" x14ac:dyDescent="0.25">
      <c r="A525" s="490">
        <f t="shared" si="9"/>
        <v>521</v>
      </c>
      <c r="B525" s="485" t="s">
        <v>577</v>
      </c>
      <c r="C525" s="485" t="s">
        <v>3056</v>
      </c>
      <c r="D525" s="489" t="s">
        <v>677</v>
      </c>
      <c r="E525" s="489" t="s">
        <v>323</v>
      </c>
      <c r="F525" s="469" t="s">
        <v>3055</v>
      </c>
      <c r="G525" s="476" t="s">
        <v>795</v>
      </c>
      <c r="H525" s="476" t="s">
        <v>3052</v>
      </c>
      <c r="I525" s="468">
        <v>2015</v>
      </c>
      <c r="J525" s="486">
        <v>3000</v>
      </c>
      <c r="K525" s="486">
        <v>0</v>
      </c>
      <c r="L525" s="485"/>
    </row>
    <row r="526" spans="1:12" ht="25.5" x14ac:dyDescent="0.25">
      <c r="A526" s="490">
        <f t="shared" si="9"/>
        <v>522</v>
      </c>
      <c r="B526" s="485" t="s">
        <v>577</v>
      </c>
      <c r="C526" s="485" t="s">
        <v>3054</v>
      </c>
      <c r="D526" s="489" t="s">
        <v>677</v>
      </c>
      <c r="E526" s="489" t="s">
        <v>323</v>
      </c>
      <c r="F526" s="469" t="s">
        <v>3053</v>
      </c>
      <c r="G526" s="476" t="s">
        <v>795</v>
      </c>
      <c r="H526" s="476" t="s">
        <v>3052</v>
      </c>
      <c r="I526" s="468">
        <v>2015</v>
      </c>
      <c r="J526" s="486">
        <v>1500</v>
      </c>
      <c r="K526" s="486">
        <v>0</v>
      </c>
      <c r="L526" s="485"/>
    </row>
    <row r="527" spans="1:12" ht="25.5" x14ac:dyDescent="0.25">
      <c r="A527" s="490">
        <f t="shared" si="9"/>
        <v>523</v>
      </c>
      <c r="B527" s="485" t="s">
        <v>577</v>
      </c>
      <c r="C527" s="485" t="s">
        <v>3051</v>
      </c>
      <c r="D527" s="489" t="s">
        <v>677</v>
      </c>
      <c r="E527" s="489" t="s">
        <v>323</v>
      </c>
      <c r="F527" s="469" t="s">
        <v>3050</v>
      </c>
      <c r="G527" s="476" t="s">
        <v>795</v>
      </c>
      <c r="H527" s="476" t="s">
        <v>3047</v>
      </c>
      <c r="I527" s="468">
        <v>2015</v>
      </c>
      <c r="J527" s="486">
        <v>300</v>
      </c>
      <c r="K527" s="486">
        <v>0</v>
      </c>
      <c r="L527" s="485"/>
    </row>
    <row r="528" spans="1:12" ht="25.5" x14ac:dyDescent="0.25">
      <c r="A528" s="490">
        <f t="shared" si="9"/>
        <v>524</v>
      </c>
      <c r="B528" s="485" t="s">
        <v>577</v>
      </c>
      <c r="C528" s="485" t="s">
        <v>3049</v>
      </c>
      <c r="D528" s="489" t="s">
        <v>677</v>
      </c>
      <c r="E528" s="489" t="s">
        <v>323</v>
      </c>
      <c r="F528" s="469" t="s">
        <v>3048</v>
      </c>
      <c r="G528" s="476" t="s">
        <v>795</v>
      </c>
      <c r="H528" s="476" t="s">
        <v>3047</v>
      </c>
      <c r="I528" s="468">
        <v>2015</v>
      </c>
      <c r="J528" s="486">
        <v>300</v>
      </c>
      <c r="K528" s="486">
        <v>0</v>
      </c>
      <c r="L528" s="485"/>
    </row>
    <row r="529" spans="1:12" ht="25.5" x14ac:dyDescent="0.25">
      <c r="A529" s="490">
        <f t="shared" si="9"/>
        <v>525</v>
      </c>
      <c r="B529" s="485" t="s">
        <v>577</v>
      </c>
      <c r="C529" s="485" t="s">
        <v>3046</v>
      </c>
      <c r="D529" s="489" t="s">
        <v>677</v>
      </c>
      <c r="E529" s="489" t="s">
        <v>323</v>
      </c>
      <c r="F529" s="469" t="s">
        <v>3045</v>
      </c>
      <c r="G529" s="476" t="s">
        <v>795</v>
      </c>
      <c r="H529" s="476" t="s">
        <v>3044</v>
      </c>
      <c r="I529" s="468">
        <v>2015</v>
      </c>
      <c r="J529" s="486">
        <v>50000</v>
      </c>
      <c r="K529" s="486">
        <v>0</v>
      </c>
      <c r="L529" s="485"/>
    </row>
    <row r="530" spans="1:12" ht="25.5" x14ac:dyDescent="0.25">
      <c r="A530" s="490">
        <f t="shared" ref="A530:A548" si="10">A529+1</f>
        <v>526</v>
      </c>
      <c r="B530" s="485" t="s">
        <v>577</v>
      </c>
      <c r="C530" s="485" t="s">
        <v>3036</v>
      </c>
      <c r="D530" s="489" t="s">
        <v>677</v>
      </c>
      <c r="E530" s="489" t="s">
        <v>323</v>
      </c>
      <c r="F530" s="469" t="s">
        <v>3043</v>
      </c>
      <c r="G530" s="476" t="s">
        <v>795</v>
      </c>
      <c r="H530" s="476" t="s">
        <v>3039</v>
      </c>
      <c r="I530" s="468">
        <v>2015</v>
      </c>
      <c r="J530" s="486">
        <v>1000</v>
      </c>
      <c r="K530" s="486">
        <v>0</v>
      </c>
      <c r="L530" s="485"/>
    </row>
    <row r="531" spans="1:12" ht="25.5" x14ac:dyDescent="0.25">
      <c r="A531" s="490">
        <f t="shared" si="10"/>
        <v>527</v>
      </c>
      <c r="B531" s="485" t="s">
        <v>577</v>
      </c>
      <c r="C531" s="485" t="s">
        <v>3042</v>
      </c>
      <c r="D531" s="489" t="s">
        <v>677</v>
      </c>
      <c r="E531" s="489" t="s">
        <v>323</v>
      </c>
      <c r="F531" s="469"/>
      <c r="G531" s="476" t="s">
        <v>795</v>
      </c>
      <c r="H531" s="476" t="s">
        <v>3039</v>
      </c>
      <c r="I531" s="468">
        <v>2015</v>
      </c>
      <c r="J531" s="486">
        <v>2000</v>
      </c>
      <c r="K531" s="486">
        <v>0</v>
      </c>
      <c r="L531" s="485"/>
    </row>
    <row r="532" spans="1:12" ht="25.5" x14ac:dyDescent="0.25">
      <c r="A532" s="490">
        <f t="shared" si="10"/>
        <v>528</v>
      </c>
      <c r="B532" s="485" t="s">
        <v>577</v>
      </c>
      <c r="C532" s="485" t="s">
        <v>3041</v>
      </c>
      <c r="D532" s="489" t="s">
        <v>677</v>
      </c>
      <c r="E532" s="489" t="s">
        <v>323</v>
      </c>
      <c r="F532" s="469" t="s">
        <v>3040</v>
      </c>
      <c r="G532" s="476" t="s">
        <v>795</v>
      </c>
      <c r="H532" s="476" t="s">
        <v>3039</v>
      </c>
      <c r="I532" s="468">
        <v>2015</v>
      </c>
      <c r="J532" s="486">
        <v>1000</v>
      </c>
      <c r="K532" s="486">
        <v>0</v>
      </c>
      <c r="L532" s="485"/>
    </row>
    <row r="533" spans="1:12" ht="25.5" x14ac:dyDescent="0.25">
      <c r="A533" s="490">
        <f t="shared" si="10"/>
        <v>529</v>
      </c>
      <c r="B533" s="485" t="s">
        <v>577</v>
      </c>
      <c r="C533" s="485" t="s">
        <v>3038</v>
      </c>
      <c r="D533" s="489" t="s">
        <v>677</v>
      </c>
      <c r="E533" s="489" t="s">
        <v>323</v>
      </c>
      <c r="F533" s="469" t="s">
        <v>3035</v>
      </c>
      <c r="G533" s="476" t="s">
        <v>795</v>
      </c>
      <c r="H533" s="476" t="s">
        <v>3037</v>
      </c>
      <c r="I533" s="468">
        <v>2015</v>
      </c>
      <c r="J533" s="486">
        <v>8400</v>
      </c>
      <c r="K533" s="486">
        <v>0</v>
      </c>
      <c r="L533" s="485"/>
    </row>
    <row r="534" spans="1:12" ht="25.5" x14ac:dyDescent="0.25">
      <c r="A534" s="490">
        <f t="shared" si="10"/>
        <v>530</v>
      </c>
      <c r="B534" s="485" t="s">
        <v>577</v>
      </c>
      <c r="C534" s="485" t="s">
        <v>3036</v>
      </c>
      <c r="D534" s="489" t="s">
        <v>677</v>
      </c>
      <c r="E534" s="489" t="s">
        <v>323</v>
      </c>
      <c r="F534" s="469" t="s">
        <v>3035</v>
      </c>
      <c r="G534" s="476" t="s">
        <v>820</v>
      </c>
      <c r="H534" s="476" t="s">
        <v>3034</v>
      </c>
      <c r="I534" s="468">
        <v>2015</v>
      </c>
      <c r="J534" s="486">
        <v>2000</v>
      </c>
      <c r="K534" s="486">
        <v>0</v>
      </c>
      <c r="L534" s="485"/>
    </row>
    <row r="535" spans="1:12" ht="38.25" x14ac:dyDescent="0.25">
      <c r="A535" s="490">
        <f t="shared" si="10"/>
        <v>531</v>
      </c>
      <c r="B535" s="485" t="s">
        <v>584</v>
      </c>
      <c r="C535" s="485" t="s">
        <v>1279</v>
      </c>
      <c r="D535" s="489" t="s">
        <v>677</v>
      </c>
      <c r="E535" s="489" t="s">
        <v>782</v>
      </c>
      <c r="F535" s="469">
        <v>607022</v>
      </c>
      <c r="G535" s="476" t="s">
        <v>3033</v>
      </c>
      <c r="H535" s="476" t="s">
        <v>3032</v>
      </c>
      <c r="I535" s="566" t="s">
        <v>843</v>
      </c>
      <c r="J535" s="486">
        <v>123923.82</v>
      </c>
      <c r="K535" s="486"/>
      <c r="L535" s="485" t="s">
        <v>3031</v>
      </c>
    </row>
    <row r="536" spans="1:12" ht="51" x14ac:dyDescent="0.25">
      <c r="A536" s="490">
        <f t="shared" si="10"/>
        <v>532</v>
      </c>
      <c r="B536" s="485" t="s">
        <v>584</v>
      </c>
      <c r="C536" s="485" t="s">
        <v>2999</v>
      </c>
      <c r="D536" s="489" t="s">
        <v>677</v>
      </c>
      <c r="E536" s="489" t="s">
        <v>782</v>
      </c>
      <c r="F536" s="469" t="s">
        <v>3030</v>
      </c>
      <c r="G536" s="476" t="s">
        <v>3021</v>
      </c>
      <c r="H536" s="476" t="s">
        <v>3029</v>
      </c>
      <c r="I536" s="566" t="s">
        <v>756</v>
      </c>
      <c r="J536" s="486">
        <v>104.09</v>
      </c>
      <c r="K536" s="486"/>
      <c r="L536" s="485"/>
    </row>
    <row r="537" spans="1:12" ht="51" x14ac:dyDescent="0.25">
      <c r="A537" s="490">
        <f t="shared" si="10"/>
        <v>533</v>
      </c>
      <c r="B537" s="485" t="s">
        <v>584</v>
      </c>
      <c r="C537" s="485" t="s">
        <v>2076</v>
      </c>
      <c r="D537" s="489" t="s">
        <v>677</v>
      </c>
      <c r="E537" s="489" t="s">
        <v>782</v>
      </c>
      <c r="F537" s="469" t="s">
        <v>3028</v>
      </c>
      <c r="G537" s="476" t="s">
        <v>3021</v>
      </c>
      <c r="H537" s="476" t="s">
        <v>3027</v>
      </c>
      <c r="I537" s="566" t="s">
        <v>756</v>
      </c>
      <c r="J537" s="486"/>
      <c r="K537" s="486"/>
      <c r="L537" s="485"/>
    </row>
    <row r="538" spans="1:12" ht="25.5" x14ac:dyDescent="0.25">
      <c r="A538" s="490">
        <f t="shared" si="10"/>
        <v>534</v>
      </c>
      <c r="B538" s="485" t="s">
        <v>584</v>
      </c>
      <c r="C538" s="485" t="s">
        <v>3026</v>
      </c>
      <c r="D538" s="489" t="s">
        <v>677</v>
      </c>
      <c r="E538" s="489" t="s">
        <v>782</v>
      </c>
      <c r="F538" s="469" t="s">
        <v>3025</v>
      </c>
      <c r="G538" s="476" t="s">
        <v>3021</v>
      </c>
      <c r="H538" s="476" t="s">
        <v>3024</v>
      </c>
      <c r="I538" s="566">
        <v>2015</v>
      </c>
      <c r="J538" s="486"/>
      <c r="K538" s="486"/>
      <c r="L538" s="485"/>
    </row>
    <row r="539" spans="1:12" ht="25.5" x14ac:dyDescent="0.25">
      <c r="A539" s="490">
        <f t="shared" si="10"/>
        <v>535</v>
      </c>
      <c r="B539" s="485" t="s">
        <v>584</v>
      </c>
      <c r="C539" s="485" t="s">
        <v>3023</v>
      </c>
      <c r="D539" s="489" t="s">
        <v>677</v>
      </c>
      <c r="E539" s="489" t="s">
        <v>782</v>
      </c>
      <c r="F539" s="469" t="s">
        <v>3022</v>
      </c>
      <c r="G539" s="476" t="s">
        <v>3021</v>
      </c>
      <c r="H539" s="476" t="s">
        <v>3020</v>
      </c>
      <c r="I539" s="566" t="s">
        <v>1498</v>
      </c>
      <c r="J539" s="486">
        <v>1500</v>
      </c>
      <c r="K539" s="486"/>
      <c r="L539" s="485"/>
    </row>
    <row r="540" spans="1:12" ht="63.75" x14ac:dyDescent="0.25">
      <c r="A540" s="490">
        <f t="shared" si="10"/>
        <v>536</v>
      </c>
      <c r="B540" s="485" t="s">
        <v>584</v>
      </c>
      <c r="C540" s="485" t="s">
        <v>3019</v>
      </c>
      <c r="D540" s="489" t="s">
        <v>677</v>
      </c>
      <c r="E540" s="489" t="s">
        <v>782</v>
      </c>
      <c r="F540" s="469" t="s">
        <v>3018</v>
      </c>
      <c r="G540" s="476" t="s">
        <v>3017</v>
      </c>
      <c r="H540" s="476" t="s">
        <v>3016</v>
      </c>
      <c r="I540" s="566" t="s">
        <v>839</v>
      </c>
      <c r="J540" s="486">
        <v>0</v>
      </c>
      <c r="K540" s="486"/>
      <c r="L540" s="485" t="s">
        <v>3015</v>
      </c>
    </row>
    <row r="541" spans="1:12" ht="38.25" x14ac:dyDescent="0.25">
      <c r="A541" s="490">
        <f t="shared" si="10"/>
        <v>537</v>
      </c>
      <c r="B541" s="485" t="s">
        <v>584</v>
      </c>
      <c r="C541" s="485" t="s">
        <v>3014</v>
      </c>
      <c r="D541" s="489" t="s">
        <v>797</v>
      </c>
      <c r="E541" s="489" t="s">
        <v>323</v>
      </c>
      <c r="F541" s="469" t="s">
        <v>3013</v>
      </c>
      <c r="G541" s="476" t="s">
        <v>3009</v>
      </c>
      <c r="H541" s="476" t="s">
        <v>3012</v>
      </c>
      <c r="I541" s="566">
        <v>2015</v>
      </c>
      <c r="J541" s="486">
        <v>3000</v>
      </c>
      <c r="K541" s="486"/>
      <c r="L541" s="485"/>
    </row>
    <row r="542" spans="1:12" ht="25.5" x14ac:dyDescent="0.25">
      <c r="A542" s="490">
        <f t="shared" si="10"/>
        <v>538</v>
      </c>
      <c r="B542" s="485" t="s">
        <v>584</v>
      </c>
      <c r="C542" s="485" t="s">
        <v>3011</v>
      </c>
      <c r="D542" s="489" t="s">
        <v>797</v>
      </c>
      <c r="E542" s="489" t="s">
        <v>323</v>
      </c>
      <c r="F542" s="469" t="s">
        <v>3010</v>
      </c>
      <c r="G542" s="476" t="s">
        <v>3009</v>
      </c>
      <c r="H542" s="476" t="s">
        <v>3008</v>
      </c>
      <c r="I542" s="566">
        <v>2015</v>
      </c>
      <c r="J542" s="486">
        <v>1000</v>
      </c>
      <c r="K542" s="486"/>
      <c r="L542" s="485"/>
    </row>
    <row r="543" spans="1:12" s="567" customFormat="1" ht="25.5" x14ac:dyDescent="0.25">
      <c r="A543" s="490">
        <f t="shared" si="10"/>
        <v>539</v>
      </c>
      <c r="B543" s="485" t="s">
        <v>3000</v>
      </c>
      <c r="C543" s="485" t="s">
        <v>1423</v>
      </c>
      <c r="D543" s="489" t="s">
        <v>677</v>
      </c>
      <c r="E543" s="489" t="s">
        <v>782</v>
      </c>
      <c r="F543" s="485" t="s">
        <v>3007</v>
      </c>
      <c r="G543" s="476" t="s">
        <v>3006</v>
      </c>
      <c r="H543" s="476" t="s">
        <v>3002</v>
      </c>
      <c r="I543" s="566" t="s">
        <v>3005</v>
      </c>
      <c r="J543" s="486">
        <v>215640</v>
      </c>
      <c r="K543" s="486"/>
      <c r="L543" s="485"/>
    </row>
    <row r="544" spans="1:12" s="567" customFormat="1" ht="25.5" x14ac:dyDescent="0.25">
      <c r="A544" s="490">
        <f t="shared" si="10"/>
        <v>540</v>
      </c>
      <c r="B544" s="485" t="s">
        <v>3000</v>
      </c>
      <c r="C544" s="485" t="s">
        <v>1423</v>
      </c>
      <c r="D544" s="489" t="s">
        <v>677</v>
      </c>
      <c r="E544" s="489" t="s">
        <v>782</v>
      </c>
      <c r="F544" s="485" t="s">
        <v>3004</v>
      </c>
      <c r="G544" s="476" t="s">
        <v>3003</v>
      </c>
      <c r="H544" s="476" t="s">
        <v>3002</v>
      </c>
      <c r="I544" s="566" t="s">
        <v>3001</v>
      </c>
      <c r="J544" s="486">
        <v>510815</v>
      </c>
      <c r="K544" s="486"/>
      <c r="L544" s="485"/>
    </row>
    <row r="545" spans="1:12" s="567" customFormat="1" ht="51" x14ac:dyDescent="0.25">
      <c r="A545" s="490">
        <f t="shared" si="10"/>
        <v>541</v>
      </c>
      <c r="B545" s="485" t="s">
        <v>3000</v>
      </c>
      <c r="C545" s="485" t="s">
        <v>2999</v>
      </c>
      <c r="D545" s="489" t="s">
        <v>677</v>
      </c>
      <c r="E545" s="489" t="s">
        <v>782</v>
      </c>
      <c r="F545" s="485" t="s">
        <v>2998</v>
      </c>
      <c r="G545" s="476" t="s">
        <v>2997</v>
      </c>
      <c r="H545" s="476" t="s">
        <v>2996</v>
      </c>
      <c r="I545" s="566" t="s">
        <v>2995</v>
      </c>
      <c r="J545" s="486">
        <v>5712</v>
      </c>
      <c r="K545" s="486"/>
      <c r="L545" s="485" t="s">
        <v>2994</v>
      </c>
    </row>
    <row r="546" spans="1:12" ht="38.25" x14ac:dyDescent="0.25">
      <c r="A546" s="490">
        <f t="shared" si="10"/>
        <v>542</v>
      </c>
      <c r="B546" s="485" t="s">
        <v>2987</v>
      </c>
      <c r="C546" s="485" t="s">
        <v>2993</v>
      </c>
      <c r="D546" s="489" t="s">
        <v>677</v>
      </c>
      <c r="E546" s="489" t="s">
        <v>782</v>
      </c>
      <c r="F546" s="485" t="s">
        <v>2992</v>
      </c>
      <c r="G546" s="476" t="s">
        <v>2991</v>
      </c>
      <c r="H546" s="476" t="s">
        <v>2990</v>
      </c>
      <c r="I546" s="566" t="s">
        <v>2989</v>
      </c>
      <c r="J546" s="486">
        <v>24049.16</v>
      </c>
      <c r="K546" s="486"/>
      <c r="L546" s="485" t="s">
        <v>2988</v>
      </c>
    </row>
    <row r="547" spans="1:12" ht="38.25" x14ac:dyDescent="0.25">
      <c r="A547" s="490">
        <f t="shared" si="10"/>
        <v>543</v>
      </c>
      <c r="B547" s="485" t="s">
        <v>2987</v>
      </c>
      <c r="C547" s="485" t="s">
        <v>789</v>
      </c>
      <c r="D547" s="489" t="s">
        <v>677</v>
      </c>
      <c r="E547" s="489" t="s">
        <v>782</v>
      </c>
      <c r="F547" s="485" t="s">
        <v>2986</v>
      </c>
      <c r="G547" s="476" t="s">
        <v>2985</v>
      </c>
      <c r="H547" s="476" t="s">
        <v>2984</v>
      </c>
      <c r="I547" s="566" t="s">
        <v>2983</v>
      </c>
      <c r="J547" s="486">
        <v>1031.69</v>
      </c>
      <c r="K547" s="486"/>
      <c r="L547" s="485"/>
    </row>
    <row r="548" spans="1:12" ht="25.5" x14ac:dyDescent="0.25">
      <c r="A548" s="490">
        <f t="shared" si="10"/>
        <v>544</v>
      </c>
      <c r="B548" s="485" t="s">
        <v>2982</v>
      </c>
      <c r="C548" s="485" t="s">
        <v>2981</v>
      </c>
      <c r="D548" s="489" t="s">
        <v>677</v>
      </c>
      <c r="E548" s="489" t="s">
        <v>323</v>
      </c>
      <c r="F548" s="485" t="s">
        <v>2980</v>
      </c>
      <c r="G548" s="476" t="s">
        <v>2979</v>
      </c>
      <c r="H548" s="476" t="s">
        <v>2978</v>
      </c>
      <c r="I548" s="566" t="s">
        <v>2977</v>
      </c>
      <c r="J548" s="486">
        <v>1800</v>
      </c>
      <c r="K548" s="486"/>
      <c r="L548" s="485"/>
    </row>
  </sheetData>
  <autoFilter ref="A2:L548"/>
  <mergeCells count="1">
    <mergeCell ref="A1:L1"/>
  </mergeCells>
  <dataValidations count="1">
    <dataValidation type="decimal" allowBlank="1" showInputMessage="1" showErrorMessage="1" errorTitle="Neplatá hodnota" error="Uveďte platné číslo." sqref="J448 J465:J466">
      <formula1>0</formula1>
      <formula2>100000000</formula2>
    </dataValidation>
  </dataValidations>
  <pageMargins left="0.70866141732283472" right="0.39" top="0.74803149606299213" bottom="0.74803149606299213" header="0.31496062992125984" footer="0.31496062992125984"/>
  <pageSetup paperSize="9" scale="1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15"/>
  <sheetViews>
    <sheetView view="pageBreakPreview" zoomScale="110" zoomScaleNormal="100" zoomScaleSheetLayoutView="110" workbookViewId="0">
      <selection activeCell="A2" sqref="A2"/>
    </sheetView>
  </sheetViews>
  <sheetFormatPr defaultRowHeight="15.75" x14ac:dyDescent="0.25"/>
  <cols>
    <col min="1" max="1" width="14.125" customWidth="1"/>
    <col min="2" max="2" width="23.5" customWidth="1"/>
    <col min="3" max="3" width="34.375" customWidth="1"/>
    <col min="4" max="4" width="22" customWidth="1"/>
    <col min="5" max="5" width="15.875" customWidth="1"/>
  </cols>
  <sheetData>
    <row r="1" spans="1:5" ht="21" thickBot="1" x14ac:dyDescent="0.35">
      <c r="A1" s="641" t="s">
        <v>286</v>
      </c>
      <c r="B1" s="641"/>
      <c r="C1" s="641"/>
      <c r="D1" s="641"/>
      <c r="E1" s="641"/>
    </row>
    <row r="2" spans="1:5" s="1" customFormat="1" ht="16.5" thickBot="1" x14ac:dyDescent="0.3">
      <c r="A2" s="115" t="s">
        <v>113</v>
      </c>
      <c r="B2" s="119" t="s">
        <v>114</v>
      </c>
      <c r="C2" s="119" t="s">
        <v>115</v>
      </c>
      <c r="D2" s="119" t="s">
        <v>116</v>
      </c>
      <c r="E2" s="116" t="s">
        <v>117</v>
      </c>
    </row>
    <row r="3" spans="1:5" s="1" customFormat="1" ht="38.25" x14ac:dyDescent="0.25">
      <c r="A3" s="597" t="s">
        <v>4968</v>
      </c>
      <c r="B3" s="597" t="s">
        <v>4967</v>
      </c>
      <c r="C3" s="597" t="s">
        <v>4966</v>
      </c>
      <c r="D3" s="597" t="s">
        <v>4965</v>
      </c>
      <c r="E3" s="533" t="s">
        <v>4964</v>
      </c>
    </row>
    <row r="4" spans="1:5" s="1" customFormat="1" ht="25.5" x14ac:dyDescent="0.25">
      <c r="A4" s="597" t="s">
        <v>4961</v>
      </c>
      <c r="B4" s="597" t="s">
        <v>4960</v>
      </c>
      <c r="C4" s="597" t="s">
        <v>4963</v>
      </c>
      <c r="D4" s="597" t="s">
        <v>4958</v>
      </c>
      <c r="E4" s="533" t="s">
        <v>4962</v>
      </c>
    </row>
    <row r="5" spans="1:5" s="1" customFormat="1" ht="25.5" x14ac:dyDescent="0.25">
      <c r="A5" s="597" t="s">
        <v>4961</v>
      </c>
      <c r="B5" s="597" t="s">
        <v>4960</v>
      </c>
      <c r="C5" s="597" t="s">
        <v>4959</v>
      </c>
      <c r="D5" s="597" t="s">
        <v>4958</v>
      </c>
      <c r="E5" s="533" t="s">
        <v>4957</v>
      </c>
    </row>
    <row r="6" spans="1:5" s="1" customFormat="1" x14ac:dyDescent="0.25">
      <c r="A6" s="597" t="s">
        <v>4943</v>
      </c>
      <c r="B6" s="597" t="s">
        <v>4935</v>
      </c>
      <c r="C6" s="597" t="s">
        <v>4956</v>
      </c>
      <c r="D6" s="597" t="s">
        <v>4948</v>
      </c>
      <c r="E6" s="566" t="s">
        <v>4947</v>
      </c>
    </row>
    <row r="7" spans="1:5" s="1" customFormat="1" x14ac:dyDescent="0.25">
      <c r="A7" s="597" t="s">
        <v>4943</v>
      </c>
      <c r="B7" s="597" t="s">
        <v>4935</v>
      </c>
      <c r="C7" s="597" t="s">
        <v>4955</v>
      </c>
      <c r="D7" s="597" t="s">
        <v>4948</v>
      </c>
      <c r="E7" s="566" t="s">
        <v>4952</v>
      </c>
    </row>
    <row r="8" spans="1:5" s="1" customFormat="1" x14ac:dyDescent="0.25">
      <c r="A8" s="597" t="s">
        <v>4943</v>
      </c>
      <c r="B8" s="597" t="s">
        <v>4935</v>
      </c>
      <c r="C8" s="597" t="s">
        <v>4954</v>
      </c>
      <c r="D8" s="597" t="s">
        <v>4948</v>
      </c>
      <c r="E8" s="566" t="s">
        <v>4952</v>
      </c>
    </row>
    <row r="9" spans="1:5" x14ac:dyDescent="0.25">
      <c r="A9" s="597" t="s">
        <v>4943</v>
      </c>
      <c r="B9" s="597" t="s">
        <v>4935</v>
      </c>
      <c r="C9" s="597" t="s">
        <v>4953</v>
      </c>
      <c r="D9" s="597" t="s">
        <v>4948</v>
      </c>
      <c r="E9" s="566" t="s">
        <v>4952</v>
      </c>
    </row>
    <row r="10" spans="1:5" x14ac:dyDescent="0.25">
      <c r="A10" s="597" t="s">
        <v>4943</v>
      </c>
      <c r="B10" s="597" t="s">
        <v>4935</v>
      </c>
      <c r="C10" s="597" t="s">
        <v>4951</v>
      </c>
      <c r="D10" s="597" t="s">
        <v>4948</v>
      </c>
      <c r="E10" s="566" t="s">
        <v>4950</v>
      </c>
    </row>
    <row r="11" spans="1:5" x14ac:dyDescent="0.25">
      <c r="A11" s="597" t="s">
        <v>4943</v>
      </c>
      <c r="B11" s="597" t="s">
        <v>4935</v>
      </c>
      <c r="C11" s="597" t="s">
        <v>4949</v>
      </c>
      <c r="D11" s="597" t="s">
        <v>4948</v>
      </c>
      <c r="E11" s="566" t="s">
        <v>4947</v>
      </c>
    </row>
    <row r="12" spans="1:5" ht="38.25" x14ac:dyDescent="0.25">
      <c r="A12" s="597" t="s">
        <v>4946</v>
      </c>
      <c r="B12" s="597" t="s">
        <v>4935</v>
      </c>
      <c r="C12" s="597" t="s">
        <v>4945</v>
      </c>
      <c r="D12" s="597" t="s">
        <v>4925</v>
      </c>
      <c r="E12" s="566" t="s">
        <v>4944</v>
      </c>
    </row>
    <row r="13" spans="1:5" ht="25.5" x14ac:dyDescent="0.25">
      <c r="A13" s="597" t="s">
        <v>4943</v>
      </c>
      <c r="B13" s="597" t="s">
        <v>4935</v>
      </c>
      <c r="C13" s="597" t="s">
        <v>4942</v>
      </c>
      <c r="D13" s="597" t="s">
        <v>4941</v>
      </c>
      <c r="E13" s="566" t="s">
        <v>4940</v>
      </c>
    </row>
    <row r="14" spans="1:5" ht="25.5" x14ac:dyDescent="0.25">
      <c r="A14" s="597" t="s">
        <v>4923</v>
      </c>
      <c r="B14" s="597" t="s">
        <v>4935</v>
      </c>
      <c r="C14" s="597" t="s">
        <v>4939</v>
      </c>
      <c r="D14" s="597" t="s">
        <v>4938</v>
      </c>
      <c r="E14" s="468" t="s">
        <v>4937</v>
      </c>
    </row>
    <row r="15" spans="1:5" ht="23.25" customHeight="1" x14ac:dyDescent="0.25">
      <c r="A15" s="597" t="s">
        <v>4936</v>
      </c>
      <c r="B15" s="597" t="s">
        <v>4935</v>
      </c>
      <c r="C15" s="599" t="s">
        <v>4934</v>
      </c>
      <c r="D15" s="597" t="s">
        <v>4933</v>
      </c>
      <c r="E15" s="468" t="s">
        <v>4932</v>
      </c>
    </row>
    <row r="16" spans="1:5" ht="38.25" x14ac:dyDescent="0.25">
      <c r="A16" s="597" t="s">
        <v>4927</v>
      </c>
      <c r="B16" s="597" t="s">
        <v>4913</v>
      </c>
      <c r="C16" s="597" t="s">
        <v>4931</v>
      </c>
      <c r="D16" s="597" t="s">
        <v>4930</v>
      </c>
      <c r="E16" s="566" t="s">
        <v>4391</v>
      </c>
    </row>
    <row r="17" spans="1:5" ht="38.25" x14ac:dyDescent="0.25">
      <c r="A17" s="597" t="s">
        <v>4914</v>
      </c>
      <c r="B17" s="597" t="s">
        <v>4913</v>
      </c>
      <c r="C17" s="597" t="s">
        <v>4929</v>
      </c>
      <c r="D17" s="597" t="s">
        <v>4911</v>
      </c>
      <c r="E17" s="566" t="s">
        <v>4928</v>
      </c>
    </row>
    <row r="18" spans="1:5" ht="38.25" x14ac:dyDescent="0.25">
      <c r="A18" s="597" t="s">
        <v>4927</v>
      </c>
      <c r="B18" s="597" t="s">
        <v>4913</v>
      </c>
      <c r="C18" s="597" t="s">
        <v>4926</v>
      </c>
      <c r="D18" s="597" t="s">
        <v>4925</v>
      </c>
      <c r="E18" s="566" t="s">
        <v>4924</v>
      </c>
    </row>
    <row r="19" spans="1:5" ht="28.5" customHeight="1" x14ac:dyDescent="0.25">
      <c r="A19" s="597" t="s">
        <v>4923</v>
      </c>
      <c r="B19" s="597" t="s">
        <v>4913</v>
      </c>
      <c r="C19" s="597" t="s">
        <v>4922</v>
      </c>
      <c r="D19" s="597" t="s">
        <v>4921</v>
      </c>
      <c r="E19" s="468" t="s">
        <v>4920</v>
      </c>
    </row>
    <row r="20" spans="1:5" ht="63.75" x14ac:dyDescent="0.25">
      <c r="A20" s="597" t="s">
        <v>4914</v>
      </c>
      <c r="B20" s="597" t="s">
        <v>4913</v>
      </c>
      <c r="C20" s="597" t="s">
        <v>4919</v>
      </c>
      <c r="D20" s="597" t="s">
        <v>4911</v>
      </c>
      <c r="E20" s="566" t="s">
        <v>4918</v>
      </c>
    </row>
    <row r="21" spans="1:5" ht="51" x14ac:dyDescent="0.25">
      <c r="A21" s="597" t="s">
        <v>4914</v>
      </c>
      <c r="B21" s="597" t="s">
        <v>4913</v>
      </c>
      <c r="C21" s="597" t="s">
        <v>4917</v>
      </c>
      <c r="D21" s="597" t="s">
        <v>4911</v>
      </c>
      <c r="E21" s="566" t="s">
        <v>4916</v>
      </c>
    </row>
    <row r="22" spans="1:5" ht="51" x14ac:dyDescent="0.25">
      <c r="A22" s="597" t="s">
        <v>4914</v>
      </c>
      <c r="B22" s="597" t="s">
        <v>4913</v>
      </c>
      <c r="C22" s="597" t="s">
        <v>4915</v>
      </c>
      <c r="D22" s="597" t="s">
        <v>4911</v>
      </c>
      <c r="E22" s="598" t="s">
        <v>4502</v>
      </c>
    </row>
    <row r="23" spans="1:5" ht="63.75" x14ac:dyDescent="0.25">
      <c r="A23" s="597" t="s">
        <v>4914</v>
      </c>
      <c r="B23" s="597" t="s">
        <v>4913</v>
      </c>
      <c r="C23" s="597" t="s">
        <v>4912</v>
      </c>
      <c r="D23" s="597" t="s">
        <v>4911</v>
      </c>
      <c r="E23" s="566" t="s">
        <v>4485</v>
      </c>
    </row>
    <row r="24" spans="1:5" ht="25.5" x14ac:dyDescent="0.25">
      <c r="A24" s="589" t="s">
        <v>4903</v>
      </c>
      <c r="B24" s="588" t="s">
        <v>4574</v>
      </c>
      <c r="C24" s="587" t="s">
        <v>4910</v>
      </c>
      <c r="D24" s="586" t="s">
        <v>4856</v>
      </c>
      <c r="E24" s="596" t="s">
        <v>4855</v>
      </c>
    </row>
    <row r="25" spans="1:5" ht="25.5" x14ac:dyDescent="0.25">
      <c r="A25" s="589" t="s">
        <v>4903</v>
      </c>
      <c r="B25" s="588" t="s">
        <v>4574</v>
      </c>
      <c r="C25" s="587" t="s">
        <v>4909</v>
      </c>
      <c r="D25" s="586" t="s">
        <v>4908</v>
      </c>
      <c r="E25" s="585" t="s">
        <v>4907</v>
      </c>
    </row>
    <row r="26" spans="1:5" ht="102" x14ac:dyDescent="0.25">
      <c r="A26" s="589" t="s">
        <v>4903</v>
      </c>
      <c r="B26" s="588" t="s">
        <v>4717</v>
      </c>
      <c r="C26" s="587" t="s">
        <v>4906</v>
      </c>
      <c r="D26" s="586" t="s">
        <v>4905</v>
      </c>
      <c r="E26" s="595" t="s">
        <v>4904</v>
      </c>
    </row>
    <row r="27" spans="1:5" ht="63.75" x14ac:dyDescent="0.25">
      <c r="A27" s="589" t="s">
        <v>4903</v>
      </c>
      <c r="B27" s="588" t="s">
        <v>4717</v>
      </c>
      <c r="C27" s="587" t="s">
        <v>4902</v>
      </c>
      <c r="D27" s="586" t="s">
        <v>4901</v>
      </c>
      <c r="E27" s="595" t="s">
        <v>4900</v>
      </c>
    </row>
    <row r="28" spans="1:5" ht="25.5" x14ac:dyDescent="0.25">
      <c r="A28" s="589" t="s">
        <v>4881</v>
      </c>
      <c r="B28" s="588" t="s">
        <v>4653</v>
      </c>
      <c r="C28" s="587" t="s">
        <v>4899</v>
      </c>
      <c r="D28" s="586" t="s">
        <v>4898</v>
      </c>
      <c r="E28" s="585" t="s">
        <v>4897</v>
      </c>
    </row>
    <row r="29" spans="1:5" ht="76.5" x14ac:dyDescent="0.25">
      <c r="A29" s="589" t="s">
        <v>4881</v>
      </c>
      <c r="B29" s="588" t="s">
        <v>4895</v>
      </c>
      <c r="C29" s="587" t="s">
        <v>4896</v>
      </c>
      <c r="D29" s="586" t="s">
        <v>4452</v>
      </c>
      <c r="E29" s="590" t="s">
        <v>4893</v>
      </c>
    </row>
    <row r="30" spans="1:5" ht="51" x14ac:dyDescent="0.25">
      <c r="A30" s="589" t="s">
        <v>4881</v>
      </c>
      <c r="B30" s="588" t="s">
        <v>4895</v>
      </c>
      <c r="C30" s="587" t="s">
        <v>4894</v>
      </c>
      <c r="D30" s="586" t="s">
        <v>4452</v>
      </c>
      <c r="E30" s="590" t="s">
        <v>4893</v>
      </c>
    </row>
    <row r="31" spans="1:5" ht="38.25" x14ac:dyDescent="0.25">
      <c r="A31" s="589" t="s">
        <v>4881</v>
      </c>
      <c r="B31" s="588" t="s">
        <v>4892</v>
      </c>
      <c r="C31" s="587" t="s">
        <v>4891</v>
      </c>
      <c r="D31" s="586" t="s">
        <v>4443</v>
      </c>
      <c r="E31" s="585" t="s">
        <v>4890</v>
      </c>
    </row>
    <row r="32" spans="1:5" ht="63.75" x14ac:dyDescent="0.25">
      <c r="A32" s="589" t="s">
        <v>4881</v>
      </c>
      <c r="B32" s="588" t="s">
        <v>4721</v>
      </c>
      <c r="C32" s="587" t="s">
        <v>4889</v>
      </c>
      <c r="D32" s="586" t="s">
        <v>4888</v>
      </c>
      <c r="E32" s="590" t="s">
        <v>4887</v>
      </c>
    </row>
    <row r="33" spans="1:5" ht="25.5" x14ac:dyDescent="0.25">
      <c r="A33" s="589" t="s">
        <v>4881</v>
      </c>
      <c r="B33" s="588" t="s">
        <v>4837</v>
      </c>
      <c r="C33" s="587" t="s">
        <v>4886</v>
      </c>
      <c r="D33" s="586" t="s">
        <v>4885</v>
      </c>
      <c r="E33" s="585" t="s">
        <v>4884</v>
      </c>
    </row>
    <row r="34" spans="1:5" ht="51" x14ac:dyDescent="0.25">
      <c r="A34" s="589" t="s">
        <v>4881</v>
      </c>
      <c r="B34" s="588" t="s">
        <v>4531</v>
      </c>
      <c r="C34" s="587" t="s">
        <v>4883</v>
      </c>
      <c r="D34" s="586" t="s">
        <v>4337</v>
      </c>
      <c r="E34" s="590" t="s">
        <v>4882</v>
      </c>
    </row>
    <row r="35" spans="1:5" ht="25.5" x14ac:dyDescent="0.25">
      <c r="A35" s="589" t="s">
        <v>4881</v>
      </c>
      <c r="B35" s="588" t="s">
        <v>4464</v>
      </c>
      <c r="C35" s="587" t="s">
        <v>4880</v>
      </c>
      <c r="D35" s="586" t="s">
        <v>4879</v>
      </c>
      <c r="E35" s="585" t="s">
        <v>4327</v>
      </c>
    </row>
    <row r="36" spans="1:5" ht="25.5" x14ac:dyDescent="0.25">
      <c r="A36" s="589" t="s">
        <v>4875</v>
      </c>
      <c r="B36" s="588" t="s">
        <v>4450</v>
      </c>
      <c r="C36" s="587" t="s">
        <v>4878</v>
      </c>
      <c r="D36" s="586" t="s">
        <v>4877</v>
      </c>
      <c r="E36" s="591" t="s">
        <v>4876</v>
      </c>
    </row>
    <row r="37" spans="1:5" ht="25.5" x14ac:dyDescent="0.25">
      <c r="A37" s="589" t="s">
        <v>4875</v>
      </c>
      <c r="B37" s="588" t="s">
        <v>4574</v>
      </c>
      <c r="C37" s="587" t="s">
        <v>4874</v>
      </c>
      <c r="D37" s="586" t="s">
        <v>4873</v>
      </c>
      <c r="E37" s="590" t="s">
        <v>4872</v>
      </c>
    </row>
    <row r="38" spans="1:5" ht="114.75" x14ac:dyDescent="0.25">
      <c r="A38" s="589" t="s">
        <v>4863</v>
      </c>
      <c r="B38" s="588" t="s">
        <v>4837</v>
      </c>
      <c r="C38" s="587" t="s">
        <v>4871</v>
      </c>
      <c r="D38" s="586" t="s">
        <v>4870</v>
      </c>
      <c r="E38" s="590" t="s">
        <v>4869</v>
      </c>
    </row>
    <row r="39" spans="1:5" ht="25.5" x14ac:dyDescent="0.25">
      <c r="A39" s="589" t="s">
        <v>4863</v>
      </c>
      <c r="B39" s="588" t="s">
        <v>4574</v>
      </c>
      <c r="C39" s="587" t="s">
        <v>4868</v>
      </c>
      <c r="D39" s="586" t="s">
        <v>4867</v>
      </c>
      <c r="E39" s="585" t="s">
        <v>4714</v>
      </c>
    </row>
    <row r="40" spans="1:5" ht="25.5" x14ac:dyDescent="0.25">
      <c r="A40" s="589" t="s">
        <v>4863</v>
      </c>
      <c r="B40" s="588" t="s">
        <v>4574</v>
      </c>
      <c r="C40" s="587" t="s">
        <v>4866</v>
      </c>
      <c r="D40" s="586" t="s">
        <v>4865</v>
      </c>
      <c r="E40" s="585" t="s">
        <v>4864</v>
      </c>
    </row>
    <row r="41" spans="1:5" ht="38.25" x14ac:dyDescent="0.25">
      <c r="A41" s="589" t="s">
        <v>4863</v>
      </c>
      <c r="B41" s="588" t="s">
        <v>4700</v>
      </c>
      <c r="C41" s="587" t="s">
        <v>4862</v>
      </c>
      <c r="D41" s="586" t="s">
        <v>4861</v>
      </c>
      <c r="E41" s="585" t="s">
        <v>4327</v>
      </c>
    </row>
    <row r="42" spans="1:5" ht="63.75" x14ac:dyDescent="0.25">
      <c r="A42" s="589" t="s">
        <v>4844</v>
      </c>
      <c r="B42" s="588" t="s">
        <v>4610</v>
      </c>
      <c r="C42" s="587" t="s">
        <v>4860</v>
      </c>
      <c r="D42" s="586" t="s">
        <v>4859</v>
      </c>
      <c r="E42" s="590" t="s">
        <v>4858</v>
      </c>
    </row>
    <row r="43" spans="1:5" ht="25.5" x14ac:dyDescent="0.25">
      <c r="A43" s="589" t="s">
        <v>4844</v>
      </c>
      <c r="B43" s="588" t="s">
        <v>4450</v>
      </c>
      <c r="C43" s="587" t="s">
        <v>4857</v>
      </c>
      <c r="D43" s="586" t="s">
        <v>4856</v>
      </c>
      <c r="E43" s="585" t="s">
        <v>4855</v>
      </c>
    </row>
    <row r="44" spans="1:5" ht="25.5" x14ac:dyDescent="0.25">
      <c r="A44" s="589" t="s">
        <v>4844</v>
      </c>
      <c r="B44" s="588" t="s">
        <v>4488</v>
      </c>
      <c r="C44" s="587" t="s">
        <v>4857</v>
      </c>
      <c r="D44" s="586" t="s">
        <v>4856</v>
      </c>
      <c r="E44" s="585" t="s">
        <v>4855</v>
      </c>
    </row>
    <row r="45" spans="1:5" ht="25.5" x14ac:dyDescent="0.25">
      <c r="A45" s="589" t="s">
        <v>4844</v>
      </c>
      <c r="B45" s="588" t="s">
        <v>4802</v>
      </c>
      <c r="C45" s="587" t="s">
        <v>4857</v>
      </c>
      <c r="D45" s="586" t="s">
        <v>4856</v>
      </c>
      <c r="E45" s="585" t="s">
        <v>4855</v>
      </c>
    </row>
    <row r="46" spans="1:5" ht="25.5" x14ac:dyDescent="0.25">
      <c r="A46" s="589" t="s">
        <v>4844</v>
      </c>
      <c r="B46" s="588" t="s">
        <v>4837</v>
      </c>
      <c r="C46" s="587" t="s">
        <v>4857</v>
      </c>
      <c r="D46" s="586" t="s">
        <v>4856</v>
      </c>
      <c r="E46" s="585" t="s">
        <v>4855</v>
      </c>
    </row>
    <row r="47" spans="1:5" ht="25.5" x14ac:dyDescent="0.25">
      <c r="A47" s="589" t="s">
        <v>4844</v>
      </c>
      <c r="B47" s="588" t="s">
        <v>4574</v>
      </c>
      <c r="C47" s="587" t="s">
        <v>4857</v>
      </c>
      <c r="D47" s="586" t="s">
        <v>4856</v>
      </c>
      <c r="E47" s="585" t="s">
        <v>4855</v>
      </c>
    </row>
    <row r="48" spans="1:5" ht="25.5" x14ac:dyDescent="0.25">
      <c r="A48" s="589" t="s">
        <v>4844</v>
      </c>
      <c r="B48" s="588" t="s">
        <v>4403</v>
      </c>
      <c r="C48" s="587" t="s">
        <v>4857</v>
      </c>
      <c r="D48" s="586" t="s">
        <v>4856</v>
      </c>
      <c r="E48" s="585" t="s">
        <v>4855</v>
      </c>
    </row>
    <row r="49" spans="1:5" ht="25.5" x14ac:dyDescent="0.25">
      <c r="A49" s="589" t="s">
        <v>4844</v>
      </c>
      <c r="B49" s="588" t="s">
        <v>4654</v>
      </c>
      <c r="C49" s="587" t="s">
        <v>4857</v>
      </c>
      <c r="D49" s="586" t="s">
        <v>4856</v>
      </c>
      <c r="E49" s="585" t="s">
        <v>4855</v>
      </c>
    </row>
    <row r="50" spans="1:5" ht="25.5" x14ac:dyDescent="0.25">
      <c r="A50" s="589" t="s">
        <v>4844</v>
      </c>
      <c r="B50" s="588" t="s">
        <v>4840</v>
      </c>
      <c r="C50" s="587" t="s">
        <v>4857</v>
      </c>
      <c r="D50" s="586" t="s">
        <v>4856</v>
      </c>
      <c r="E50" s="585" t="s">
        <v>4855</v>
      </c>
    </row>
    <row r="51" spans="1:5" ht="51" x14ac:dyDescent="0.25">
      <c r="A51" s="589" t="s">
        <v>4844</v>
      </c>
      <c r="B51" s="588" t="s">
        <v>4574</v>
      </c>
      <c r="C51" s="587" t="s">
        <v>4854</v>
      </c>
      <c r="D51" s="586" t="s">
        <v>4853</v>
      </c>
      <c r="E51" s="585" t="s">
        <v>4852</v>
      </c>
    </row>
    <row r="52" spans="1:5" ht="25.5" x14ac:dyDescent="0.25">
      <c r="A52" s="589" t="s">
        <v>4844</v>
      </c>
      <c r="B52" s="588" t="s">
        <v>4717</v>
      </c>
      <c r="C52" s="587" t="s">
        <v>4850</v>
      </c>
      <c r="D52" s="586" t="s">
        <v>4849</v>
      </c>
      <c r="E52" s="593" t="s">
        <v>4848</v>
      </c>
    </row>
    <row r="53" spans="1:5" ht="25.5" x14ac:dyDescent="0.25">
      <c r="A53" s="589" t="s">
        <v>4844</v>
      </c>
      <c r="B53" s="588" t="s">
        <v>4851</v>
      </c>
      <c r="C53" s="587" t="s">
        <v>4850</v>
      </c>
      <c r="D53" s="586" t="s">
        <v>4849</v>
      </c>
      <c r="E53" s="593" t="s">
        <v>4848</v>
      </c>
    </row>
    <row r="54" spans="1:5" ht="25.5" x14ac:dyDescent="0.25">
      <c r="A54" s="589" t="s">
        <v>4844</v>
      </c>
      <c r="B54" s="588" t="s">
        <v>4407</v>
      </c>
      <c r="C54" s="587" t="s">
        <v>4850</v>
      </c>
      <c r="D54" s="586" t="s">
        <v>4849</v>
      </c>
      <c r="E54" s="593" t="s">
        <v>4848</v>
      </c>
    </row>
    <row r="55" spans="1:5" ht="38.25" x14ac:dyDescent="0.25">
      <c r="A55" s="589" t="s">
        <v>4844</v>
      </c>
      <c r="B55" s="588" t="s">
        <v>4847</v>
      </c>
      <c r="C55" s="587" t="s">
        <v>4843</v>
      </c>
      <c r="D55" s="586" t="s">
        <v>4842</v>
      </c>
      <c r="E55" s="585" t="s">
        <v>4845</v>
      </c>
    </row>
    <row r="56" spans="1:5" ht="38.25" x14ac:dyDescent="0.25">
      <c r="A56" s="589" t="s">
        <v>4844</v>
      </c>
      <c r="B56" s="588" t="s">
        <v>4846</v>
      </c>
      <c r="C56" s="587" t="s">
        <v>4843</v>
      </c>
      <c r="D56" s="586" t="s">
        <v>4842</v>
      </c>
      <c r="E56" s="585" t="s">
        <v>4845</v>
      </c>
    </row>
    <row r="57" spans="1:5" ht="38.25" x14ac:dyDescent="0.25">
      <c r="A57" s="589" t="s">
        <v>4844</v>
      </c>
      <c r="B57" s="588" t="s">
        <v>4615</v>
      </c>
      <c r="C57" s="587" t="s">
        <v>4843</v>
      </c>
      <c r="D57" s="586" t="s">
        <v>4842</v>
      </c>
      <c r="E57" s="585" t="s">
        <v>4845</v>
      </c>
    </row>
    <row r="58" spans="1:5" ht="38.25" x14ac:dyDescent="0.25">
      <c r="A58" s="589" t="s">
        <v>4844</v>
      </c>
      <c r="B58" s="588" t="s">
        <v>4614</v>
      </c>
      <c r="C58" s="587" t="s">
        <v>4843</v>
      </c>
      <c r="D58" s="586" t="s">
        <v>4842</v>
      </c>
      <c r="E58" s="585" t="s">
        <v>4841</v>
      </c>
    </row>
    <row r="59" spans="1:5" ht="25.5" x14ac:dyDescent="0.25">
      <c r="A59" s="589" t="s">
        <v>4829</v>
      </c>
      <c r="B59" s="588" t="s">
        <v>4802</v>
      </c>
      <c r="C59" s="587" t="s">
        <v>4839</v>
      </c>
      <c r="D59" s="586" t="s">
        <v>4443</v>
      </c>
      <c r="E59" s="585" t="s">
        <v>4838</v>
      </c>
    </row>
    <row r="60" spans="1:5" ht="25.5" x14ac:dyDescent="0.25">
      <c r="A60" s="589" t="s">
        <v>4829</v>
      </c>
      <c r="B60" s="588" t="s">
        <v>4840</v>
      </c>
      <c r="C60" s="587" t="s">
        <v>4839</v>
      </c>
      <c r="D60" s="586" t="s">
        <v>4443</v>
      </c>
      <c r="E60" s="585" t="s">
        <v>4838</v>
      </c>
    </row>
    <row r="61" spans="1:5" ht="25.5" x14ac:dyDescent="0.25">
      <c r="A61" s="589" t="s">
        <v>4829</v>
      </c>
      <c r="B61" s="588" t="s">
        <v>4488</v>
      </c>
      <c r="C61" s="587" t="s">
        <v>4839</v>
      </c>
      <c r="D61" s="586" t="s">
        <v>4443</v>
      </c>
      <c r="E61" s="585" t="s">
        <v>4838</v>
      </c>
    </row>
    <row r="62" spans="1:5" ht="25.5" x14ac:dyDescent="0.25">
      <c r="A62" s="589" t="s">
        <v>4829</v>
      </c>
      <c r="B62" s="588" t="s">
        <v>4837</v>
      </c>
      <c r="C62" s="587" t="s">
        <v>4839</v>
      </c>
      <c r="D62" s="586" t="s">
        <v>4443</v>
      </c>
      <c r="E62" s="585" t="s">
        <v>4838</v>
      </c>
    </row>
    <row r="63" spans="1:5" ht="25.5" x14ac:dyDescent="0.25">
      <c r="A63" s="589" t="s">
        <v>4829</v>
      </c>
      <c r="B63" s="588" t="s">
        <v>4574</v>
      </c>
      <c r="C63" s="587" t="s">
        <v>4839</v>
      </c>
      <c r="D63" s="586" t="s">
        <v>4443</v>
      </c>
      <c r="E63" s="585" t="s">
        <v>4838</v>
      </c>
    </row>
    <row r="64" spans="1:5" ht="25.5" x14ac:dyDescent="0.25">
      <c r="A64" s="589" t="s">
        <v>4829</v>
      </c>
      <c r="B64" s="588" t="s">
        <v>4450</v>
      </c>
      <c r="C64" s="587" t="s">
        <v>4839</v>
      </c>
      <c r="D64" s="586" t="s">
        <v>4443</v>
      </c>
      <c r="E64" s="585" t="s">
        <v>4838</v>
      </c>
    </row>
    <row r="65" spans="1:5" ht="25.5" x14ac:dyDescent="0.25">
      <c r="A65" s="589" t="s">
        <v>4829</v>
      </c>
      <c r="B65" s="588" t="s">
        <v>4403</v>
      </c>
      <c r="C65" s="587" t="s">
        <v>4839</v>
      </c>
      <c r="D65" s="586" t="s">
        <v>4443</v>
      </c>
      <c r="E65" s="585" t="s">
        <v>4838</v>
      </c>
    </row>
    <row r="66" spans="1:5" ht="25.5" x14ac:dyDescent="0.25">
      <c r="A66" s="589" t="s">
        <v>4829</v>
      </c>
      <c r="B66" s="588" t="s">
        <v>4654</v>
      </c>
      <c r="C66" s="587" t="s">
        <v>4839</v>
      </c>
      <c r="D66" s="586" t="s">
        <v>4443</v>
      </c>
      <c r="E66" s="585" t="s">
        <v>4838</v>
      </c>
    </row>
    <row r="67" spans="1:5" ht="25.5" x14ac:dyDescent="0.25">
      <c r="A67" s="589" t="s">
        <v>4829</v>
      </c>
      <c r="B67" s="588" t="s">
        <v>4654</v>
      </c>
      <c r="C67" s="587" t="s">
        <v>4836</v>
      </c>
      <c r="D67" s="586" t="s">
        <v>4835</v>
      </c>
      <c r="E67" s="585" t="s">
        <v>4834</v>
      </c>
    </row>
    <row r="68" spans="1:5" ht="25.5" x14ac:dyDescent="0.25">
      <c r="A68" s="589" t="s">
        <v>4829</v>
      </c>
      <c r="B68" s="588" t="s">
        <v>4837</v>
      </c>
      <c r="C68" s="587" t="s">
        <v>4836</v>
      </c>
      <c r="D68" s="586" t="s">
        <v>4835</v>
      </c>
      <c r="E68" s="585" t="s">
        <v>4834</v>
      </c>
    </row>
    <row r="69" spans="1:5" ht="38.25" x14ac:dyDescent="0.25">
      <c r="A69" s="589" t="s">
        <v>4829</v>
      </c>
      <c r="B69" s="588" t="s">
        <v>4833</v>
      </c>
      <c r="C69" s="587" t="s">
        <v>4832</v>
      </c>
      <c r="D69" s="586" t="s">
        <v>4677</v>
      </c>
      <c r="E69" s="585" t="s">
        <v>4676</v>
      </c>
    </row>
    <row r="70" spans="1:5" ht="38.25" x14ac:dyDescent="0.25">
      <c r="A70" s="589" t="s">
        <v>4829</v>
      </c>
      <c r="B70" s="588" t="s">
        <v>4312</v>
      </c>
      <c r="C70" s="587" t="s">
        <v>4831</v>
      </c>
      <c r="D70" s="586" t="s">
        <v>4337</v>
      </c>
      <c r="E70" s="585" t="s">
        <v>4830</v>
      </c>
    </row>
    <row r="71" spans="1:5" ht="38.25" x14ac:dyDescent="0.25">
      <c r="A71" s="589" t="s">
        <v>4829</v>
      </c>
      <c r="B71" s="588" t="s">
        <v>4361</v>
      </c>
      <c r="C71" s="587" t="s">
        <v>4831</v>
      </c>
      <c r="D71" s="586" t="s">
        <v>4337</v>
      </c>
      <c r="E71" s="585" t="s">
        <v>4830</v>
      </c>
    </row>
    <row r="72" spans="1:5" x14ac:dyDescent="0.25">
      <c r="A72" s="589" t="s">
        <v>4829</v>
      </c>
      <c r="B72" s="588" t="s">
        <v>4507</v>
      </c>
      <c r="C72" s="587" t="s">
        <v>4828</v>
      </c>
      <c r="D72" s="586" t="s">
        <v>4498</v>
      </c>
      <c r="E72" s="593" t="s">
        <v>4497</v>
      </c>
    </row>
    <row r="73" spans="1:5" ht="63.75" x14ac:dyDescent="0.25">
      <c r="A73" s="589" t="s">
        <v>4813</v>
      </c>
      <c r="B73" s="588" t="s">
        <v>4535</v>
      </c>
      <c r="C73" s="587" t="s">
        <v>4827</v>
      </c>
      <c r="D73" s="586" t="s">
        <v>4826</v>
      </c>
      <c r="E73" s="590" t="s">
        <v>4825</v>
      </c>
    </row>
    <row r="74" spans="1:5" ht="63.75" x14ac:dyDescent="0.25">
      <c r="A74" s="589" t="s">
        <v>4813</v>
      </c>
      <c r="B74" s="588" t="s">
        <v>4398</v>
      </c>
      <c r="C74" s="587" t="s">
        <v>4827</v>
      </c>
      <c r="D74" s="586" t="s">
        <v>4826</v>
      </c>
      <c r="E74" s="590" t="s">
        <v>4825</v>
      </c>
    </row>
    <row r="75" spans="1:5" ht="63.75" x14ac:dyDescent="0.25">
      <c r="A75" s="589" t="s">
        <v>4813</v>
      </c>
      <c r="B75" s="588" t="s">
        <v>4523</v>
      </c>
      <c r="C75" s="587" t="s">
        <v>4827</v>
      </c>
      <c r="D75" s="586" t="s">
        <v>4826</v>
      </c>
      <c r="E75" s="590" t="s">
        <v>4825</v>
      </c>
    </row>
    <row r="76" spans="1:5" ht="63.75" x14ac:dyDescent="0.25">
      <c r="A76" s="589" t="s">
        <v>4813</v>
      </c>
      <c r="B76" s="588" t="s">
        <v>4522</v>
      </c>
      <c r="C76" s="587" t="s">
        <v>4827</v>
      </c>
      <c r="D76" s="586" t="s">
        <v>4826</v>
      </c>
      <c r="E76" s="590" t="s">
        <v>4825</v>
      </c>
    </row>
    <row r="77" spans="1:5" ht="89.25" x14ac:dyDescent="0.25">
      <c r="A77" s="589" t="s">
        <v>4813</v>
      </c>
      <c r="B77" s="588" t="s">
        <v>4398</v>
      </c>
      <c r="C77" s="587" t="s">
        <v>4824</v>
      </c>
      <c r="D77" s="586" t="s">
        <v>4823</v>
      </c>
      <c r="E77" s="590" t="s">
        <v>4820</v>
      </c>
    </row>
    <row r="78" spans="1:5" ht="89.25" x14ac:dyDescent="0.25">
      <c r="A78" s="589" t="s">
        <v>4813</v>
      </c>
      <c r="B78" s="588" t="s">
        <v>4523</v>
      </c>
      <c r="C78" s="587" t="s">
        <v>4822</v>
      </c>
      <c r="D78" s="586" t="s">
        <v>4823</v>
      </c>
      <c r="E78" s="590" t="s">
        <v>4820</v>
      </c>
    </row>
    <row r="79" spans="1:5" ht="89.25" x14ac:dyDescent="0.25">
      <c r="A79" s="589" t="s">
        <v>4813</v>
      </c>
      <c r="B79" s="588" t="s">
        <v>4522</v>
      </c>
      <c r="C79" s="587" t="s">
        <v>4822</v>
      </c>
      <c r="D79" s="586" t="s">
        <v>4821</v>
      </c>
      <c r="E79" s="590" t="s">
        <v>4820</v>
      </c>
    </row>
    <row r="80" spans="1:5" ht="89.25" x14ac:dyDescent="0.25">
      <c r="A80" s="589" t="s">
        <v>4813</v>
      </c>
      <c r="B80" s="588" t="s">
        <v>4542</v>
      </c>
      <c r="C80" s="587" t="s">
        <v>4811</v>
      </c>
      <c r="D80" s="586" t="s">
        <v>4810</v>
      </c>
      <c r="E80" s="590" t="s">
        <v>4327</v>
      </c>
    </row>
    <row r="81" spans="1:5" ht="89.25" x14ac:dyDescent="0.25">
      <c r="A81" s="589" t="s">
        <v>4813</v>
      </c>
      <c r="B81" s="588" t="s">
        <v>4819</v>
      </c>
      <c r="C81" s="587" t="s">
        <v>4814</v>
      </c>
      <c r="D81" s="586" t="s">
        <v>4810</v>
      </c>
      <c r="E81" s="590" t="s">
        <v>4327</v>
      </c>
    </row>
    <row r="82" spans="1:5" ht="89.25" x14ac:dyDescent="0.25">
      <c r="A82" s="589" t="s">
        <v>4813</v>
      </c>
      <c r="B82" s="588" t="s">
        <v>4818</v>
      </c>
      <c r="C82" s="587" t="s">
        <v>4811</v>
      </c>
      <c r="D82" s="586" t="s">
        <v>4810</v>
      </c>
      <c r="E82" s="590" t="s">
        <v>4327</v>
      </c>
    </row>
    <row r="83" spans="1:5" ht="89.25" x14ac:dyDescent="0.25">
      <c r="A83" s="589" t="s">
        <v>4813</v>
      </c>
      <c r="B83" s="588" t="s">
        <v>4817</v>
      </c>
      <c r="C83" s="587" t="s">
        <v>4816</v>
      </c>
      <c r="D83" s="586" t="s">
        <v>4810</v>
      </c>
      <c r="E83" s="590" t="s">
        <v>4327</v>
      </c>
    </row>
    <row r="84" spans="1:5" ht="89.25" x14ac:dyDescent="0.25">
      <c r="A84" s="589" t="s">
        <v>4813</v>
      </c>
      <c r="B84" s="588" t="s">
        <v>4815</v>
      </c>
      <c r="C84" s="587" t="s">
        <v>4814</v>
      </c>
      <c r="D84" s="586" t="s">
        <v>4810</v>
      </c>
      <c r="E84" s="590" t="s">
        <v>4327</v>
      </c>
    </row>
    <row r="85" spans="1:5" ht="89.25" x14ac:dyDescent="0.25">
      <c r="A85" s="589" t="s">
        <v>4813</v>
      </c>
      <c r="B85" s="588" t="s">
        <v>4812</v>
      </c>
      <c r="C85" s="587" t="s">
        <v>4811</v>
      </c>
      <c r="D85" s="586" t="s">
        <v>4810</v>
      </c>
      <c r="E85" s="590" t="s">
        <v>4327</v>
      </c>
    </row>
    <row r="86" spans="1:5" ht="38.25" x14ac:dyDescent="0.25">
      <c r="A86" s="589" t="s">
        <v>4796</v>
      </c>
      <c r="B86" s="588" t="s">
        <v>4403</v>
      </c>
      <c r="C86" s="587" t="s">
        <v>4809</v>
      </c>
      <c r="D86" s="586" t="s">
        <v>4808</v>
      </c>
      <c r="E86" s="591" t="s">
        <v>4807</v>
      </c>
    </row>
    <row r="87" spans="1:5" ht="25.5" x14ac:dyDescent="0.25">
      <c r="A87" s="589" t="s">
        <v>4796</v>
      </c>
      <c r="B87" s="588" t="s">
        <v>4806</v>
      </c>
      <c r="C87" s="587" t="s">
        <v>4805</v>
      </c>
      <c r="D87" s="586" t="s">
        <v>4803</v>
      </c>
      <c r="E87" s="585" t="s">
        <v>4327</v>
      </c>
    </row>
    <row r="88" spans="1:5" ht="25.5" x14ac:dyDescent="0.25">
      <c r="A88" s="589" t="s">
        <v>4796</v>
      </c>
      <c r="B88" s="588" t="s">
        <v>4357</v>
      </c>
      <c r="C88" s="587" t="s">
        <v>4804</v>
      </c>
      <c r="D88" s="586" t="s">
        <v>4803</v>
      </c>
      <c r="E88" s="585" t="s">
        <v>4327</v>
      </c>
    </row>
    <row r="89" spans="1:5" ht="25.5" x14ac:dyDescent="0.25">
      <c r="A89" s="589" t="s">
        <v>4796</v>
      </c>
      <c r="B89" s="588" t="s">
        <v>4364</v>
      </c>
      <c r="C89" s="587" t="s">
        <v>4804</v>
      </c>
      <c r="D89" s="586" t="s">
        <v>4803</v>
      </c>
      <c r="E89" s="585" t="s">
        <v>4327</v>
      </c>
    </row>
    <row r="90" spans="1:5" ht="25.5" x14ac:dyDescent="0.25">
      <c r="A90" s="589" t="s">
        <v>4796</v>
      </c>
      <c r="B90" s="588" t="s">
        <v>4574</v>
      </c>
      <c r="C90" s="587" t="s">
        <v>4801</v>
      </c>
      <c r="D90" s="586" t="s">
        <v>4800</v>
      </c>
      <c r="E90" s="585" t="s">
        <v>4799</v>
      </c>
    </row>
    <row r="91" spans="1:5" ht="25.5" x14ac:dyDescent="0.25">
      <c r="A91" s="589" t="s">
        <v>4796</v>
      </c>
      <c r="B91" s="588" t="s">
        <v>4802</v>
      </c>
      <c r="C91" s="587" t="s">
        <v>4801</v>
      </c>
      <c r="D91" s="586" t="s">
        <v>4800</v>
      </c>
      <c r="E91" s="585" t="s">
        <v>4799</v>
      </c>
    </row>
    <row r="92" spans="1:5" ht="38.25" x14ac:dyDescent="0.25">
      <c r="A92" s="589" t="s">
        <v>4796</v>
      </c>
      <c r="B92" s="588" t="s">
        <v>4476</v>
      </c>
      <c r="C92" s="587" t="s">
        <v>4798</v>
      </c>
      <c r="D92" s="586" t="s">
        <v>4797</v>
      </c>
      <c r="E92" s="585" t="s">
        <v>4340</v>
      </c>
    </row>
    <row r="93" spans="1:5" ht="25.5" x14ac:dyDescent="0.25">
      <c r="A93" s="589" t="s">
        <v>4796</v>
      </c>
      <c r="B93" s="588" t="s">
        <v>4615</v>
      </c>
      <c r="C93" s="587" t="s">
        <v>4795</v>
      </c>
      <c r="D93" s="586" t="s">
        <v>4794</v>
      </c>
      <c r="E93" s="585" t="s">
        <v>4391</v>
      </c>
    </row>
    <row r="94" spans="1:5" ht="25.5" x14ac:dyDescent="0.25">
      <c r="A94" s="589" t="s">
        <v>4796</v>
      </c>
      <c r="B94" s="588" t="s">
        <v>4614</v>
      </c>
      <c r="C94" s="587" t="s">
        <v>4795</v>
      </c>
      <c r="D94" s="586" t="s">
        <v>4794</v>
      </c>
      <c r="E94" s="585" t="s">
        <v>4793</v>
      </c>
    </row>
    <row r="95" spans="1:5" ht="38.25" x14ac:dyDescent="0.25">
      <c r="A95" s="589" t="s">
        <v>4792</v>
      </c>
      <c r="B95" s="588" t="s">
        <v>4791</v>
      </c>
      <c r="C95" s="587" t="s">
        <v>4790</v>
      </c>
      <c r="D95" s="586" t="s">
        <v>4337</v>
      </c>
      <c r="E95" s="585" t="s">
        <v>4533</v>
      </c>
    </row>
    <row r="96" spans="1:5" ht="51" x14ac:dyDescent="0.25">
      <c r="A96" s="589" t="s">
        <v>4786</v>
      </c>
      <c r="B96" s="588" t="s">
        <v>4785</v>
      </c>
      <c r="C96" s="587" t="s">
        <v>4789</v>
      </c>
      <c r="D96" s="586" t="s">
        <v>4788</v>
      </c>
      <c r="E96" s="594" t="s">
        <v>4787</v>
      </c>
    </row>
    <row r="97" spans="1:5" ht="38.25" x14ac:dyDescent="0.25">
      <c r="A97" s="589" t="s">
        <v>4786</v>
      </c>
      <c r="B97" s="588" t="s">
        <v>4785</v>
      </c>
      <c r="C97" s="587" t="s">
        <v>4784</v>
      </c>
      <c r="D97" s="586" t="s">
        <v>4783</v>
      </c>
      <c r="E97" s="590" t="s">
        <v>4782</v>
      </c>
    </row>
    <row r="98" spans="1:5" ht="38.25" x14ac:dyDescent="0.25">
      <c r="A98" s="589" t="s">
        <v>4766</v>
      </c>
      <c r="B98" s="588" t="s">
        <v>4403</v>
      </c>
      <c r="C98" s="587" t="s">
        <v>4781</v>
      </c>
      <c r="D98" s="586" t="s">
        <v>4443</v>
      </c>
      <c r="E98" s="585" t="s">
        <v>4780</v>
      </c>
    </row>
    <row r="99" spans="1:5" ht="25.5" x14ac:dyDescent="0.25">
      <c r="A99" s="589" t="s">
        <v>4766</v>
      </c>
      <c r="B99" s="588" t="s">
        <v>4779</v>
      </c>
      <c r="C99" s="587" t="s">
        <v>4778</v>
      </c>
      <c r="D99" s="586" t="s">
        <v>4452</v>
      </c>
      <c r="E99" s="585" t="s">
        <v>4777</v>
      </c>
    </row>
    <row r="100" spans="1:5" ht="25.5" x14ac:dyDescent="0.25">
      <c r="A100" s="589" t="s">
        <v>4766</v>
      </c>
      <c r="B100" s="588" t="s">
        <v>4664</v>
      </c>
      <c r="C100" s="587" t="s">
        <v>4776</v>
      </c>
      <c r="D100" s="586" t="s">
        <v>4775</v>
      </c>
      <c r="E100" s="585" t="s">
        <v>4774</v>
      </c>
    </row>
    <row r="101" spans="1:5" ht="25.5" x14ac:dyDescent="0.25">
      <c r="A101" s="589" t="s">
        <v>4766</v>
      </c>
      <c r="B101" s="588" t="s">
        <v>4339</v>
      </c>
      <c r="C101" s="587" t="s">
        <v>4773</v>
      </c>
      <c r="D101" s="586" t="s">
        <v>4772</v>
      </c>
      <c r="E101" s="585" t="s">
        <v>4771</v>
      </c>
    </row>
    <row r="102" spans="1:5" ht="38.25" x14ac:dyDescent="0.25">
      <c r="A102" s="589" t="s">
        <v>4766</v>
      </c>
      <c r="B102" s="588" t="s">
        <v>4721</v>
      </c>
      <c r="C102" s="587" t="s">
        <v>4770</v>
      </c>
      <c r="D102" s="586" t="s">
        <v>4443</v>
      </c>
      <c r="E102" s="585" t="s">
        <v>4327</v>
      </c>
    </row>
    <row r="103" spans="1:5" ht="25.5" x14ac:dyDescent="0.25">
      <c r="A103" s="589" t="s">
        <v>4766</v>
      </c>
      <c r="B103" s="588" t="s">
        <v>4717</v>
      </c>
      <c r="C103" s="587" t="s">
        <v>4769</v>
      </c>
      <c r="D103" s="586" t="s">
        <v>4768</v>
      </c>
      <c r="E103" s="593" t="s">
        <v>4767</v>
      </c>
    </row>
    <row r="104" spans="1:5" ht="25.5" x14ac:dyDescent="0.25">
      <c r="A104" s="589" t="s">
        <v>4766</v>
      </c>
      <c r="B104" s="588" t="s">
        <v>4419</v>
      </c>
      <c r="C104" s="587" t="s">
        <v>4765</v>
      </c>
      <c r="D104" s="586" t="s">
        <v>4764</v>
      </c>
      <c r="E104" s="585" t="s">
        <v>4763</v>
      </c>
    </row>
    <row r="105" spans="1:5" x14ac:dyDescent="0.25">
      <c r="A105" s="589" t="s">
        <v>4751</v>
      </c>
      <c r="B105" s="588" t="s">
        <v>4450</v>
      </c>
      <c r="C105" s="587" t="s">
        <v>4762</v>
      </c>
      <c r="D105" s="586" t="s">
        <v>4760</v>
      </c>
      <c r="E105" s="585" t="s">
        <v>4759</v>
      </c>
    </row>
    <row r="106" spans="1:5" x14ac:dyDescent="0.25">
      <c r="A106" s="589" t="s">
        <v>4751</v>
      </c>
      <c r="B106" s="588" t="s">
        <v>4755</v>
      </c>
      <c r="C106" s="587" t="s">
        <v>4761</v>
      </c>
      <c r="D106" s="586" t="s">
        <v>4760</v>
      </c>
      <c r="E106" s="585" t="s">
        <v>4759</v>
      </c>
    </row>
    <row r="107" spans="1:5" ht="25.5" x14ac:dyDescent="0.25">
      <c r="A107" s="589" t="s">
        <v>4751</v>
      </c>
      <c r="B107" s="588" t="s">
        <v>4755</v>
      </c>
      <c r="C107" s="587" t="s">
        <v>4758</v>
      </c>
      <c r="D107" s="586" t="s">
        <v>4757</v>
      </c>
      <c r="E107" s="585" t="s">
        <v>4756</v>
      </c>
    </row>
    <row r="108" spans="1:5" ht="25.5" x14ac:dyDescent="0.25">
      <c r="A108" s="589" t="s">
        <v>4751</v>
      </c>
      <c r="B108" s="588" t="s">
        <v>4755</v>
      </c>
      <c r="C108" s="587" t="s">
        <v>4754</v>
      </c>
      <c r="D108" s="586" t="s">
        <v>4753</v>
      </c>
      <c r="E108" s="585" t="s">
        <v>4752</v>
      </c>
    </row>
    <row r="109" spans="1:5" ht="51" x14ac:dyDescent="0.25">
      <c r="A109" s="589" t="s">
        <v>4751</v>
      </c>
      <c r="B109" s="588" t="s">
        <v>4721</v>
      </c>
      <c r="C109" s="587" t="s">
        <v>4750</v>
      </c>
      <c r="D109" s="586" t="s">
        <v>4749</v>
      </c>
      <c r="E109" s="590" t="s">
        <v>4327</v>
      </c>
    </row>
    <row r="110" spans="1:5" ht="25.5" x14ac:dyDescent="0.25">
      <c r="A110" s="589" t="s">
        <v>4748</v>
      </c>
      <c r="B110" s="588" t="s">
        <v>4557</v>
      </c>
      <c r="C110" s="587" t="s">
        <v>4747</v>
      </c>
      <c r="D110" s="586" t="s">
        <v>4746</v>
      </c>
      <c r="E110" s="585" t="s">
        <v>4327</v>
      </c>
    </row>
    <row r="111" spans="1:5" x14ac:dyDescent="0.25">
      <c r="A111" s="589" t="s">
        <v>4701</v>
      </c>
      <c r="B111" s="588" t="s">
        <v>4526</v>
      </c>
      <c r="C111" s="587" t="s">
        <v>4745</v>
      </c>
      <c r="D111" s="586" t="s">
        <v>4362</v>
      </c>
      <c r="E111" s="585" t="s">
        <v>4391</v>
      </c>
    </row>
    <row r="112" spans="1:5" ht="25.5" x14ac:dyDescent="0.25">
      <c r="A112" s="589" t="s">
        <v>4701</v>
      </c>
      <c r="B112" s="588" t="s">
        <v>4456</v>
      </c>
      <c r="C112" s="587" t="s">
        <v>4744</v>
      </c>
      <c r="D112" s="586" t="s">
        <v>4743</v>
      </c>
      <c r="E112" s="585" t="s">
        <v>4742</v>
      </c>
    </row>
    <row r="113" spans="1:5" ht="25.5" x14ac:dyDescent="0.25">
      <c r="A113" s="589" t="s">
        <v>4701</v>
      </c>
      <c r="B113" s="588" t="s">
        <v>4739</v>
      </c>
      <c r="C113" s="587" t="s">
        <v>4741</v>
      </c>
      <c r="D113" s="586" t="s">
        <v>4737</v>
      </c>
      <c r="E113" s="591" t="s">
        <v>4740</v>
      </c>
    </row>
    <row r="114" spans="1:5" ht="25.5" x14ac:dyDescent="0.25">
      <c r="A114" s="589" t="s">
        <v>4701</v>
      </c>
      <c r="B114" s="588" t="s">
        <v>4739</v>
      </c>
      <c r="C114" s="587" t="s">
        <v>4738</v>
      </c>
      <c r="D114" s="586" t="s">
        <v>4737</v>
      </c>
      <c r="E114" s="585" t="s">
        <v>4736</v>
      </c>
    </row>
    <row r="115" spans="1:5" ht="25.5" x14ac:dyDescent="0.25">
      <c r="A115" s="589" t="s">
        <v>4701</v>
      </c>
      <c r="B115" s="588" t="s">
        <v>4488</v>
      </c>
      <c r="C115" s="587" t="s">
        <v>4735</v>
      </c>
      <c r="D115" s="586" t="s">
        <v>4734</v>
      </c>
      <c r="E115" s="585" t="s">
        <v>4327</v>
      </c>
    </row>
    <row r="116" spans="1:5" ht="38.25" x14ac:dyDescent="0.25">
      <c r="A116" s="589" t="s">
        <v>4701</v>
      </c>
      <c r="B116" s="588" t="s">
        <v>4488</v>
      </c>
      <c r="C116" s="587" t="s">
        <v>4733</v>
      </c>
      <c r="D116" s="586" t="s">
        <v>4732</v>
      </c>
      <c r="E116" s="591">
        <v>2015</v>
      </c>
    </row>
    <row r="117" spans="1:5" ht="25.5" x14ac:dyDescent="0.25">
      <c r="A117" s="589" t="s">
        <v>4701</v>
      </c>
      <c r="B117" s="588" t="s">
        <v>4539</v>
      </c>
      <c r="C117" s="587" t="s">
        <v>4731</v>
      </c>
      <c r="D117" s="586" t="s">
        <v>4537</v>
      </c>
      <c r="E117" s="585" t="s">
        <v>4536</v>
      </c>
    </row>
    <row r="118" spans="1:5" ht="38.25" x14ac:dyDescent="0.25">
      <c r="A118" s="589" t="s">
        <v>4701</v>
      </c>
      <c r="B118" s="588" t="s">
        <v>4539</v>
      </c>
      <c r="C118" s="587" t="s">
        <v>4730</v>
      </c>
      <c r="D118" s="586" t="s">
        <v>4537</v>
      </c>
      <c r="E118" s="585" t="s">
        <v>4536</v>
      </c>
    </row>
    <row r="119" spans="1:5" ht="25.5" x14ac:dyDescent="0.25">
      <c r="A119" s="589" t="s">
        <v>4701</v>
      </c>
      <c r="B119" s="588" t="s">
        <v>4729</v>
      </c>
      <c r="C119" s="587" t="s">
        <v>4728</v>
      </c>
      <c r="D119" s="586" t="s">
        <v>4337</v>
      </c>
      <c r="E119" s="585" t="s">
        <v>4528</v>
      </c>
    </row>
    <row r="120" spans="1:5" ht="38.25" x14ac:dyDescent="0.25">
      <c r="A120" s="589" t="s">
        <v>4701</v>
      </c>
      <c r="B120" s="588" t="s">
        <v>4727</v>
      </c>
      <c r="C120" s="587" t="s">
        <v>4726</v>
      </c>
      <c r="D120" s="586" t="s">
        <v>4337</v>
      </c>
      <c r="E120" s="585" t="s">
        <v>4327</v>
      </c>
    </row>
    <row r="121" spans="1:5" x14ac:dyDescent="0.25">
      <c r="A121" s="589" t="s">
        <v>4701</v>
      </c>
      <c r="B121" s="588" t="s">
        <v>4628</v>
      </c>
      <c r="C121" s="587" t="s">
        <v>4725</v>
      </c>
      <c r="D121" s="586" t="s">
        <v>4337</v>
      </c>
      <c r="E121" s="585" t="s">
        <v>4366</v>
      </c>
    </row>
    <row r="122" spans="1:5" ht="38.25" x14ac:dyDescent="0.25">
      <c r="A122" s="589" t="s">
        <v>4701</v>
      </c>
      <c r="B122" s="588" t="s">
        <v>4496</v>
      </c>
      <c r="C122" s="587" t="s">
        <v>4724</v>
      </c>
      <c r="D122" s="586" t="s">
        <v>4337</v>
      </c>
      <c r="E122" s="585" t="s">
        <v>4327</v>
      </c>
    </row>
    <row r="123" spans="1:5" ht="38.25" x14ac:dyDescent="0.25">
      <c r="A123" s="589" t="s">
        <v>4701</v>
      </c>
      <c r="B123" s="588" t="s">
        <v>4721</v>
      </c>
      <c r="C123" s="587" t="s">
        <v>4723</v>
      </c>
      <c r="D123" s="586" t="s">
        <v>4722</v>
      </c>
      <c r="E123" s="585" t="s">
        <v>4327</v>
      </c>
    </row>
    <row r="124" spans="1:5" ht="38.25" x14ac:dyDescent="0.25">
      <c r="A124" s="589" t="s">
        <v>4701</v>
      </c>
      <c r="B124" s="588" t="s">
        <v>4721</v>
      </c>
      <c r="C124" s="587" t="s">
        <v>4720</v>
      </c>
      <c r="D124" s="586" t="s">
        <v>4719</v>
      </c>
      <c r="E124" s="585" t="s">
        <v>4327</v>
      </c>
    </row>
    <row r="125" spans="1:5" ht="25.5" x14ac:dyDescent="0.25">
      <c r="A125" s="589" t="s">
        <v>4701</v>
      </c>
      <c r="B125" s="588" t="s">
        <v>4500</v>
      </c>
      <c r="C125" s="587" t="s">
        <v>4718</v>
      </c>
      <c r="D125" s="586" t="s">
        <v>4337</v>
      </c>
      <c r="E125" s="585" t="s">
        <v>4515</v>
      </c>
    </row>
    <row r="126" spans="1:5" ht="25.5" x14ac:dyDescent="0.25">
      <c r="A126" s="589" t="s">
        <v>4701</v>
      </c>
      <c r="B126" s="588" t="s">
        <v>4717</v>
      </c>
      <c r="C126" s="587" t="s">
        <v>4716</v>
      </c>
      <c r="D126" s="586" t="s">
        <v>4715</v>
      </c>
      <c r="E126" s="593" t="s">
        <v>4714</v>
      </c>
    </row>
    <row r="127" spans="1:5" ht="25.5" x14ac:dyDescent="0.25">
      <c r="A127" s="589" t="s">
        <v>4701</v>
      </c>
      <c r="B127" s="588" t="s">
        <v>4464</v>
      </c>
      <c r="C127" s="587" t="s">
        <v>4713</v>
      </c>
      <c r="D127" s="586" t="s">
        <v>4712</v>
      </c>
      <c r="E127" s="585" t="s">
        <v>4327</v>
      </c>
    </row>
    <row r="128" spans="1:5" ht="25.5" x14ac:dyDescent="0.25">
      <c r="A128" s="589" t="s">
        <v>4701</v>
      </c>
      <c r="B128" s="588" t="s">
        <v>4464</v>
      </c>
      <c r="C128" s="587" t="s">
        <v>4711</v>
      </c>
      <c r="D128" s="586" t="s">
        <v>4710</v>
      </c>
      <c r="E128" s="585" t="s">
        <v>4327</v>
      </c>
    </row>
    <row r="129" spans="1:5" ht="38.25" x14ac:dyDescent="0.25">
      <c r="A129" s="589" t="s">
        <v>4701</v>
      </c>
      <c r="B129" s="588" t="s">
        <v>4464</v>
      </c>
      <c r="C129" s="587" t="s">
        <v>4709</v>
      </c>
      <c r="D129" s="586" t="s">
        <v>4708</v>
      </c>
      <c r="E129" s="590" t="s">
        <v>4327</v>
      </c>
    </row>
    <row r="130" spans="1:5" ht="38.25" x14ac:dyDescent="0.25">
      <c r="A130" s="589" t="s">
        <v>4701</v>
      </c>
      <c r="B130" s="588" t="s">
        <v>4464</v>
      </c>
      <c r="C130" s="587" t="s">
        <v>4707</v>
      </c>
      <c r="D130" s="586" t="s">
        <v>4706</v>
      </c>
      <c r="E130" s="590" t="s">
        <v>4327</v>
      </c>
    </row>
    <row r="131" spans="1:5" ht="51" x14ac:dyDescent="0.25">
      <c r="A131" s="589" t="s">
        <v>4701</v>
      </c>
      <c r="B131" s="588" t="s">
        <v>4464</v>
      </c>
      <c r="C131" s="587" t="s">
        <v>4705</v>
      </c>
      <c r="D131" s="586" t="s">
        <v>4704</v>
      </c>
      <c r="E131" s="590" t="s">
        <v>4327</v>
      </c>
    </row>
    <row r="132" spans="1:5" ht="25.5" x14ac:dyDescent="0.25">
      <c r="A132" s="589" t="s">
        <v>4701</v>
      </c>
      <c r="B132" s="588" t="s">
        <v>4700</v>
      </c>
      <c r="C132" s="587" t="s">
        <v>4703</v>
      </c>
      <c r="D132" s="586" t="s">
        <v>4702</v>
      </c>
      <c r="E132" s="585" t="s">
        <v>4327</v>
      </c>
    </row>
    <row r="133" spans="1:5" ht="25.5" x14ac:dyDescent="0.25">
      <c r="A133" s="589" t="s">
        <v>4701</v>
      </c>
      <c r="B133" s="588" t="s">
        <v>4700</v>
      </c>
      <c r="C133" s="587" t="s">
        <v>4699</v>
      </c>
      <c r="D133" s="586" t="s">
        <v>4698</v>
      </c>
      <c r="E133" s="585" t="s">
        <v>4327</v>
      </c>
    </row>
    <row r="134" spans="1:5" ht="38.25" x14ac:dyDescent="0.25">
      <c r="A134" s="589" t="s">
        <v>4681</v>
      </c>
      <c r="B134" s="588" t="s">
        <v>4527</v>
      </c>
      <c r="C134" s="587" t="s">
        <v>4697</v>
      </c>
      <c r="D134" s="586" t="s">
        <v>4696</v>
      </c>
      <c r="E134" s="585" t="s">
        <v>4695</v>
      </c>
    </row>
    <row r="135" spans="1:5" ht="38.25" x14ac:dyDescent="0.25">
      <c r="A135" s="589" t="s">
        <v>4681</v>
      </c>
      <c r="B135" s="588" t="s">
        <v>4527</v>
      </c>
      <c r="C135" s="587" t="s">
        <v>4694</v>
      </c>
      <c r="D135" s="586" t="s">
        <v>4693</v>
      </c>
      <c r="E135" s="585" t="s">
        <v>4692</v>
      </c>
    </row>
    <row r="136" spans="1:5" ht="38.25" x14ac:dyDescent="0.25">
      <c r="A136" s="589" t="s">
        <v>4681</v>
      </c>
      <c r="B136" s="588" t="s">
        <v>4526</v>
      </c>
      <c r="C136" s="587" t="s">
        <v>4697</v>
      </c>
      <c r="D136" s="586" t="s">
        <v>4696</v>
      </c>
      <c r="E136" s="585" t="s">
        <v>4695</v>
      </c>
    </row>
    <row r="137" spans="1:5" ht="38.25" x14ac:dyDescent="0.25">
      <c r="A137" s="589" t="s">
        <v>4681</v>
      </c>
      <c r="B137" s="588" t="s">
        <v>4526</v>
      </c>
      <c r="C137" s="587" t="s">
        <v>4694</v>
      </c>
      <c r="D137" s="586" t="s">
        <v>4693</v>
      </c>
      <c r="E137" s="585" t="s">
        <v>4692</v>
      </c>
    </row>
    <row r="138" spans="1:5" ht="25.5" x14ac:dyDescent="0.25">
      <c r="A138" s="589" t="s">
        <v>4681</v>
      </c>
      <c r="B138" s="588" t="s">
        <v>4512</v>
      </c>
      <c r="C138" s="587" t="s">
        <v>4691</v>
      </c>
      <c r="D138" s="586" t="s">
        <v>4690</v>
      </c>
      <c r="E138" s="585" t="s">
        <v>4689</v>
      </c>
    </row>
    <row r="139" spans="1:5" ht="38.25" x14ac:dyDescent="0.25">
      <c r="A139" s="589" t="s">
        <v>4681</v>
      </c>
      <c r="B139" s="588" t="s">
        <v>4512</v>
      </c>
      <c r="C139" s="587" t="s">
        <v>4688</v>
      </c>
      <c r="D139" s="586" t="s">
        <v>4687</v>
      </c>
      <c r="E139" s="591" t="s">
        <v>4686</v>
      </c>
    </row>
    <row r="140" spans="1:5" ht="25.5" x14ac:dyDescent="0.25">
      <c r="A140" s="589" t="s">
        <v>4681</v>
      </c>
      <c r="B140" s="588" t="s">
        <v>4507</v>
      </c>
      <c r="C140" s="587" t="s">
        <v>4685</v>
      </c>
      <c r="D140" s="586" t="s">
        <v>4683</v>
      </c>
      <c r="E140" s="593" t="s">
        <v>4682</v>
      </c>
    </row>
    <row r="141" spans="1:5" ht="25.5" x14ac:dyDescent="0.25">
      <c r="A141" s="589" t="s">
        <v>4681</v>
      </c>
      <c r="B141" s="588" t="s">
        <v>4615</v>
      </c>
      <c r="C141" s="587" t="s">
        <v>4684</v>
      </c>
      <c r="D141" s="586" t="s">
        <v>4683</v>
      </c>
      <c r="E141" s="593" t="s">
        <v>4682</v>
      </c>
    </row>
    <row r="142" spans="1:5" ht="25.5" x14ac:dyDescent="0.25">
      <c r="A142" s="589" t="s">
        <v>4681</v>
      </c>
      <c r="B142" s="588" t="s">
        <v>4614</v>
      </c>
      <c r="C142" s="587" t="s">
        <v>4684</v>
      </c>
      <c r="D142" s="586" t="s">
        <v>4683</v>
      </c>
      <c r="E142" s="595" t="s">
        <v>4682</v>
      </c>
    </row>
    <row r="143" spans="1:5" ht="25.5" x14ac:dyDescent="0.25">
      <c r="A143" s="589" t="s">
        <v>4681</v>
      </c>
      <c r="B143" s="588" t="s">
        <v>4312</v>
      </c>
      <c r="C143" s="587" t="s">
        <v>4680</v>
      </c>
      <c r="D143" s="586" t="s">
        <v>4679</v>
      </c>
      <c r="E143" s="585" t="s">
        <v>4378</v>
      </c>
    </row>
    <row r="144" spans="1:5" ht="25.5" x14ac:dyDescent="0.25">
      <c r="A144" s="589" t="s">
        <v>4681</v>
      </c>
      <c r="B144" s="588" t="s">
        <v>4361</v>
      </c>
      <c r="C144" s="587" t="s">
        <v>4680</v>
      </c>
      <c r="D144" s="586" t="s">
        <v>4679</v>
      </c>
      <c r="E144" s="585" t="s">
        <v>4378</v>
      </c>
    </row>
    <row r="145" spans="1:5" ht="38.25" x14ac:dyDescent="0.25">
      <c r="A145" s="589" t="s">
        <v>4639</v>
      </c>
      <c r="B145" s="588" t="s">
        <v>4381</v>
      </c>
      <c r="C145" s="587" t="s">
        <v>4678</v>
      </c>
      <c r="D145" s="586" t="s">
        <v>4677</v>
      </c>
      <c r="E145" s="585" t="s">
        <v>4676</v>
      </c>
    </row>
    <row r="146" spans="1:5" ht="25.5" x14ac:dyDescent="0.25">
      <c r="A146" s="589" t="s">
        <v>4639</v>
      </c>
      <c r="B146" s="588" t="s">
        <v>4488</v>
      </c>
      <c r="C146" s="587" t="s">
        <v>4675</v>
      </c>
      <c r="D146" s="586" t="s">
        <v>4674</v>
      </c>
      <c r="E146" s="590" t="s">
        <v>4673</v>
      </c>
    </row>
    <row r="147" spans="1:5" ht="25.5" x14ac:dyDescent="0.25">
      <c r="A147" s="589" t="s">
        <v>4639</v>
      </c>
      <c r="B147" s="588" t="s">
        <v>4488</v>
      </c>
      <c r="C147" s="587" t="s">
        <v>4652</v>
      </c>
      <c r="D147" s="586" t="s">
        <v>4518</v>
      </c>
      <c r="E147" s="585" t="s">
        <v>4651</v>
      </c>
    </row>
    <row r="148" spans="1:5" ht="25.5" x14ac:dyDescent="0.25">
      <c r="A148" s="589" t="s">
        <v>4639</v>
      </c>
      <c r="B148" s="588" t="s">
        <v>4450</v>
      </c>
      <c r="C148" s="587" t="s">
        <v>4652</v>
      </c>
      <c r="D148" s="586" t="s">
        <v>4518</v>
      </c>
      <c r="E148" s="585" t="s">
        <v>4651</v>
      </c>
    </row>
    <row r="149" spans="1:5" ht="38.25" x14ac:dyDescent="0.25">
      <c r="A149" s="589" t="s">
        <v>4639</v>
      </c>
      <c r="B149" s="588" t="s">
        <v>4347</v>
      </c>
      <c r="C149" s="587" t="s">
        <v>4672</v>
      </c>
      <c r="D149" s="586" t="s">
        <v>4656</v>
      </c>
      <c r="E149" s="585" t="s">
        <v>4655</v>
      </c>
    </row>
    <row r="150" spans="1:5" ht="38.25" x14ac:dyDescent="0.25">
      <c r="A150" s="589" t="s">
        <v>4639</v>
      </c>
      <c r="B150" s="588" t="s">
        <v>4671</v>
      </c>
      <c r="C150" s="587" t="s">
        <v>4670</v>
      </c>
      <c r="D150" s="586" t="s">
        <v>4656</v>
      </c>
      <c r="E150" s="585" t="s">
        <v>4655</v>
      </c>
    </row>
    <row r="151" spans="1:5" ht="38.25" x14ac:dyDescent="0.25">
      <c r="A151" s="589" t="s">
        <v>4639</v>
      </c>
      <c r="B151" s="588" t="s">
        <v>4669</v>
      </c>
      <c r="C151" s="587" t="s">
        <v>4668</v>
      </c>
      <c r="D151" s="586" t="s">
        <v>4656</v>
      </c>
      <c r="E151" s="585" t="s">
        <v>4655</v>
      </c>
    </row>
    <row r="152" spans="1:5" ht="38.25" x14ac:dyDescent="0.25">
      <c r="A152" s="589" t="s">
        <v>4639</v>
      </c>
      <c r="B152" s="588" t="s">
        <v>4667</v>
      </c>
      <c r="C152" s="587" t="s">
        <v>4666</v>
      </c>
      <c r="D152" s="586" t="s">
        <v>4656</v>
      </c>
      <c r="E152" s="585" t="s">
        <v>4655</v>
      </c>
    </row>
    <row r="153" spans="1:5" ht="38.25" x14ac:dyDescent="0.25">
      <c r="A153" s="589" t="s">
        <v>4639</v>
      </c>
      <c r="B153" s="588" t="s">
        <v>4346</v>
      </c>
      <c r="C153" s="587" t="s">
        <v>4665</v>
      </c>
      <c r="D153" s="586" t="s">
        <v>4656</v>
      </c>
      <c r="E153" s="585" t="s">
        <v>4655</v>
      </c>
    </row>
    <row r="154" spans="1:5" ht="38.25" x14ac:dyDescent="0.25">
      <c r="A154" s="589" t="s">
        <v>4639</v>
      </c>
      <c r="B154" s="588" t="s">
        <v>4664</v>
      </c>
      <c r="C154" s="587" t="s">
        <v>4663</v>
      </c>
      <c r="D154" s="586" t="s">
        <v>4656</v>
      </c>
      <c r="E154" s="585" t="s">
        <v>4655</v>
      </c>
    </row>
    <row r="155" spans="1:5" ht="38.25" x14ac:dyDescent="0.25">
      <c r="A155" s="589" t="s">
        <v>4639</v>
      </c>
      <c r="B155" s="588" t="s">
        <v>4662</v>
      </c>
      <c r="C155" s="587" t="s">
        <v>4661</v>
      </c>
      <c r="D155" s="586" t="s">
        <v>4656</v>
      </c>
      <c r="E155" s="585" t="s">
        <v>4655</v>
      </c>
    </row>
    <row r="156" spans="1:5" ht="38.25" x14ac:dyDescent="0.25">
      <c r="A156" s="589" t="s">
        <v>4639</v>
      </c>
      <c r="B156" s="588" t="s">
        <v>4526</v>
      </c>
      <c r="C156" s="587" t="s">
        <v>4660</v>
      </c>
      <c r="D156" s="586" t="s">
        <v>4656</v>
      </c>
      <c r="E156" s="585" t="s">
        <v>4655</v>
      </c>
    </row>
    <row r="157" spans="1:5" ht="38.25" x14ac:dyDescent="0.25">
      <c r="A157" s="589" t="s">
        <v>4639</v>
      </c>
      <c r="B157" s="588" t="s">
        <v>4521</v>
      </c>
      <c r="C157" s="587" t="s">
        <v>4659</v>
      </c>
      <c r="D157" s="586" t="s">
        <v>4656</v>
      </c>
      <c r="E157" s="585" t="s">
        <v>4655</v>
      </c>
    </row>
    <row r="158" spans="1:5" ht="38.25" x14ac:dyDescent="0.25">
      <c r="A158" s="589" t="s">
        <v>4639</v>
      </c>
      <c r="B158" s="588" t="s">
        <v>4658</v>
      </c>
      <c r="C158" s="587" t="s">
        <v>4657</v>
      </c>
      <c r="D158" s="586" t="s">
        <v>4656</v>
      </c>
      <c r="E158" s="585" t="s">
        <v>4655</v>
      </c>
    </row>
    <row r="159" spans="1:5" ht="25.5" x14ac:dyDescent="0.25">
      <c r="A159" s="589" t="s">
        <v>4639</v>
      </c>
      <c r="B159" s="588" t="s">
        <v>4654</v>
      </c>
      <c r="C159" s="587" t="s">
        <v>4652</v>
      </c>
      <c r="D159" s="586" t="s">
        <v>4518</v>
      </c>
      <c r="E159" s="585" t="s">
        <v>4651</v>
      </c>
    </row>
    <row r="160" spans="1:5" ht="25.5" x14ac:dyDescent="0.25">
      <c r="A160" s="589" t="s">
        <v>4639</v>
      </c>
      <c r="B160" s="588" t="s">
        <v>4574</v>
      </c>
      <c r="C160" s="587" t="s">
        <v>4652</v>
      </c>
      <c r="D160" s="586" t="s">
        <v>4518</v>
      </c>
      <c r="E160" s="591" t="s">
        <v>4651</v>
      </c>
    </row>
    <row r="161" spans="1:5" ht="25.5" x14ac:dyDescent="0.25">
      <c r="A161" s="589" t="s">
        <v>4639</v>
      </c>
      <c r="B161" s="588" t="s">
        <v>4653</v>
      </c>
      <c r="C161" s="587" t="s">
        <v>4652</v>
      </c>
      <c r="D161" s="586" t="s">
        <v>4518</v>
      </c>
      <c r="E161" s="591" t="s">
        <v>4651</v>
      </c>
    </row>
    <row r="162" spans="1:5" ht="38.25" x14ac:dyDescent="0.25">
      <c r="A162" s="589" t="s">
        <v>4639</v>
      </c>
      <c r="B162" s="588" t="s">
        <v>4628</v>
      </c>
      <c r="C162" s="587" t="s">
        <v>4650</v>
      </c>
      <c r="D162" s="586" t="s">
        <v>4443</v>
      </c>
      <c r="E162" s="591">
        <v>42059</v>
      </c>
    </row>
    <row r="163" spans="1:5" ht="38.25" x14ac:dyDescent="0.25">
      <c r="A163" s="589" t="s">
        <v>4639</v>
      </c>
      <c r="B163" s="588" t="s">
        <v>4627</v>
      </c>
      <c r="C163" s="587" t="s">
        <v>4650</v>
      </c>
      <c r="D163" s="586" t="s">
        <v>4443</v>
      </c>
      <c r="E163" s="591">
        <v>42060</v>
      </c>
    </row>
    <row r="164" spans="1:5" ht="25.5" x14ac:dyDescent="0.25">
      <c r="A164" s="589" t="s">
        <v>4639</v>
      </c>
      <c r="B164" s="588" t="s">
        <v>4649</v>
      </c>
      <c r="C164" s="587" t="s">
        <v>4648</v>
      </c>
      <c r="D164" s="586" t="s">
        <v>4647</v>
      </c>
      <c r="E164" s="585" t="s">
        <v>4646</v>
      </c>
    </row>
    <row r="165" spans="1:5" ht="51" x14ac:dyDescent="0.25">
      <c r="A165" s="589" t="s">
        <v>4639</v>
      </c>
      <c r="B165" s="588" t="s">
        <v>4512</v>
      </c>
      <c r="C165" s="587" t="s">
        <v>4645</v>
      </c>
      <c r="D165" s="586" t="s">
        <v>4644</v>
      </c>
      <c r="E165" s="590" t="s">
        <v>4643</v>
      </c>
    </row>
    <row r="166" spans="1:5" ht="63.75" x14ac:dyDescent="0.25">
      <c r="A166" s="589" t="s">
        <v>4639</v>
      </c>
      <c r="B166" s="588" t="s">
        <v>4512</v>
      </c>
      <c r="C166" s="587" t="s">
        <v>4642</v>
      </c>
      <c r="D166" s="586" t="s">
        <v>4599</v>
      </c>
      <c r="E166" s="594" t="s">
        <v>4497</v>
      </c>
    </row>
    <row r="167" spans="1:5" ht="38.25" x14ac:dyDescent="0.25">
      <c r="A167" s="589" t="s">
        <v>4639</v>
      </c>
      <c r="B167" s="588" t="s">
        <v>4641</v>
      </c>
      <c r="C167" s="587" t="s">
        <v>4637</v>
      </c>
      <c r="D167" s="586" t="s">
        <v>4636</v>
      </c>
      <c r="E167" s="590" t="s">
        <v>4640</v>
      </c>
    </row>
    <row r="168" spans="1:5" ht="38.25" x14ac:dyDescent="0.25">
      <c r="A168" s="589" t="s">
        <v>4639</v>
      </c>
      <c r="B168" s="588" t="s">
        <v>4638</v>
      </c>
      <c r="C168" s="587" t="s">
        <v>4637</v>
      </c>
      <c r="D168" s="586" t="s">
        <v>4636</v>
      </c>
      <c r="E168" s="585" t="s">
        <v>4635</v>
      </c>
    </row>
    <row r="169" spans="1:5" ht="25.5" x14ac:dyDescent="0.25">
      <c r="A169" s="589" t="s">
        <v>4621</v>
      </c>
      <c r="B169" s="588" t="s">
        <v>4488</v>
      </c>
      <c r="C169" s="587" t="s">
        <v>4634</v>
      </c>
      <c r="D169" s="586" t="s">
        <v>4633</v>
      </c>
      <c r="E169" s="585" t="s">
        <v>4632</v>
      </c>
    </row>
    <row r="170" spans="1:5" ht="25.5" x14ac:dyDescent="0.25">
      <c r="A170" s="589" t="s">
        <v>4621</v>
      </c>
      <c r="B170" s="588" t="s">
        <v>4574</v>
      </c>
      <c r="C170" s="587" t="s">
        <v>4634</v>
      </c>
      <c r="D170" s="586" t="s">
        <v>4633</v>
      </c>
      <c r="E170" s="585" t="s">
        <v>4632</v>
      </c>
    </row>
    <row r="171" spans="1:5" ht="25.5" x14ac:dyDescent="0.25">
      <c r="A171" s="589" t="s">
        <v>4621</v>
      </c>
      <c r="B171" s="588" t="s">
        <v>4450</v>
      </c>
      <c r="C171" s="587" t="s">
        <v>4634</v>
      </c>
      <c r="D171" s="586" t="s">
        <v>4633</v>
      </c>
      <c r="E171" s="585" t="s">
        <v>4632</v>
      </c>
    </row>
    <row r="172" spans="1:5" ht="25.5" x14ac:dyDescent="0.25">
      <c r="A172" s="589" t="s">
        <v>4621</v>
      </c>
      <c r="B172" s="588" t="s">
        <v>4381</v>
      </c>
      <c r="C172" s="587" t="s">
        <v>4631</v>
      </c>
      <c r="D172" s="586" t="s">
        <v>4630</v>
      </c>
      <c r="E172" s="585" t="s">
        <v>4629</v>
      </c>
    </row>
    <row r="173" spans="1:5" ht="25.5" x14ac:dyDescent="0.25">
      <c r="A173" s="589" t="s">
        <v>4621</v>
      </c>
      <c r="B173" s="588" t="s">
        <v>4628</v>
      </c>
      <c r="C173" s="587" t="s">
        <v>4626</v>
      </c>
      <c r="D173" s="586" t="s">
        <v>4625</v>
      </c>
      <c r="E173" s="585" t="s">
        <v>4327</v>
      </c>
    </row>
    <row r="174" spans="1:5" ht="25.5" x14ac:dyDescent="0.25">
      <c r="A174" s="589" t="s">
        <v>4621</v>
      </c>
      <c r="B174" s="588" t="s">
        <v>4627</v>
      </c>
      <c r="C174" s="587" t="s">
        <v>4626</v>
      </c>
      <c r="D174" s="586" t="s">
        <v>4625</v>
      </c>
      <c r="E174" s="585" t="s">
        <v>4327</v>
      </c>
    </row>
    <row r="175" spans="1:5" ht="38.25" x14ac:dyDescent="0.25">
      <c r="A175" s="589" t="s">
        <v>4621</v>
      </c>
      <c r="B175" s="588" t="s">
        <v>4377</v>
      </c>
      <c r="C175" s="587" t="s">
        <v>4624</v>
      </c>
      <c r="D175" s="586" t="s">
        <v>4623</v>
      </c>
      <c r="E175" s="585" t="s">
        <v>4622</v>
      </c>
    </row>
    <row r="176" spans="1:5" ht="38.25" x14ac:dyDescent="0.25">
      <c r="A176" s="589" t="s">
        <v>4621</v>
      </c>
      <c r="B176" s="588" t="s">
        <v>4377</v>
      </c>
      <c r="C176" s="587" t="s">
        <v>4620</v>
      </c>
      <c r="D176" s="586" t="s">
        <v>4619</v>
      </c>
      <c r="E176" s="585" t="s">
        <v>4618</v>
      </c>
    </row>
    <row r="177" spans="1:5" ht="38.25" x14ac:dyDescent="0.25">
      <c r="A177" s="589" t="s">
        <v>4621</v>
      </c>
      <c r="B177" s="588" t="s">
        <v>4375</v>
      </c>
      <c r="C177" s="587" t="s">
        <v>4620</v>
      </c>
      <c r="D177" s="586" t="s">
        <v>4619</v>
      </c>
      <c r="E177" s="585" t="s">
        <v>4618</v>
      </c>
    </row>
    <row r="178" spans="1:5" ht="25.5" x14ac:dyDescent="0.25">
      <c r="A178" s="589" t="s">
        <v>4508</v>
      </c>
      <c r="B178" s="588" t="s">
        <v>4496</v>
      </c>
      <c r="C178" s="587" t="s">
        <v>4617</v>
      </c>
      <c r="D178" s="586" t="s">
        <v>4337</v>
      </c>
      <c r="E178" s="585" t="s">
        <v>4616</v>
      </c>
    </row>
    <row r="179" spans="1:5" ht="38.25" x14ac:dyDescent="0.25">
      <c r="A179" s="589" t="s">
        <v>4508</v>
      </c>
      <c r="B179" s="588" t="s">
        <v>4615</v>
      </c>
      <c r="C179" s="587" t="s">
        <v>4613</v>
      </c>
      <c r="D179" s="586" t="s">
        <v>4337</v>
      </c>
      <c r="E179" s="585" t="s">
        <v>4612</v>
      </c>
    </row>
    <row r="180" spans="1:5" ht="38.25" x14ac:dyDescent="0.25">
      <c r="A180" s="589" t="s">
        <v>4508</v>
      </c>
      <c r="B180" s="588" t="s">
        <v>4614</v>
      </c>
      <c r="C180" s="587" t="s">
        <v>4613</v>
      </c>
      <c r="D180" s="586" t="s">
        <v>4337</v>
      </c>
      <c r="E180" s="585" t="s">
        <v>4612</v>
      </c>
    </row>
    <row r="181" spans="1:5" x14ac:dyDescent="0.25">
      <c r="A181" s="589" t="s">
        <v>4508</v>
      </c>
      <c r="B181" s="588" t="s">
        <v>4610</v>
      </c>
      <c r="C181" s="587" t="s">
        <v>4611</v>
      </c>
      <c r="D181" s="586" t="s">
        <v>4362</v>
      </c>
      <c r="E181" s="585" t="s">
        <v>4327</v>
      </c>
    </row>
    <row r="182" spans="1:5" ht="38.25" x14ac:dyDescent="0.25">
      <c r="A182" s="589" t="s">
        <v>4508</v>
      </c>
      <c r="B182" s="588" t="s">
        <v>4610</v>
      </c>
      <c r="C182" s="587" t="s">
        <v>4609</v>
      </c>
      <c r="D182" s="586" t="s">
        <v>4608</v>
      </c>
      <c r="E182" s="585" t="s">
        <v>4327</v>
      </c>
    </row>
    <row r="183" spans="1:5" ht="25.5" x14ac:dyDescent="0.25">
      <c r="A183" s="589" t="s">
        <v>4508</v>
      </c>
      <c r="B183" s="588" t="s">
        <v>4365</v>
      </c>
      <c r="C183" s="587" t="s">
        <v>4607</v>
      </c>
      <c r="D183" s="586" t="s">
        <v>4337</v>
      </c>
      <c r="E183" s="591" t="s">
        <v>4605</v>
      </c>
    </row>
    <row r="184" spans="1:5" ht="25.5" x14ac:dyDescent="0.25">
      <c r="A184" s="589" t="s">
        <v>4508</v>
      </c>
      <c r="B184" s="588" t="s">
        <v>4364</v>
      </c>
      <c r="C184" s="587" t="s">
        <v>4606</v>
      </c>
      <c r="D184" s="586" t="s">
        <v>4337</v>
      </c>
      <c r="E184" s="591" t="s">
        <v>4605</v>
      </c>
    </row>
    <row r="185" spans="1:5" ht="25.5" x14ac:dyDescent="0.25">
      <c r="A185" s="589" t="s">
        <v>4508</v>
      </c>
      <c r="B185" s="588" t="s">
        <v>4604</v>
      </c>
      <c r="C185" s="587" t="s">
        <v>4603</v>
      </c>
      <c r="D185" s="586" t="s">
        <v>4602</v>
      </c>
      <c r="E185" s="585" t="s">
        <v>4601</v>
      </c>
    </row>
    <row r="186" spans="1:5" ht="38.25" x14ac:dyDescent="0.25">
      <c r="A186" s="589" t="s">
        <v>4508</v>
      </c>
      <c r="B186" s="588" t="s">
        <v>4461</v>
      </c>
      <c r="C186" s="587" t="s">
        <v>4600</v>
      </c>
      <c r="D186" s="586" t="s">
        <v>4599</v>
      </c>
      <c r="E186" s="585" t="s">
        <v>4598</v>
      </c>
    </row>
    <row r="187" spans="1:5" ht="25.5" x14ac:dyDescent="0.25">
      <c r="A187" s="589" t="s">
        <v>4508</v>
      </c>
      <c r="B187" s="588" t="s">
        <v>4371</v>
      </c>
      <c r="C187" s="587" t="s">
        <v>4597</v>
      </c>
      <c r="D187" s="586" t="s">
        <v>4596</v>
      </c>
      <c r="E187" s="585" t="s">
        <v>4327</v>
      </c>
    </row>
    <row r="188" spans="1:5" ht="38.25" x14ac:dyDescent="0.25">
      <c r="A188" s="589" t="s">
        <v>4508</v>
      </c>
      <c r="B188" s="588" t="s">
        <v>4595</v>
      </c>
      <c r="C188" s="587" t="s">
        <v>4594</v>
      </c>
      <c r="D188" s="586" t="s">
        <v>4593</v>
      </c>
      <c r="E188" s="585" t="s">
        <v>4592</v>
      </c>
    </row>
    <row r="189" spans="1:5" ht="38.25" x14ac:dyDescent="0.25">
      <c r="A189" s="589" t="s">
        <v>4508</v>
      </c>
      <c r="B189" s="588" t="s">
        <v>4595</v>
      </c>
      <c r="C189" s="587" t="s">
        <v>4588</v>
      </c>
      <c r="D189" s="586" t="s">
        <v>4591</v>
      </c>
      <c r="E189" s="585" t="s">
        <v>4590</v>
      </c>
    </row>
    <row r="190" spans="1:5" ht="38.25" x14ac:dyDescent="0.25">
      <c r="A190" s="589" t="s">
        <v>4508</v>
      </c>
      <c r="B190" s="588" t="s">
        <v>4595</v>
      </c>
      <c r="C190" s="587" t="s">
        <v>4588</v>
      </c>
      <c r="D190" s="586" t="s">
        <v>4587</v>
      </c>
      <c r="E190" s="585" t="s">
        <v>4586</v>
      </c>
    </row>
    <row r="191" spans="1:5" ht="38.25" x14ac:dyDescent="0.25">
      <c r="A191" s="589" t="s">
        <v>4508</v>
      </c>
      <c r="B191" s="588" t="s">
        <v>4589</v>
      </c>
      <c r="C191" s="587" t="s">
        <v>4594</v>
      </c>
      <c r="D191" s="586" t="s">
        <v>4593</v>
      </c>
      <c r="E191" s="585" t="s">
        <v>4592</v>
      </c>
    </row>
    <row r="192" spans="1:5" ht="38.25" x14ac:dyDescent="0.25">
      <c r="A192" s="589" t="s">
        <v>4508</v>
      </c>
      <c r="B192" s="588" t="s">
        <v>4589</v>
      </c>
      <c r="C192" s="587" t="s">
        <v>4588</v>
      </c>
      <c r="D192" s="586" t="s">
        <v>4591</v>
      </c>
      <c r="E192" s="585" t="s">
        <v>4590</v>
      </c>
    </row>
    <row r="193" spans="1:5" ht="38.25" x14ac:dyDescent="0.25">
      <c r="A193" s="589" t="s">
        <v>4508</v>
      </c>
      <c r="B193" s="588" t="s">
        <v>4589</v>
      </c>
      <c r="C193" s="587" t="s">
        <v>4588</v>
      </c>
      <c r="D193" s="586" t="s">
        <v>4587</v>
      </c>
      <c r="E193" s="585" t="s">
        <v>4586</v>
      </c>
    </row>
    <row r="194" spans="1:5" ht="25.5" x14ac:dyDescent="0.25">
      <c r="A194" s="589" t="s">
        <v>4508</v>
      </c>
      <c r="B194" s="588" t="s">
        <v>4369</v>
      </c>
      <c r="C194" s="587" t="s">
        <v>4585</v>
      </c>
      <c r="D194" s="586" t="s">
        <v>4584</v>
      </c>
      <c r="E194" s="591" t="s">
        <v>4583</v>
      </c>
    </row>
    <row r="195" spans="1:5" ht="25.5" x14ac:dyDescent="0.25">
      <c r="A195" s="589" t="s">
        <v>4508</v>
      </c>
      <c r="B195" s="588" t="s">
        <v>4441</v>
      </c>
      <c r="C195" s="587" t="s">
        <v>4585</v>
      </c>
      <c r="D195" s="586" t="s">
        <v>4584</v>
      </c>
      <c r="E195" s="591" t="s">
        <v>4583</v>
      </c>
    </row>
    <row r="196" spans="1:5" ht="25.5" x14ac:dyDescent="0.25">
      <c r="A196" s="589" t="s">
        <v>4508</v>
      </c>
      <c r="B196" s="588" t="s">
        <v>4326</v>
      </c>
      <c r="C196" s="587" t="s">
        <v>4585</v>
      </c>
      <c r="D196" s="586" t="s">
        <v>4584</v>
      </c>
      <c r="E196" s="591" t="s">
        <v>4583</v>
      </c>
    </row>
    <row r="197" spans="1:5" x14ac:dyDescent="0.25">
      <c r="A197" s="589" t="s">
        <v>4508</v>
      </c>
      <c r="B197" s="588" t="s">
        <v>4488</v>
      </c>
      <c r="C197" s="587" t="s">
        <v>4582</v>
      </c>
      <c r="D197" s="586" t="s">
        <v>4581</v>
      </c>
      <c r="E197" s="585" t="s">
        <v>4580</v>
      </c>
    </row>
    <row r="198" spans="1:5" ht="25.5" x14ac:dyDescent="0.25">
      <c r="A198" s="589" t="s">
        <v>4508</v>
      </c>
      <c r="B198" s="588" t="s">
        <v>4488</v>
      </c>
      <c r="C198" s="587" t="s">
        <v>4579</v>
      </c>
      <c r="D198" s="586" t="s">
        <v>4518</v>
      </c>
      <c r="E198" s="585" t="s">
        <v>4578</v>
      </c>
    </row>
    <row r="199" spans="1:5" ht="25.5" x14ac:dyDescent="0.25">
      <c r="A199" s="589" t="s">
        <v>4508</v>
      </c>
      <c r="B199" s="588" t="s">
        <v>4488</v>
      </c>
      <c r="C199" s="587" t="s">
        <v>4577</v>
      </c>
      <c r="D199" s="586" t="s">
        <v>4576</v>
      </c>
      <c r="E199" s="585" t="s">
        <v>4575</v>
      </c>
    </row>
    <row r="200" spans="1:5" ht="25.5" x14ac:dyDescent="0.25">
      <c r="A200" s="589" t="s">
        <v>4508</v>
      </c>
      <c r="B200" s="588" t="s">
        <v>4488</v>
      </c>
      <c r="C200" s="587" t="s">
        <v>4573</v>
      </c>
      <c r="D200" s="586" t="s">
        <v>4572</v>
      </c>
      <c r="E200" s="585" t="s">
        <v>4571</v>
      </c>
    </row>
    <row r="201" spans="1:5" ht="25.5" x14ac:dyDescent="0.25">
      <c r="A201" s="589" t="s">
        <v>4508</v>
      </c>
      <c r="B201" s="588" t="s">
        <v>4574</v>
      </c>
      <c r="C201" s="587" t="s">
        <v>4573</v>
      </c>
      <c r="D201" s="586" t="s">
        <v>4572</v>
      </c>
      <c r="E201" s="585" t="s">
        <v>4571</v>
      </c>
    </row>
    <row r="202" spans="1:5" ht="25.5" x14ac:dyDescent="0.25">
      <c r="A202" s="589" t="s">
        <v>4508</v>
      </c>
      <c r="B202" s="588" t="s">
        <v>4562</v>
      </c>
      <c r="C202" s="587" t="s">
        <v>4570</v>
      </c>
      <c r="D202" s="586" t="s">
        <v>4564</v>
      </c>
      <c r="E202" s="585" t="s">
        <v>4502</v>
      </c>
    </row>
    <row r="203" spans="1:5" ht="25.5" x14ac:dyDescent="0.25">
      <c r="A203" s="589" t="s">
        <v>4508</v>
      </c>
      <c r="B203" s="588" t="s">
        <v>4562</v>
      </c>
      <c r="C203" s="587" t="s">
        <v>4569</v>
      </c>
      <c r="D203" s="586" t="s">
        <v>4567</v>
      </c>
      <c r="E203" s="585" t="s">
        <v>4358</v>
      </c>
    </row>
    <row r="204" spans="1:5" ht="25.5" x14ac:dyDescent="0.25">
      <c r="A204" s="589" t="s">
        <v>4508</v>
      </c>
      <c r="B204" s="588" t="s">
        <v>4562</v>
      </c>
      <c r="C204" s="587" t="s">
        <v>4568</v>
      </c>
      <c r="D204" s="586" t="s">
        <v>4567</v>
      </c>
      <c r="E204" s="585" t="s">
        <v>4566</v>
      </c>
    </row>
    <row r="205" spans="1:5" ht="26.25" x14ac:dyDescent="0.25">
      <c r="A205" s="589" t="s">
        <v>4508</v>
      </c>
      <c r="B205" s="588" t="s">
        <v>4562</v>
      </c>
      <c r="C205" s="587" t="s">
        <v>4565</v>
      </c>
      <c r="D205" s="586" t="s">
        <v>4564</v>
      </c>
      <c r="E205" s="585" t="s">
        <v>4563</v>
      </c>
    </row>
    <row r="206" spans="1:5" ht="25.5" x14ac:dyDescent="0.25">
      <c r="A206" s="589" t="s">
        <v>4508</v>
      </c>
      <c r="B206" s="588" t="s">
        <v>4562</v>
      </c>
      <c r="C206" s="587" t="s">
        <v>4561</v>
      </c>
      <c r="D206" s="586" t="s">
        <v>4344</v>
      </c>
      <c r="E206" s="585" t="s">
        <v>4485</v>
      </c>
    </row>
    <row r="207" spans="1:5" ht="25.5" x14ac:dyDescent="0.25">
      <c r="A207" s="589" t="s">
        <v>4508</v>
      </c>
      <c r="B207" s="588" t="s">
        <v>4557</v>
      </c>
      <c r="C207" s="587" t="s">
        <v>4560</v>
      </c>
      <c r="D207" s="586" t="s">
        <v>4559</v>
      </c>
      <c r="E207" s="585" t="s">
        <v>4558</v>
      </c>
    </row>
    <row r="208" spans="1:5" x14ac:dyDescent="0.25">
      <c r="A208" s="589" t="s">
        <v>4508</v>
      </c>
      <c r="B208" s="588" t="s">
        <v>4557</v>
      </c>
      <c r="C208" s="587" t="s">
        <v>4556</v>
      </c>
      <c r="D208" s="586" t="s">
        <v>4362</v>
      </c>
      <c r="E208" s="585" t="s">
        <v>4555</v>
      </c>
    </row>
    <row r="209" spans="1:5" ht="38.25" x14ac:dyDescent="0.25">
      <c r="A209" s="589" t="s">
        <v>4508</v>
      </c>
      <c r="B209" s="588" t="s">
        <v>4353</v>
      </c>
      <c r="C209" s="587" t="s">
        <v>4554</v>
      </c>
      <c r="D209" s="586" t="s">
        <v>4553</v>
      </c>
      <c r="E209" s="585" t="s">
        <v>4502</v>
      </c>
    </row>
    <row r="210" spans="1:5" ht="25.5" x14ac:dyDescent="0.25">
      <c r="A210" s="589" t="s">
        <v>4508</v>
      </c>
      <c r="B210" s="588" t="s">
        <v>4542</v>
      </c>
      <c r="C210" s="587" t="s">
        <v>4552</v>
      </c>
      <c r="D210" s="586" t="s">
        <v>4551</v>
      </c>
      <c r="E210" s="585" t="s">
        <v>4327</v>
      </c>
    </row>
    <row r="211" spans="1:5" ht="25.5" x14ac:dyDescent="0.25">
      <c r="A211" s="589" t="s">
        <v>4508</v>
      </c>
      <c r="B211" s="588" t="s">
        <v>4542</v>
      </c>
      <c r="C211" s="587" t="s">
        <v>4550</v>
      </c>
      <c r="D211" s="586" t="s">
        <v>4549</v>
      </c>
      <c r="E211" s="585" t="s">
        <v>4548</v>
      </c>
    </row>
    <row r="212" spans="1:5" ht="25.5" x14ac:dyDescent="0.25">
      <c r="A212" s="589" t="s">
        <v>4508</v>
      </c>
      <c r="B212" s="588" t="s">
        <v>4542</v>
      </c>
      <c r="C212" s="587" t="s">
        <v>4547</v>
      </c>
      <c r="D212" s="586" t="s">
        <v>4546</v>
      </c>
      <c r="E212" s="585" t="s">
        <v>4327</v>
      </c>
    </row>
    <row r="213" spans="1:5" ht="25.5" x14ac:dyDescent="0.25">
      <c r="A213" s="589" t="s">
        <v>4508</v>
      </c>
      <c r="B213" s="588" t="s">
        <v>4542</v>
      </c>
      <c r="C213" s="587" t="s">
        <v>4545</v>
      </c>
      <c r="D213" s="586" t="s">
        <v>4544</v>
      </c>
      <c r="E213" s="591" t="s">
        <v>4543</v>
      </c>
    </row>
    <row r="214" spans="1:5" ht="25.5" x14ac:dyDescent="0.25">
      <c r="A214" s="589" t="s">
        <v>4508</v>
      </c>
      <c r="B214" s="588" t="s">
        <v>4542</v>
      </c>
      <c r="C214" s="587" t="s">
        <v>4541</v>
      </c>
      <c r="D214" s="586" t="s">
        <v>4540</v>
      </c>
      <c r="E214" s="591" t="s">
        <v>4327</v>
      </c>
    </row>
    <row r="215" spans="1:5" ht="38.25" x14ac:dyDescent="0.25">
      <c r="A215" s="589" t="s">
        <v>4508</v>
      </c>
      <c r="B215" s="588" t="s">
        <v>4539</v>
      </c>
      <c r="C215" s="587" t="s">
        <v>4538</v>
      </c>
      <c r="D215" s="586" t="s">
        <v>4537</v>
      </c>
      <c r="E215" s="585" t="s">
        <v>4536</v>
      </c>
    </row>
    <row r="216" spans="1:5" ht="38.25" x14ac:dyDescent="0.25">
      <c r="A216" s="589" t="s">
        <v>4508</v>
      </c>
      <c r="B216" s="588" t="s">
        <v>4535</v>
      </c>
      <c r="C216" s="587" t="s">
        <v>4534</v>
      </c>
      <c r="D216" s="586" t="s">
        <v>4337</v>
      </c>
      <c r="E216" s="585" t="s">
        <v>4533</v>
      </c>
    </row>
    <row r="217" spans="1:5" ht="38.25" x14ac:dyDescent="0.25">
      <c r="A217" s="589" t="s">
        <v>4508</v>
      </c>
      <c r="B217" s="588" t="s">
        <v>4523</v>
      </c>
      <c r="C217" s="587" t="s">
        <v>4534</v>
      </c>
      <c r="D217" s="586" t="s">
        <v>4337</v>
      </c>
      <c r="E217" s="585" t="s">
        <v>4533</v>
      </c>
    </row>
    <row r="218" spans="1:5" ht="38.25" x14ac:dyDescent="0.25">
      <c r="A218" s="589" t="s">
        <v>4508</v>
      </c>
      <c r="B218" s="588" t="s">
        <v>4522</v>
      </c>
      <c r="C218" s="587" t="s">
        <v>4534</v>
      </c>
      <c r="D218" s="586" t="s">
        <v>4337</v>
      </c>
      <c r="E218" s="585" t="s">
        <v>4533</v>
      </c>
    </row>
    <row r="219" spans="1:5" ht="38.25" x14ac:dyDescent="0.25">
      <c r="A219" s="589" t="s">
        <v>4508</v>
      </c>
      <c r="B219" s="588" t="s">
        <v>4398</v>
      </c>
      <c r="C219" s="587" t="s">
        <v>4534</v>
      </c>
      <c r="D219" s="586" t="s">
        <v>4337</v>
      </c>
      <c r="E219" s="585" t="s">
        <v>4533</v>
      </c>
    </row>
    <row r="220" spans="1:5" ht="38.25" x14ac:dyDescent="0.25">
      <c r="A220" s="589" t="s">
        <v>4508</v>
      </c>
      <c r="B220" s="588" t="s">
        <v>4381</v>
      </c>
      <c r="C220" s="587" t="s">
        <v>4534</v>
      </c>
      <c r="D220" s="586" t="s">
        <v>4337</v>
      </c>
      <c r="E220" s="585" t="s">
        <v>4533</v>
      </c>
    </row>
    <row r="221" spans="1:5" ht="38.25" x14ac:dyDescent="0.25">
      <c r="A221" s="589" t="s">
        <v>4508</v>
      </c>
      <c r="B221" s="588" t="s">
        <v>4532</v>
      </c>
      <c r="C221" s="587" t="s">
        <v>4529</v>
      </c>
      <c r="D221" s="586" t="s">
        <v>4337</v>
      </c>
      <c r="E221" s="585" t="s">
        <v>4528</v>
      </c>
    </row>
    <row r="222" spans="1:5" ht="38.25" x14ac:dyDescent="0.25">
      <c r="A222" s="589" t="s">
        <v>4508</v>
      </c>
      <c r="B222" s="588" t="s">
        <v>4531</v>
      </c>
      <c r="C222" s="587" t="s">
        <v>4529</v>
      </c>
      <c r="D222" s="586" t="s">
        <v>4337</v>
      </c>
      <c r="E222" s="585" t="s">
        <v>4528</v>
      </c>
    </row>
    <row r="223" spans="1:5" ht="38.25" x14ac:dyDescent="0.25">
      <c r="A223" s="589" t="s">
        <v>4508</v>
      </c>
      <c r="B223" s="588" t="s">
        <v>4530</v>
      </c>
      <c r="C223" s="587" t="s">
        <v>4529</v>
      </c>
      <c r="D223" s="586" t="s">
        <v>4337</v>
      </c>
      <c r="E223" s="585" t="s">
        <v>4528</v>
      </c>
    </row>
    <row r="224" spans="1:5" ht="38.25" x14ac:dyDescent="0.25">
      <c r="A224" s="589" t="s">
        <v>4508</v>
      </c>
      <c r="B224" s="588" t="s">
        <v>4527</v>
      </c>
      <c r="C224" s="587" t="s">
        <v>4525</v>
      </c>
      <c r="D224" s="586" t="s">
        <v>4362</v>
      </c>
      <c r="E224" s="585" t="s">
        <v>4340</v>
      </c>
    </row>
    <row r="225" spans="1:5" ht="38.25" x14ac:dyDescent="0.25">
      <c r="A225" s="589" t="s">
        <v>4508</v>
      </c>
      <c r="B225" s="588" t="s">
        <v>4526</v>
      </c>
      <c r="C225" s="587" t="s">
        <v>4525</v>
      </c>
      <c r="D225" s="586" t="s">
        <v>4362</v>
      </c>
      <c r="E225" s="585" t="s">
        <v>4340</v>
      </c>
    </row>
    <row r="226" spans="1:5" ht="25.5" x14ac:dyDescent="0.25">
      <c r="A226" s="589" t="s">
        <v>4508</v>
      </c>
      <c r="B226" s="588" t="s">
        <v>4350</v>
      </c>
      <c r="C226" s="587" t="s">
        <v>4423</v>
      </c>
      <c r="D226" s="586" t="s">
        <v>4422</v>
      </c>
      <c r="E226" s="585" t="s">
        <v>4524</v>
      </c>
    </row>
    <row r="227" spans="1:5" ht="25.5" x14ac:dyDescent="0.25">
      <c r="A227" s="589" t="s">
        <v>4508</v>
      </c>
      <c r="B227" s="588" t="s">
        <v>4326</v>
      </c>
      <c r="C227" s="587" t="s">
        <v>4423</v>
      </c>
      <c r="D227" s="586" t="s">
        <v>4422</v>
      </c>
      <c r="E227" s="585" t="s">
        <v>4421</v>
      </c>
    </row>
    <row r="228" spans="1:5" ht="25.5" x14ac:dyDescent="0.25">
      <c r="A228" s="589" t="s">
        <v>4508</v>
      </c>
      <c r="B228" s="588" t="s">
        <v>4438</v>
      </c>
      <c r="C228" s="587" t="s">
        <v>4423</v>
      </c>
      <c r="D228" s="586" t="s">
        <v>4422</v>
      </c>
      <c r="E228" s="585" t="s">
        <v>4421</v>
      </c>
    </row>
    <row r="229" spans="1:5" ht="25.5" x14ac:dyDescent="0.25">
      <c r="A229" s="589" t="s">
        <v>4508</v>
      </c>
      <c r="B229" s="588" t="s">
        <v>4523</v>
      </c>
      <c r="C229" s="587" t="s">
        <v>4423</v>
      </c>
      <c r="D229" s="586" t="s">
        <v>4422</v>
      </c>
      <c r="E229" s="585" t="s">
        <v>4421</v>
      </c>
    </row>
    <row r="230" spans="1:5" ht="25.5" x14ac:dyDescent="0.25">
      <c r="A230" s="589" t="s">
        <v>4508</v>
      </c>
      <c r="B230" s="588" t="s">
        <v>4398</v>
      </c>
      <c r="C230" s="587" t="s">
        <v>4423</v>
      </c>
      <c r="D230" s="586" t="s">
        <v>4422</v>
      </c>
      <c r="E230" s="585" t="s">
        <v>4421</v>
      </c>
    </row>
    <row r="231" spans="1:5" ht="25.5" x14ac:dyDescent="0.25">
      <c r="A231" s="589" t="s">
        <v>4508</v>
      </c>
      <c r="B231" s="588" t="s">
        <v>4522</v>
      </c>
      <c r="C231" s="587" t="s">
        <v>4423</v>
      </c>
      <c r="D231" s="586" t="s">
        <v>4422</v>
      </c>
      <c r="E231" s="585" t="s">
        <v>4421</v>
      </c>
    </row>
    <row r="232" spans="1:5" ht="25.5" x14ac:dyDescent="0.25">
      <c r="A232" s="589" t="s">
        <v>4508</v>
      </c>
      <c r="B232" s="588" t="s">
        <v>4521</v>
      </c>
      <c r="C232" s="587" t="s">
        <v>4520</v>
      </c>
      <c r="D232" s="586" t="s">
        <v>4362</v>
      </c>
      <c r="E232" s="585" t="s">
        <v>4327</v>
      </c>
    </row>
    <row r="233" spans="1:5" ht="25.5" x14ac:dyDescent="0.25">
      <c r="A233" s="589" t="s">
        <v>4508</v>
      </c>
      <c r="B233" s="588" t="s">
        <v>4339</v>
      </c>
      <c r="C233" s="587" t="s">
        <v>4519</v>
      </c>
      <c r="D233" s="586" t="s">
        <v>4518</v>
      </c>
      <c r="E233" s="585" t="s">
        <v>4517</v>
      </c>
    </row>
    <row r="234" spans="1:5" ht="25.5" x14ac:dyDescent="0.25">
      <c r="A234" s="589" t="s">
        <v>4508</v>
      </c>
      <c r="B234" s="588" t="s">
        <v>4512</v>
      </c>
      <c r="C234" s="587" t="s">
        <v>4519</v>
      </c>
      <c r="D234" s="586" t="s">
        <v>4518</v>
      </c>
      <c r="E234" s="585" t="s">
        <v>4517</v>
      </c>
    </row>
    <row r="235" spans="1:5" ht="38.25" x14ac:dyDescent="0.25">
      <c r="A235" s="589" t="s">
        <v>4508</v>
      </c>
      <c r="B235" s="588" t="s">
        <v>4512</v>
      </c>
      <c r="C235" s="587" t="s">
        <v>4516</v>
      </c>
      <c r="D235" s="586" t="s">
        <v>4337</v>
      </c>
      <c r="E235" s="585" t="s">
        <v>4515</v>
      </c>
    </row>
    <row r="236" spans="1:5" ht="38.25" x14ac:dyDescent="0.25">
      <c r="A236" s="589" t="s">
        <v>4508</v>
      </c>
      <c r="B236" s="588" t="s">
        <v>4415</v>
      </c>
      <c r="C236" s="587" t="s">
        <v>4514</v>
      </c>
      <c r="D236" s="586" t="s">
        <v>4337</v>
      </c>
      <c r="E236" s="585" t="s">
        <v>4513</v>
      </c>
    </row>
    <row r="237" spans="1:5" ht="38.25" x14ac:dyDescent="0.25">
      <c r="A237" s="589" t="s">
        <v>4508</v>
      </c>
      <c r="B237" s="588" t="s">
        <v>4419</v>
      </c>
      <c r="C237" s="587" t="s">
        <v>4514</v>
      </c>
      <c r="D237" s="586" t="s">
        <v>4337</v>
      </c>
      <c r="E237" s="585" t="s">
        <v>4513</v>
      </c>
    </row>
    <row r="238" spans="1:5" ht="25.5" x14ac:dyDescent="0.25">
      <c r="A238" s="589" t="s">
        <v>4508</v>
      </c>
      <c r="B238" s="588" t="s">
        <v>4512</v>
      </c>
      <c r="C238" s="587" t="s">
        <v>4511</v>
      </c>
      <c r="D238" s="586" t="s">
        <v>4510</v>
      </c>
      <c r="E238" s="591" t="s">
        <v>4509</v>
      </c>
    </row>
    <row r="239" spans="1:5" ht="25.5" x14ac:dyDescent="0.25">
      <c r="A239" s="589" t="s">
        <v>4508</v>
      </c>
      <c r="B239" s="588" t="s">
        <v>4507</v>
      </c>
      <c r="C239" s="587" t="s">
        <v>4506</v>
      </c>
      <c r="D239" s="586" t="s">
        <v>4362</v>
      </c>
      <c r="E239" s="593" t="s">
        <v>4327</v>
      </c>
    </row>
    <row r="240" spans="1:5" ht="38.25" x14ac:dyDescent="0.25">
      <c r="A240" s="589" t="s">
        <v>4501</v>
      </c>
      <c r="B240" s="588" t="s">
        <v>4326</v>
      </c>
      <c r="C240" s="587" t="s">
        <v>4505</v>
      </c>
      <c r="D240" s="586" t="s">
        <v>4443</v>
      </c>
      <c r="E240" s="585" t="s">
        <v>4459</v>
      </c>
    </row>
    <row r="241" spans="1:5" ht="25.5" x14ac:dyDescent="0.25">
      <c r="A241" s="589" t="s">
        <v>4501</v>
      </c>
      <c r="B241" s="588" t="s">
        <v>4398</v>
      </c>
      <c r="C241" s="587" t="s">
        <v>4504</v>
      </c>
      <c r="D241" s="586" t="s">
        <v>4503</v>
      </c>
      <c r="E241" s="585" t="s">
        <v>4502</v>
      </c>
    </row>
    <row r="242" spans="1:5" ht="25.5" x14ac:dyDescent="0.25">
      <c r="A242" s="589" t="s">
        <v>4501</v>
      </c>
      <c r="B242" s="588" t="s">
        <v>4500</v>
      </c>
      <c r="C242" s="587" t="s">
        <v>4499</v>
      </c>
      <c r="D242" s="586" t="s">
        <v>4498</v>
      </c>
      <c r="E242" s="585" t="s">
        <v>4497</v>
      </c>
    </row>
    <row r="243" spans="1:5" ht="25.5" x14ac:dyDescent="0.25">
      <c r="A243" s="589" t="s">
        <v>4465</v>
      </c>
      <c r="B243" s="588" t="s">
        <v>4496</v>
      </c>
      <c r="C243" s="587" t="s">
        <v>4423</v>
      </c>
      <c r="D243" s="586" t="s">
        <v>4422</v>
      </c>
      <c r="E243" s="585" t="s">
        <v>4421</v>
      </c>
    </row>
    <row r="244" spans="1:5" ht="38.25" x14ac:dyDescent="0.25">
      <c r="A244" s="589" t="s">
        <v>4465</v>
      </c>
      <c r="B244" s="588" t="s">
        <v>4492</v>
      </c>
      <c r="C244" s="587" t="s">
        <v>4495</v>
      </c>
      <c r="D244" s="586" t="s">
        <v>4494</v>
      </c>
      <c r="E244" s="585" t="s">
        <v>4493</v>
      </c>
    </row>
    <row r="245" spans="1:5" ht="25.5" x14ac:dyDescent="0.25">
      <c r="A245" s="589" t="s">
        <v>4465</v>
      </c>
      <c r="B245" s="588" t="s">
        <v>4492</v>
      </c>
      <c r="C245" s="587" t="s">
        <v>4491</v>
      </c>
      <c r="D245" s="586" t="s">
        <v>4490</v>
      </c>
      <c r="E245" s="585" t="s">
        <v>4489</v>
      </c>
    </row>
    <row r="246" spans="1:5" ht="38.25" x14ac:dyDescent="0.25">
      <c r="A246" s="589" t="s">
        <v>4465</v>
      </c>
      <c r="B246" s="588" t="s">
        <v>4488</v>
      </c>
      <c r="C246" s="587" t="s">
        <v>4487</v>
      </c>
      <c r="D246" s="586" t="s">
        <v>4486</v>
      </c>
      <c r="E246" s="585" t="s">
        <v>4327</v>
      </c>
    </row>
    <row r="247" spans="1:5" ht="25.5" x14ac:dyDescent="0.25">
      <c r="A247" s="589" t="s">
        <v>4465</v>
      </c>
      <c r="B247" s="588" t="s">
        <v>4476</v>
      </c>
      <c r="C247" s="587" t="s">
        <v>4478</v>
      </c>
      <c r="D247" s="586" t="s">
        <v>4362</v>
      </c>
      <c r="E247" s="592" t="s">
        <v>4485</v>
      </c>
    </row>
    <row r="248" spans="1:5" ht="25.5" x14ac:dyDescent="0.25">
      <c r="A248" s="589" t="s">
        <v>4465</v>
      </c>
      <c r="B248" s="588" t="s">
        <v>4476</v>
      </c>
      <c r="C248" s="587" t="s">
        <v>4475</v>
      </c>
      <c r="D248" s="586" t="s">
        <v>4484</v>
      </c>
      <c r="E248" s="592" t="s">
        <v>4481</v>
      </c>
    </row>
    <row r="249" spans="1:5" ht="25.5" x14ac:dyDescent="0.25">
      <c r="A249" s="589" t="s">
        <v>4465</v>
      </c>
      <c r="B249" s="588" t="s">
        <v>4476</v>
      </c>
      <c r="C249" s="587" t="s">
        <v>4483</v>
      </c>
      <c r="D249" s="586" t="s">
        <v>4482</v>
      </c>
      <c r="E249" s="592" t="s">
        <v>4481</v>
      </c>
    </row>
    <row r="250" spans="1:5" ht="25.5" x14ac:dyDescent="0.25">
      <c r="A250" s="589" t="s">
        <v>4465</v>
      </c>
      <c r="B250" s="588" t="s">
        <v>4476</v>
      </c>
      <c r="C250" s="587" t="s">
        <v>4480</v>
      </c>
      <c r="D250" s="586" t="s">
        <v>4474</v>
      </c>
      <c r="E250" s="585" t="s">
        <v>4358</v>
      </c>
    </row>
    <row r="251" spans="1:5" ht="25.5" x14ac:dyDescent="0.25">
      <c r="A251" s="589" t="s">
        <v>4465</v>
      </c>
      <c r="B251" s="588" t="s">
        <v>4476</v>
      </c>
      <c r="C251" s="587" t="s">
        <v>4475</v>
      </c>
      <c r="D251" s="586" t="s">
        <v>4479</v>
      </c>
      <c r="E251" s="585" t="s">
        <v>4354</v>
      </c>
    </row>
    <row r="252" spans="1:5" ht="25.5" x14ac:dyDescent="0.25">
      <c r="A252" s="589" t="s">
        <v>4465</v>
      </c>
      <c r="B252" s="588" t="s">
        <v>4476</v>
      </c>
      <c r="C252" s="587" t="s">
        <v>4478</v>
      </c>
      <c r="D252" s="586" t="s">
        <v>4477</v>
      </c>
      <c r="E252" s="585" t="s">
        <v>4354</v>
      </c>
    </row>
    <row r="253" spans="1:5" ht="25.5" x14ac:dyDescent="0.25">
      <c r="A253" s="589" t="s">
        <v>4465</v>
      </c>
      <c r="B253" s="588" t="s">
        <v>4476</v>
      </c>
      <c r="C253" s="587" t="s">
        <v>4475</v>
      </c>
      <c r="D253" s="586" t="s">
        <v>4474</v>
      </c>
      <c r="E253" s="590" t="s">
        <v>4327</v>
      </c>
    </row>
    <row r="254" spans="1:5" ht="63.75" x14ac:dyDescent="0.25">
      <c r="A254" s="589" t="s">
        <v>4465</v>
      </c>
      <c r="B254" s="588" t="s">
        <v>4472</v>
      </c>
      <c r="C254" s="587" t="s">
        <v>4473</v>
      </c>
      <c r="D254" s="586" t="s">
        <v>4470</v>
      </c>
      <c r="E254" s="590" t="s">
        <v>4327</v>
      </c>
    </row>
    <row r="255" spans="1:5" ht="63.75" x14ac:dyDescent="0.25">
      <c r="A255" s="589" t="s">
        <v>4465</v>
      </c>
      <c r="B255" s="588" t="s">
        <v>4472</v>
      </c>
      <c r="C255" s="587" t="s">
        <v>4471</v>
      </c>
      <c r="D255" s="586" t="s">
        <v>4470</v>
      </c>
      <c r="E255" s="590" t="s">
        <v>4327</v>
      </c>
    </row>
    <row r="256" spans="1:5" ht="38.25" x14ac:dyDescent="0.25">
      <c r="A256" s="589" t="s">
        <v>4465</v>
      </c>
      <c r="B256" s="588" t="s">
        <v>4464</v>
      </c>
      <c r="C256" s="587" t="s">
        <v>4469</v>
      </c>
      <c r="D256" s="586" t="s">
        <v>4468</v>
      </c>
      <c r="E256" s="585" t="s">
        <v>4327</v>
      </c>
    </row>
    <row r="257" spans="1:5" ht="51" x14ac:dyDescent="0.25">
      <c r="A257" s="589" t="s">
        <v>4465</v>
      </c>
      <c r="B257" s="588" t="s">
        <v>4464</v>
      </c>
      <c r="C257" s="587" t="s">
        <v>4467</v>
      </c>
      <c r="D257" s="586" t="s">
        <v>4466</v>
      </c>
      <c r="E257" s="585" t="s">
        <v>4327</v>
      </c>
    </row>
    <row r="258" spans="1:5" ht="38.25" x14ac:dyDescent="0.25">
      <c r="A258" s="589" t="s">
        <v>4465</v>
      </c>
      <c r="B258" s="588" t="s">
        <v>4464</v>
      </c>
      <c r="C258" s="587" t="s">
        <v>4463</v>
      </c>
      <c r="D258" s="586" t="s">
        <v>4462</v>
      </c>
      <c r="E258" s="585" t="s">
        <v>4327</v>
      </c>
    </row>
    <row r="259" spans="1:5" ht="38.25" x14ac:dyDescent="0.25">
      <c r="A259" s="589" t="s">
        <v>4446</v>
      </c>
      <c r="B259" s="588" t="s">
        <v>4431</v>
      </c>
      <c r="C259" s="587" t="s">
        <v>4460</v>
      </c>
      <c r="D259" s="586" t="s">
        <v>4443</v>
      </c>
      <c r="E259" s="590" t="s">
        <v>4459</v>
      </c>
    </row>
    <row r="260" spans="1:5" ht="38.25" x14ac:dyDescent="0.25">
      <c r="A260" s="589" t="s">
        <v>4446</v>
      </c>
      <c r="B260" s="588" t="s">
        <v>4461</v>
      </c>
      <c r="C260" s="587" t="s">
        <v>4460</v>
      </c>
      <c r="D260" s="586" t="s">
        <v>4443</v>
      </c>
      <c r="E260" s="590" t="s">
        <v>4459</v>
      </c>
    </row>
    <row r="261" spans="1:5" ht="25.5" x14ac:dyDescent="0.25">
      <c r="A261" s="589" t="s">
        <v>4446</v>
      </c>
      <c r="B261" s="588" t="s">
        <v>4456</v>
      </c>
      <c r="C261" s="587" t="s">
        <v>4458</v>
      </c>
      <c r="D261" s="586" t="s">
        <v>4452</v>
      </c>
      <c r="E261" s="585" t="s">
        <v>4457</v>
      </c>
    </row>
    <row r="262" spans="1:5" ht="51" x14ac:dyDescent="0.25">
      <c r="A262" s="589" t="s">
        <v>4446</v>
      </c>
      <c r="B262" s="588" t="s">
        <v>4456</v>
      </c>
      <c r="C262" s="587" t="s">
        <v>4453</v>
      </c>
      <c r="D262" s="586" t="s">
        <v>4452</v>
      </c>
      <c r="E262" s="585" t="s">
        <v>4451</v>
      </c>
    </row>
    <row r="263" spans="1:5" ht="51" x14ac:dyDescent="0.25">
      <c r="A263" s="589" t="s">
        <v>4446</v>
      </c>
      <c r="B263" s="588" t="s">
        <v>4455</v>
      </c>
      <c r="C263" s="587" t="s">
        <v>4453</v>
      </c>
      <c r="D263" s="586" t="s">
        <v>4452</v>
      </c>
      <c r="E263" s="585" t="s">
        <v>4451</v>
      </c>
    </row>
    <row r="264" spans="1:5" ht="51" x14ac:dyDescent="0.25">
      <c r="A264" s="589" t="s">
        <v>4446</v>
      </c>
      <c r="B264" s="588" t="s">
        <v>4454</v>
      </c>
      <c r="C264" s="587" t="s">
        <v>4453</v>
      </c>
      <c r="D264" s="586" t="s">
        <v>4452</v>
      </c>
      <c r="E264" s="590" t="s">
        <v>4451</v>
      </c>
    </row>
    <row r="265" spans="1:5" ht="25.5" x14ac:dyDescent="0.25">
      <c r="A265" s="589" t="s">
        <v>4446</v>
      </c>
      <c r="B265" s="588" t="s">
        <v>4450</v>
      </c>
      <c r="C265" s="587" t="s">
        <v>4449</v>
      </c>
      <c r="D265" s="586" t="s">
        <v>4448</v>
      </c>
      <c r="E265" s="585" t="s">
        <v>4447</v>
      </c>
    </row>
    <row r="266" spans="1:5" ht="38.25" x14ac:dyDescent="0.25">
      <c r="A266" s="589" t="s">
        <v>4446</v>
      </c>
      <c r="B266" s="588" t="s">
        <v>4445</v>
      </c>
      <c r="C266" s="587" t="s">
        <v>4444</v>
      </c>
      <c r="D266" s="586" t="s">
        <v>4443</v>
      </c>
      <c r="E266" s="585" t="s">
        <v>4442</v>
      </c>
    </row>
    <row r="267" spans="1:5" ht="38.25" x14ac:dyDescent="0.25">
      <c r="A267" s="589" t="s">
        <v>4404</v>
      </c>
      <c r="B267" s="588" t="s">
        <v>4441</v>
      </c>
      <c r="C267" s="587" t="s">
        <v>4440</v>
      </c>
      <c r="D267" s="586" t="s">
        <v>4439</v>
      </c>
      <c r="E267" s="585" t="s">
        <v>4416</v>
      </c>
    </row>
    <row r="268" spans="1:5" ht="38.25" x14ac:dyDescent="0.25">
      <c r="A268" s="589" t="s">
        <v>4404</v>
      </c>
      <c r="B268" s="588" t="s">
        <v>4369</v>
      </c>
      <c r="C268" s="587" t="s">
        <v>4440</v>
      </c>
      <c r="D268" s="586" t="s">
        <v>4439</v>
      </c>
      <c r="E268" s="590" t="s">
        <v>4416</v>
      </c>
    </row>
    <row r="269" spans="1:5" ht="25.5" x14ac:dyDescent="0.25">
      <c r="A269" s="589" t="s">
        <v>4404</v>
      </c>
      <c r="B269" s="588" t="s">
        <v>4369</v>
      </c>
      <c r="C269" s="587" t="s">
        <v>4437</v>
      </c>
      <c r="D269" s="586" t="s">
        <v>4436</v>
      </c>
      <c r="E269" s="591" t="s">
        <v>4327</v>
      </c>
    </row>
    <row r="270" spans="1:5" ht="25.5" x14ac:dyDescent="0.25">
      <c r="A270" s="589" t="s">
        <v>4404</v>
      </c>
      <c r="B270" s="588" t="s">
        <v>4438</v>
      </c>
      <c r="C270" s="587" t="s">
        <v>4437</v>
      </c>
      <c r="D270" s="586" t="s">
        <v>4436</v>
      </c>
      <c r="E270" s="591" t="s">
        <v>4327</v>
      </c>
    </row>
    <row r="271" spans="1:5" ht="38.25" x14ac:dyDescent="0.25">
      <c r="A271" s="589" t="s">
        <v>4404</v>
      </c>
      <c r="B271" s="588" t="s">
        <v>4361</v>
      </c>
      <c r="C271" s="587" t="s">
        <v>4435</v>
      </c>
      <c r="D271" s="586" t="s">
        <v>4434</v>
      </c>
      <c r="E271" s="585" t="s">
        <v>4416</v>
      </c>
    </row>
    <row r="272" spans="1:5" ht="38.25" x14ac:dyDescent="0.25">
      <c r="A272" s="589" t="s">
        <v>4404</v>
      </c>
      <c r="B272" s="588" t="s">
        <v>4312</v>
      </c>
      <c r="C272" s="587" t="s">
        <v>4435</v>
      </c>
      <c r="D272" s="586" t="s">
        <v>4434</v>
      </c>
      <c r="E272" s="585" t="s">
        <v>4416</v>
      </c>
    </row>
    <row r="273" spans="1:5" ht="25.5" x14ac:dyDescent="0.25">
      <c r="A273" s="589" t="s">
        <v>4404</v>
      </c>
      <c r="B273" s="588" t="s">
        <v>4350</v>
      </c>
      <c r="C273" s="587" t="s">
        <v>4433</v>
      </c>
      <c r="D273" s="586" t="s">
        <v>4337</v>
      </c>
      <c r="E273" s="590" t="s">
        <v>4432</v>
      </c>
    </row>
    <row r="274" spans="1:5" ht="63.75" x14ac:dyDescent="0.25">
      <c r="A274" s="589" t="s">
        <v>4404</v>
      </c>
      <c r="B274" s="588" t="s">
        <v>4326</v>
      </c>
      <c r="C274" s="587" t="s">
        <v>4430</v>
      </c>
      <c r="D274" s="586" t="s">
        <v>4324</v>
      </c>
      <c r="E274" s="590" t="s">
        <v>4429</v>
      </c>
    </row>
    <row r="275" spans="1:5" ht="63.75" x14ac:dyDescent="0.25">
      <c r="A275" s="589" t="s">
        <v>4404</v>
      </c>
      <c r="B275" s="588" t="s">
        <v>4431</v>
      </c>
      <c r="C275" s="587" t="s">
        <v>4430</v>
      </c>
      <c r="D275" s="586" t="s">
        <v>4324</v>
      </c>
      <c r="E275" s="590" t="s">
        <v>4429</v>
      </c>
    </row>
    <row r="276" spans="1:5" x14ac:dyDescent="0.25">
      <c r="A276" s="589" t="s">
        <v>4404</v>
      </c>
      <c r="B276" s="588" t="s">
        <v>4347</v>
      </c>
      <c r="C276" s="587" t="s">
        <v>4428</v>
      </c>
      <c r="D276" s="586" t="s">
        <v>4367</v>
      </c>
      <c r="E276" s="585">
        <v>2015</v>
      </c>
    </row>
    <row r="277" spans="1:5" x14ac:dyDescent="0.25">
      <c r="A277" s="589" t="s">
        <v>4404</v>
      </c>
      <c r="B277" s="588" t="s">
        <v>4347</v>
      </c>
      <c r="C277" s="587" t="s">
        <v>4427</v>
      </c>
      <c r="D277" s="586" t="s">
        <v>4362</v>
      </c>
      <c r="E277" s="585">
        <v>2015</v>
      </c>
    </row>
    <row r="278" spans="1:5" x14ac:dyDescent="0.25">
      <c r="A278" s="589" t="s">
        <v>4404</v>
      </c>
      <c r="B278" s="588" t="s">
        <v>4347</v>
      </c>
      <c r="C278" s="587" t="s">
        <v>4426</v>
      </c>
      <c r="D278" s="586" t="s">
        <v>4362</v>
      </c>
      <c r="E278" s="585">
        <v>2015</v>
      </c>
    </row>
    <row r="279" spans="1:5" ht="25.5" x14ac:dyDescent="0.25">
      <c r="A279" s="589" t="s">
        <v>4404</v>
      </c>
      <c r="B279" s="588" t="s">
        <v>4425</v>
      </c>
      <c r="C279" s="587" t="s">
        <v>4423</v>
      </c>
      <c r="D279" s="586" t="s">
        <v>4422</v>
      </c>
      <c r="E279" s="585" t="s">
        <v>4421</v>
      </c>
    </row>
    <row r="280" spans="1:5" ht="25.5" x14ac:dyDescent="0.25">
      <c r="A280" s="589" t="s">
        <v>4404</v>
      </c>
      <c r="B280" s="588" t="s">
        <v>4424</v>
      </c>
      <c r="C280" s="587" t="s">
        <v>4423</v>
      </c>
      <c r="D280" s="586" t="s">
        <v>4422</v>
      </c>
      <c r="E280" s="585" t="s">
        <v>4421</v>
      </c>
    </row>
    <row r="281" spans="1:5" ht="25.5" x14ac:dyDescent="0.25">
      <c r="A281" s="589" t="s">
        <v>4404</v>
      </c>
      <c r="B281" s="588" t="s">
        <v>4415</v>
      </c>
      <c r="C281" s="587" t="s">
        <v>4418</v>
      </c>
      <c r="D281" s="586" t="s">
        <v>4417</v>
      </c>
      <c r="E281" s="585" t="s">
        <v>4416</v>
      </c>
    </row>
    <row r="282" spans="1:5" ht="25.5" x14ac:dyDescent="0.25">
      <c r="A282" s="589" t="s">
        <v>4404</v>
      </c>
      <c r="B282" s="588" t="s">
        <v>4420</v>
      </c>
      <c r="C282" s="587" t="s">
        <v>4418</v>
      </c>
      <c r="D282" s="586" t="s">
        <v>4417</v>
      </c>
      <c r="E282" s="585" t="s">
        <v>4416</v>
      </c>
    </row>
    <row r="283" spans="1:5" ht="25.5" x14ac:dyDescent="0.25">
      <c r="A283" s="589" t="s">
        <v>4404</v>
      </c>
      <c r="B283" s="588" t="s">
        <v>4419</v>
      </c>
      <c r="C283" s="587" t="s">
        <v>4418</v>
      </c>
      <c r="D283" s="586" t="s">
        <v>4417</v>
      </c>
      <c r="E283" s="585" t="s">
        <v>4416</v>
      </c>
    </row>
    <row r="284" spans="1:5" ht="25.5" x14ac:dyDescent="0.25">
      <c r="A284" s="589" t="s">
        <v>4404</v>
      </c>
      <c r="B284" s="588" t="s">
        <v>4415</v>
      </c>
      <c r="C284" s="587" t="s">
        <v>4414</v>
      </c>
      <c r="D284" s="586" t="s">
        <v>4413</v>
      </c>
      <c r="E284" s="585" t="s">
        <v>4412</v>
      </c>
    </row>
    <row r="285" spans="1:5" ht="38.25" x14ac:dyDescent="0.25">
      <c r="A285" s="589" t="s">
        <v>4404</v>
      </c>
      <c r="B285" s="588" t="s">
        <v>4411</v>
      </c>
      <c r="C285" s="587" t="s">
        <v>4410</v>
      </c>
      <c r="D285" s="586" t="s">
        <v>4409</v>
      </c>
      <c r="E285" s="591" t="s">
        <v>4408</v>
      </c>
    </row>
    <row r="286" spans="1:5" ht="25.5" x14ac:dyDescent="0.25">
      <c r="A286" s="589" t="s">
        <v>4404</v>
      </c>
      <c r="B286" s="588" t="s">
        <v>4407</v>
      </c>
      <c r="C286" s="587" t="s">
        <v>4406</v>
      </c>
      <c r="D286" s="586" t="s">
        <v>4405</v>
      </c>
      <c r="E286" s="585" t="s">
        <v>4327</v>
      </c>
    </row>
    <row r="287" spans="1:5" ht="25.5" x14ac:dyDescent="0.25">
      <c r="A287" s="589" t="s">
        <v>4404</v>
      </c>
      <c r="B287" s="588" t="s">
        <v>4403</v>
      </c>
      <c r="C287" s="587" t="s">
        <v>4402</v>
      </c>
      <c r="D287" s="586" t="s">
        <v>4401</v>
      </c>
      <c r="E287" s="585" t="s">
        <v>4400</v>
      </c>
    </row>
    <row r="288" spans="1:5" ht="25.5" x14ac:dyDescent="0.25">
      <c r="A288" s="589" t="s">
        <v>4399</v>
      </c>
      <c r="B288" s="588" t="s">
        <v>4398</v>
      </c>
      <c r="C288" s="587" t="s">
        <v>4397</v>
      </c>
      <c r="D288" s="586" t="s">
        <v>4396</v>
      </c>
      <c r="E288" s="585" t="s">
        <v>4395</v>
      </c>
    </row>
    <row r="289" spans="1:5" ht="25.5" x14ac:dyDescent="0.25">
      <c r="A289" s="589" t="s">
        <v>4387</v>
      </c>
      <c r="B289" s="588" t="s">
        <v>4394</v>
      </c>
      <c r="C289" s="587" t="s">
        <v>4393</v>
      </c>
      <c r="D289" s="586" t="s">
        <v>4392</v>
      </c>
      <c r="E289" s="585" t="s">
        <v>4391</v>
      </c>
    </row>
    <row r="290" spans="1:5" ht="25.5" x14ac:dyDescent="0.25">
      <c r="A290" s="589" t="s">
        <v>4387</v>
      </c>
      <c r="B290" s="588" t="s">
        <v>4317</v>
      </c>
      <c r="C290" s="587" t="s">
        <v>4390</v>
      </c>
      <c r="D290" s="586" t="s">
        <v>4389</v>
      </c>
      <c r="E290" s="585" t="s">
        <v>4388</v>
      </c>
    </row>
    <row r="291" spans="1:5" x14ac:dyDescent="0.25">
      <c r="A291" s="589" t="s">
        <v>4387</v>
      </c>
      <c r="B291" s="588" t="s">
        <v>4343</v>
      </c>
      <c r="C291" s="587" t="s">
        <v>4329</v>
      </c>
      <c r="D291" s="586" t="s">
        <v>4386</v>
      </c>
      <c r="E291" s="585" t="s">
        <v>4366</v>
      </c>
    </row>
    <row r="292" spans="1:5" ht="38.25" x14ac:dyDescent="0.25">
      <c r="A292" s="589" t="s">
        <v>4385</v>
      </c>
      <c r="B292" s="588" t="s">
        <v>4381</v>
      </c>
      <c r="C292" s="587" t="s">
        <v>4384</v>
      </c>
      <c r="D292" s="586" t="s">
        <v>4383</v>
      </c>
      <c r="E292" s="585" t="s">
        <v>4382</v>
      </c>
    </row>
    <row r="293" spans="1:5" ht="63.75" x14ac:dyDescent="0.25">
      <c r="A293" s="589" t="s">
        <v>4376</v>
      </c>
      <c r="B293" s="588" t="s">
        <v>4381</v>
      </c>
      <c r="C293" s="587" t="s">
        <v>4380</v>
      </c>
      <c r="D293" s="586" t="s">
        <v>4379</v>
      </c>
      <c r="E293" s="590" t="s">
        <v>4378</v>
      </c>
    </row>
    <row r="294" spans="1:5" ht="25.5" x14ac:dyDescent="0.25">
      <c r="A294" s="589" t="s">
        <v>4376</v>
      </c>
      <c r="B294" s="588" t="s">
        <v>4377</v>
      </c>
      <c r="C294" s="587" t="s">
        <v>4374</v>
      </c>
      <c r="D294" s="586" t="s">
        <v>4373</v>
      </c>
      <c r="E294" s="585" t="s">
        <v>4372</v>
      </c>
    </row>
    <row r="295" spans="1:5" ht="25.5" x14ac:dyDescent="0.25">
      <c r="A295" s="589" t="s">
        <v>4376</v>
      </c>
      <c r="B295" s="588" t="s">
        <v>4375</v>
      </c>
      <c r="C295" s="587" t="s">
        <v>4374</v>
      </c>
      <c r="D295" s="586" t="s">
        <v>4373</v>
      </c>
      <c r="E295" s="585" t="s">
        <v>4372</v>
      </c>
    </row>
    <row r="296" spans="1:5" x14ac:dyDescent="0.25">
      <c r="A296" s="589" t="s">
        <v>4334</v>
      </c>
      <c r="B296" s="588" t="s">
        <v>4371</v>
      </c>
      <c r="C296" s="587" t="s">
        <v>4370</v>
      </c>
      <c r="D296" s="586" t="s">
        <v>4362</v>
      </c>
      <c r="E296" s="585" t="s">
        <v>4327</v>
      </c>
    </row>
    <row r="297" spans="1:5" x14ac:dyDescent="0.25">
      <c r="A297" s="589" t="s">
        <v>4334</v>
      </c>
      <c r="B297" s="588" t="s">
        <v>4369</v>
      </c>
      <c r="C297" s="587" t="s">
        <v>4368</v>
      </c>
      <c r="D297" s="586" t="s">
        <v>4367</v>
      </c>
      <c r="E297" s="585" t="s">
        <v>4366</v>
      </c>
    </row>
    <row r="298" spans="1:5" ht="25.5" x14ac:dyDescent="0.25">
      <c r="A298" s="589" t="s">
        <v>4334</v>
      </c>
      <c r="B298" s="588" t="s">
        <v>4365</v>
      </c>
      <c r="C298" s="587" t="s">
        <v>4363</v>
      </c>
      <c r="D298" s="586" t="s">
        <v>4362</v>
      </c>
      <c r="E298" s="585" t="s">
        <v>4327</v>
      </c>
    </row>
    <row r="299" spans="1:5" ht="25.5" x14ac:dyDescent="0.25">
      <c r="A299" s="589" t="s">
        <v>4334</v>
      </c>
      <c r="B299" s="588" t="s">
        <v>4364</v>
      </c>
      <c r="C299" s="587" t="s">
        <v>4363</v>
      </c>
      <c r="D299" s="586" t="s">
        <v>4362</v>
      </c>
      <c r="E299" s="585" t="s">
        <v>4327</v>
      </c>
    </row>
    <row r="300" spans="1:5" ht="25.5" x14ac:dyDescent="0.25">
      <c r="A300" s="589" t="s">
        <v>4334</v>
      </c>
      <c r="B300" s="588" t="s">
        <v>4361</v>
      </c>
      <c r="C300" s="587" t="s">
        <v>4360</v>
      </c>
      <c r="D300" s="586" t="s">
        <v>4359</v>
      </c>
      <c r="E300" s="585" t="s">
        <v>4358</v>
      </c>
    </row>
    <row r="301" spans="1:5" ht="25.5" x14ac:dyDescent="0.25">
      <c r="A301" s="589" t="s">
        <v>4334</v>
      </c>
      <c r="B301" s="588" t="s">
        <v>4357</v>
      </c>
      <c r="C301" s="587" t="s">
        <v>4356</v>
      </c>
      <c r="D301" s="586" t="s">
        <v>4355</v>
      </c>
      <c r="E301" s="585" t="s">
        <v>4354</v>
      </c>
    </row>
    <row r="302" spans="1:5" ht="25.5" x14ac:dyDescent="0.25">
      <c r="A302" s="589" t="s">
        <v>4334</v>
      </c>
      <c r="B302" s="588" t="s">
        <v>4353</v>
      </c>
      <c r="C302" s="587" t="s">
        <v>4352</v>
      </c>
      <c r="D302" s="586" t="s">
        <v>4351</v>
      </c>
      <c r="E302" s="585" t="s">
        <v>4340</v>
      </c>
    </row>
    <row r="303" spans="1:5" x14ac:dyDescent="0.25">
      <c r="A303" s="589" t="s">
        <v>4334</v>
      </c>
      <c r="B303" s="588" t="s">
        <v>4350</v>
      </c>
      <c r="C303" s="587" t="s">
        <v>4349</v>
      </c>
      <c r="D303" s="586" t="s">
        <v>4348</v>
      </c>
      <c r="E303" s="585" t="s">
        <v>4327</v>
      </c>
    </row>
    <row r="304" spans="1:5" ht="25.5" x14ac:dyDescent="0.25">
      <c r="A304" s="589" t="s">
        <v>4334</v>
      </c>
      <c r="B304" s="588" t="s">
        <v>4347</v>
      </c>
      <c r="C304" s="587" t="s">
        <v>4345</v>
      </c>
      <c r="D304" s="586" t="s">
        <v>4344</v>
      </c>
      <c r="E304" s="585">
        <v>2015</v>
      </c>
    </row>
    <row r="305" spans="1:5" ht="25.5" x14ac:dyDescent="0.25">
      <c r="A305" s="589" t="s">
        <v>4334</v>
      </c>
      <c r="B305" s="588" t="s">
        <v>4346</v>
      </c>
      <c r="C305" s="587" t="s">
        <v>4345</v>
      </c>
      <c r="D305" s="586" t="s">
        <v>4344</v>
      </c>
      <c r="E305" s="585">
        <v>2015</v>
      </c>
    </row>
    <row r="306" spans="1:5" ht="25.5" x14ac:dyDescent="0.25">
      <c r="A306" s="589" t="s">
        <v>4334</v>
      </c>
      <c r="B306" s="588" t="s">
        <v>4343</v>
      </c>
      <c r="C306" s="587" t="s">
        <v>4342</v>
      </c>
      <c r="D306" s="586" t="s">
        <v>4341</v>
      </c>
      <c r="E306" s="585" t="s">
        <v>4340</v>
      </c>
    </row>
    <row r="307" spans="1:5" ht="38.25" x14ac:dyDescent="0.25">
      <c r="A307" s="589" t="s">
        <v>4334</v>
      </c>
      <c r="B307" s="588" t="s">
        <v>4339</v>
      </c>
      <c r="C307" s="587" t="s">
        <v>4338</v>
      </c>
      <c r="D307" s="586" t="s">
        <v>4337</v>
      </c>
      <c r="E307" s="585" t="s">
        <v>4336</v>
      </c>
    </row>
    <row r="308" spans="1:5" ht="25.5" x14ac:dyDescent="0.25">
      <c r="A308" s="589" t="s">
        <v>4334</v>
      </c>
      <c r="B308" s="588" t="s">
        <v>4335</v>
      </c>
      <c r="C308" s="587" t="s">
        <v>4332</v>
      </c>
      <c r="D308" s="586" t="s">
        <v>4331</v>
      </c>
      <c r="E308" s="585" t="s">
        <v>4327</v>
      </c>
    </row>
    <row r="309" spans="1:5" ht="25.5" x14ac:dyDescent="0.25">
      <c r="A309" s="589" t="s">
        <v>4334</v>
      </c>
      <c r="B309" s="588" t="s">
        <v>4333</v>
      </c>
      <c r="C309" s="587" t="s">
        <v>4332</v>
      </c>
      <c r="D309" s="586" t="s">
        <v>4331</v>
      </c>
      <c r="E309" s="585" t="s">
        <v>4327</v>
      </c>
    </row>
    <row r="310" spans="1:5" x14ac:dyDescent="0.25">
      <c r="A310" s="589" t="s">
        <v>4313</v>
      </c>
      <c r="B310" s="588" t="s">
        <v>4330</v>
      </c>
      <c r="C310" s="587" t="s">
        <v>4329</v>
      </c>
      <c r="D310" s="586" t="s">
        <v>4328</v>
      </c>
      <c r="E310" s="585" t="s">
        <v>4327</v>
      </c>
    </row>
    <row r="311" spans="1:5" ht="25.5" x14ac:dyDescent="0.25">
      <c r="A311" s="589" t="s">
        <v>4313</v>
      </c>
      <c r="B311" s="588" t="s">
        <v>4326</v>
      </c>
      <c r="C311" s="587" t="s">
        <v>4325</v>
      </c>
      <c r="D311" s="586" t="s">
        <v>4324</v>
      </c>
      <c r="E311" s="585" t="s">
        <v>4323</v>
      </c>
    </row>
    <row r="312" spans="1:5" ht="38.25" x14ac:dyDescent="0.25">
      <c r="A312" s="589" t="s">
        <v>4313</v>
      </c>
      <c r="B312" s="588" t="s">
        <v>4321</v>
      </c>
      <c r="C312" s="587" t="s">
        <v>4322</v>
      </c>
      <c r="D312" s="586" t="s">
        <v>4319</v>
      </c>
      <c r="E312" s="585" t="s">
        <v>4318</v>
      </c>
    </row>
    <row r="313" spans="1:5" ht="38.25" x14ac:dyDescent="0.25">
      <c r="A313" s="589" t="s">
        <v>4313</v>
      </c>
      <c r="B313" s="588" t="s">
        <v>4321</v>
      </c>
      <c r="C313" s="587" t="s">
        <v>4320</v>
      </c>
      <c r="D313" s="586" t="s">
        <v>4319</v>
      </c>
      <c r="E313" s="585" t="s">
        <v>4318</v>
      </c>
    </row>
    <row r="314" spans="1:5" ht="25.5" x14ac:dyDescent="0.25">
      <c r="A314" s="589" t="s">
        <v>4313</v>
      </c>
      <c r="B314" s="588" t="s">
        <v>4317</v>
      </c>
      <c r="C314" s="587" t="s">
        <v>4316</v>
      </c>
      <c r="D314" s="586" t="s">
        <v>4315</v>
      </c>
      <c r="E314" s="585" t="s">
        <v>4314</v>
      </c>
    </row>
    <row r="315" spans="1:5" ht="25.5" x14ac:dyDescent="0.25">
      <c r="A315" s="589" t="s">
        <v>4313</v>
      </c>
      <c r="B315" s="588" t="s">
        <v>4312</v>
      </c>
      <c r="C315" s="587" t="s">
        <v>4311</v>
      </c>
      <c r="D315" s="586" t="s">
        <v>4310</v>
      </c>
      <c r="E315" s="585" t="s">
        <v>4309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A10" sqref="A10"/>
    </sheetView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0"/>
  <sheetViews>
    <sheetView view="pageBreakPreview" zoomScale="90" zoomScaleNormal="100" zoomScaleSheetLayoutView="90" workbookViewId="0">
      <selection activeCell="L48" sqref="L48"/>
    </sheetView>
  </sheetViews>
  <sheetFormatPr defaultRowHeight="15.75" x14ac:dyDescent="0.25"/>
  <cols>
    <col min="1" max="1" width="15.125" customWidth="1"/>
    <col min="2" max="2" width="8.25" customWidth="1"/>
    <col min="3" max="3" width="10.625" customWidth="1"/>
    <col min="4" max="4" width="9" customWidth="1"/>
    <col min="5" max="5" width="8.125" customWidth="1"/>
    <col min="6" max="6" width="9.25" customWidth="1"/>
    <col min="7" max="7" width="9.625" customWidth="1"/>
    <col min="8" max="8" width="8.75" customWidth="1"/>
  </cols>
  <sheetData>
    <row r="1" spans="1:12" ht="21" thickBot="1" x14ac:dyDescent="0.35">
      <c r="A1" s="630" t="s">
        <v>243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</row>
    <row r="2" spans="1:12" ht="15.75" customHeight="1" x14ac:dyDescent="0.25">
      <c r="A2" s="631" t="s">
        <v>245</v>
      </c>
      <c r="B2" s="633" t="s">
        <v>53</v>
      </c>
      <c r="C2" s="635" t="s">
        <v>54</v>
      </c>
      <c r="D2" s="635"/>
      <c r="E2" s="635"/>
      <c r="F2" s="635"/>
      <c r="G2" s="635" t="s">
        <v>55</v>
      </c>
      <c r="H2" s="635"/>
      <c r="I2" s="635"/>
      <c r="J2" s="635"/>
      <c r="K2" s="636" t="s">
        <v>56</v>
      </c>
      <c r="L2" s="637"/>
    </row>
    <row r="3" spans="1:12" ht="16.5" thickBot="1" x14ac:dyDescent="0.3">
      <c r="A3" s="632"/>
      <c r="B3" s="634"/>
      <c r="C3" s="227" t="s">
        <v>0</v>
      </c>
      <c r="D3" s="227" t="s">
        <v>253</v>
      </c>
      <c r="E3" s="227" t="s">
        <v>1</v>
      </c>
      <c r="F3" s="227" t="s">
        <v>253</v>
      </c>
      <c r="G3" s="227" t="s">
        <v>0</v>
      </c>
      <c r="H3" s="227" t="s">
        <v>253</v>
      </c>
      <c r="I3" s="227" t="s">
        <v>1</v>
      </c>
      <c r="J3" s="227" t="s">
        <v>253</v>
      </c>
      <c r="K3" s="227" t="s">
        <v>241</v>
      </c>
      <c r="L3" s="228" t="s">
        <v>253</v>
      </c>
    </row>
    <row r="4" spans="1:12" ht="13.5" customHeight="1" x14ac:dyDescent="0.25">
      <c r="A4" s="638" t="s">
        <v>287</v>
      </c>
      <c r="B4" s="279">
        <v>1</v>
      </c>
      <c r="C4" s="67">
        <v>1850</v>
      </c>
      <c r="D4" s="67">
        <v>682</v>
      </c>
      <c r="E4" s="67">
        <v>41</v>
      </c>
      <c r="F4" s="67">
        <v>17</v>
      </c>
      <c r="G4" s="67">
        <v>0</v>
      </c>
      <c r="H4" s="67">
        <v>0</v>
      </c>
      <c r="I4" s="67">
        <v>0</v>
      </c>
      <c r="J4" s="67">
        <v>0</v>
      </c>
      <c r="K4" s="78">
        <f>+C4+E4+G4+I4</f>
        <v>1891</v>
      </c>
      <c r="L4" s="217">
        <f>+D4+F4+H4+J4</f>
        <v>699</v>
      </c>
    </row>
    <row r="5" spans="1:12" ht="13.5" customHeight="1" x14ac:dyDescent="0.25">
      <c r="A5" s="639"/>
      <c r="B5" s="280">
        <v>2</v>
      </c>
      <c r="C5" s="2">
        <v>993</v>
      </c>
      <c r="D5" s="2">
        <v>394</v>
      </c>
      <c r="E5" s="2">
        <v>26</v>
      </c>
      <c r="F5" s="2">
        <v>7</v>
      </c>
      <c r="G5" s="2">
        <v>0</v>
      </c>
      <c r="H5" s="2">
        <v>0</v>
      </c>
      <c r="I5" s="2">
        <v>0</v>
      </c>
      <c r="J5" s="2">
        <v>0</v>
      </c>
      <c r="K5" s="43">
        <f t="shared" ref="K5:L31" si="0">+C5+E5+G5+I5</f>
        <v>1019</v>
      </c>
      <c r="L5" s="215">
        <f t="shared" si="0"/>
        <v>401</v>
      </c>
    </row>
    <row r="6" spans="1:12" ht="13.5" customHeight="1" x14ac:dyDescent="0.25">
      <c r="A6" s="639"/>
      <c r="B6" s="280" t="s">
        <v>3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43">
        <f t="shared" si="0"/>
        <v>0</v>
      </c>
      <c r="L6" s="215">
        <f t="shared" si="0"/>
        <v>0</v>
      </c>
    </row>
    <row r="7" spans="1:12" ht="13.5" customHeight="1" x14ac:dyDescent="0.25">
      <c r="A7" s="640"/>
      <c r="B7" s="280">
        <v>3</v>
      </c>
      <c r="C7" s="2">
        <v>186</v>
      </c>
      <c r="D7" s="2">
        <v>77</v>
      </c>
      <c r="E7" s="2">
        <v>1</v>
      </c>
      <c r="F7" s="2">
        <v>1</v>
      </c>
      <c r="G7" s="2">
        <v>37</v>
      </c>
      <c r="H7" s="2">
        <v>6</v>
      </c>
      <c r="I7" s="2">
        <v>1</v>
      </c>
      <c r="J7" s="2">
        <v>0</v>
      </c>
      <c r="K7" s="43">
        <f t="shared" si="0"/>
        <v>225</v>
      </c>
      <c r="L7" s="215">
        <f t="shared" si="0"/>
        <v>84</v>
      </c>
    </row>
    <row r="8" spans="1:12" ht="13.5" customHeight="1" x14ac:dyDescent="0.25">
      <c r="A8" s="623" t="s">
        <v>296</v>
      </c>
      <c r="B8" s="624"/>
      <c r="C8" s="64">
        <f>+SUBTOTAL(9,C4:C7)</f>
        <v>3029</v>
      </c>
      <c r="D8" s="64">
        <f>+SUBTOTAL(9,D4:D7)</f>
        <v>1153</v>
      </c>
      <c r="E8" s="64">
        <f>+SUBTOTAL(9,E4:E7)</f>
        <v>68</v>
      </c>
      <c r="F8" s="64">
        <f>+SUBTOTAL(9,F4:F7)</f>
        <v>25</v>
      </c>
      <c r="G8" s="64">
        <f t="shared" ref="G8:J8" si="1">+SUBTOTAL(9,G4:G7)</f>
        <v>37</v>
      </c>
      <c r="H8" s="64">
        <f t="shared" si="1"/>
        <v>6</v>
      </c>
      <c r="I8" s="64">
        <f t="shared" si="1"/>
        <v>1</v>
      </c>
      <c r="J8" s="64">
        <f t="shared" si="1"/>
        <v>0</v>
      </c>
      <c r="K8" s="43">
        <f t="shared" si="0"/>
        <v>3135</v>
      </c>
      <c r="L8" s="215">
        <f t="shared" si="0"/>
        <v>1184</v>
      </c>
    </row>
    <row r="9" spans="1:12" ht="13.5" customHeight="1" x14ac:dyDescent="0.25">
      <c r="A9" s="620" t="s">
        <v>288</v>
      </c>
      <c r="B9" s="280">
        <v>1</v>
      </c>
      <c r="C9" s="2">
        <v>643</v>
      </c>
      <c r="D9" s="2">
        <v>59</v>
      </c>
      <c r="E9" s="2">
        <v>30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43">
        <f t="shared" si="0"/>
        <v>673</v>
      </c>
      <c r="L9" s="215">
        <f t="shared" si="0"/>
        <v>60</v>
      </c>
    </row>
    <row r="10" spans="1:12" ht="13.5" customHeight="1" x14ac:dyDescent="0.25">
      <c r="A10" s="625"/>
      <c r="B10" s="280">
        <v>2</v>
      </c>
      <c r="C10" s="2">
        <v>447</v>
      </c>
      <c r="D10" s="2">
        <v>60</v>
      </c>
      <c r="E10" s="2">
        <v>14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43">
        <f t="shared" si="0"/>
        <v>461</v>
      </c>
      <c r="L10" s="215">
        <f t="shared" si="0"/>
        <v>61</v>
      </c>
    </row>
    <row r="11" spans="1:12" ht="13.5" customHeight="1" x14ac:dyDescent="0.25">
      <c r="A11" s="625"/>
      <c r="B11" s="280" t="s">
        <v>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43">
        <f t="shared" si="0"/>
        <v>0</v>
      </c>
      <c r="L11" s="215">
        <f t="shared" si="0"/>
        <v>0</v>
      </c>
    </row>
    <row r="12" spans="1:12" ht="13.5" customHeight="1" x14ac:dyDescent="0.25">
      <c r="A12" s="626"/>
      <c r="B12" s="280">
        <v>3</v>
      </c>
      <c r="C12" s="2">
        <v>57</v>
      </c>
      <c r="D12" s="2">
        <v>11</v>
      </c>
      <c r="E12" s="2">
        <v>0</v>
      </c>
      <c r="F12" s="2">
        <v>0</v>
      </c>
      <c r="G12" s="2">
        <v>30</v>
      </c>
      <c r="H12" s="2">
        <v>4</v>
      </c>
      <c r="I12" s="2">
        <v>9</v>
      </c>
      <c r="J12" s="2">
        <v>0</v>
      </c>
      <c r="K12" s="43">
        <f t="shared" si="0"/>
        <v>96</v>
      </c>
      <c r="L12" s="215">
        <f t="shared" si="0"/>
        <v>15</v>
      </c>
    </row>
    <row r="13" spans="1:12" x14ac:dyDescent="0.25">
      <c r="A13" s="623" t="s">
        <v>295</v>
      </c>
      <c r="B13" s="624"/>
      <c r="C13" s="64">
        <f>+SUBTOTAL(9,C9:C12)</f>
        <v>1147</v>
      </c>
      <c r="D13" s="64">
        <f>+SUBTOTAL(9,D9:D12)</f>
        <v>130</v>
      </c>
      <c r="E13" s="64">
        <f>+SUBTOTAL(9,E9:E12)</f>
        <v>44</v>
      </c>
      <c r="F13" s="64">
        <f>+SUBTOTAL(9,F9:F12)</f>
        <v>2</v>
      </c>
      <c r="G13" s="64">
        <f t="shared" ref="G13:J13" si="2">+SUBTOTAL(9,G9:G12)</f>
        <v>30</v>
      </c>
      <c r="H13" s="64">
        <f t="shared" si="2"/>
        <v>4</v>
      </c>
      <c r="I13" s="64">
        <f t="shared" si="2"/>
        <v>9</v>
      </c>
      <c r="J13" s="64">
        <f t="shared" si="2"/>
        <v>0</v>
      </c>
      <c r="K13" s="43">
        <f t="shared" si="0"/>
        <v>1230</v>
      </c>
      <c r="L13" s="215">
        <f t="shared" si="0"/>
        <v>136</v>
      </c>
    </row>
    <row r="14" spans="1:12" ht="15.75" customHeight="1" x14ac:dyDescent="0.25">
      <c r="A14" s="620" t="s">
        <v>316</v>
      </c>
      <c r="B14" s="280">
        <v>1</v>
      </c>
      <c r="C14" s="2">
        <v>1423</v>
      </c>
      <c r="D14" s="2">
        <v>108</v>
      </c>
      <c r="E14" s="2">
        <v>50</v>
      </c>
      <c r="F14" s="2">
        <v>4</v>
      </c>
      <c r="G14" s="2">
        <v>0</v>
      </c>
      <c r="H14" s="2">
        <v>0</v>
      </c>
      <c r="I14" s="2">
        <v>0</v>
      </c>
      <c r="J14" s="2">
        <v>0</v>
      </c>
      <c r="K14" s="43">
        <f t="shared" si="0"/>
        <v>1473</v>
      </c>
      <c r="L14" s="215">
        <f t="shared" si="0"/>
        <v>112</v>
      </c>
    </row>
    <row r="15" spans="1:12" x14ac:dyDescent="0.25">
      <c r="A15" s="621"/>
      <c r="B15" s="280">
        <v>2</v>
      </c>
      <c r="C15" s="2">
        <v>597</v>
      </c>
      <c r="D15" s="2">
        <v>46</v>
      </c>
      <c r="E15" s="2">
        <v>14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43">
        <f t="shared" si="0"/>
        <v>611</v>
      </c>
      <c r="L15" s="215">
        <f t="shared" si="0"/>
        <v>47</v>
      </c>
    </row>
    <row r="16" spans="1:12" x14ac:dyDescent="0.25">
      <c r="A16" s="621"/>
      <c r="B16" s="280" t="s">
        <v>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43">
        <f t="shared" si="0"/>
        <v>0</v>
      </c>
      <c r="L16" s="215">
        <f t="shared" si="0"/>
        <v>0</v>
      </c>
    </row>
    <row r="17" spans="1:12" x14ac:dyDescent="0.25">
      <c r="A17" s="622"/>
      <c r="B17" s="280">
        <v>3</v>
      </c>
      <c r="C17" s="2">
        <v>111</v>
      </c>
      <c r="D17" s="2">
        <v>10</v>
      </c>
      <c r="E17" s="2">
        <v>2</v>
      </c>
      <c r="F17" s="2">
        <v>1</v>
      </c>
      <c r="G17" s="2">
        <v>81</v>
      </c>
      <c r="H17" s="2">
        <v>11</v>
      </c>
      <c r="I17" s="2">
        <v>11</v>
      </c>
      <c r="J17" s="2">
        <v>0</v>
      </c>
      <c r="K17" s="43">
        <f t="shared" si="0"/>
        <v>205</v>
      </c>
      <c r="L17" s="215">
        <f t="shared" si="0"/>
        <v>22</v>
      </c>
    </row>
    <row r="18" spans="1:12" x14ac:dyDescent="0.25">
      <c r="A18" s="623" t="s">
        <v>297</v>
      </c>
      <c r="B18" s="624"/>
      <c r="C18" s="64">
        <f>+SUBTOTAL(9,C14:C17)</f>
        <v>2131</v>
      </c>
      <c r="D18" s="64">
        <f>+SUBTOTAL(9,D14:D17)</f>
        <v>164</v>
      </c>
      <c r="E18" s="64">
        <f>+SUBTOTAL(9,E14:E17)</f>
        <v>66</v>
      </c>
      <c r="F18" s="64">
        <f>+SUBTOTAL(9,F14:F17)</f>
        <v>6</v>
      </c>
      <c r="G18" s="64">
        <f t="shared" ref="G18:J18" si="3">+SUBTOTAL(9,G14:G17)</f>
        <v>81</v>
      </c>
      <c r="H18" s="64">
        <f t="shared" si="3"/>
        <v>11</v>
      </c>
      <c r="I18" s="64">
        <f t="shared" si="3"/>
        <v>11</v>
      </c>
      <c r="J18" s="64">
        <f t="shared" si="3"/>
        <v>0</v>
      </c>
      <c r="K18" s="43">
        <f t="shared" si="0"/>
        <v>2289</v>
      </c>
      <c r="L18" s="215">
        <f t="shared" si="0"/>
        <v>181</v>
      </c>
    </row>
    <row r="19" spans="1:12" ht="15.75" customHeight="1" x14ac:dyDescent="0.25">
      <c r="A19" s="620" t="s">
        <v>290</v>
      </c>
      <c r="B19" s="280">
        <v>1</v>
      </c>
      <c r="C19" s="2">
        <v>1477</v>
      </c>
      <c r="D19" s="2">
        <v>1042</v>
      </c>
      <c r="E19" s="2">
        <v>24</v>
      </c>
      <c r="F19" s="2">
        <v>13</v>
      </c>
      <c r="G19" s="2">
        <v>0</v>
      </c>
      <c r="H19" s="2">
        <v>0</v>
      </c>
      <c r="I19" s="2">
        <v>0</v>
      </c>
      <c r="J19" s="2">
        <v>0</v>
      </c>
      <c r="K19" s="43">
        <f t="shared" si="0"/>
        <v>1501</v>
      </c>
      <c r="L19" s="215">
        <f t="shared" si="0"/>
        <v>1055</v>
      </c>
    </row>
    <row r="20" spans="1:12" x14ac:dyDescent="0.25">
      <c r="A20" s="621"/>
      <c r="B20" s="280">
        <v>2</v>
      </c>
      <c r="C20" s="2">
        <v>472</v>
      </c>
      <c r="D20" s="2">
        <v>348</v>
      </c>
      <c r="E20" s="2">
        <v>5</v>
      </c>
      <c r="F20" s="2">
        <v>3</v>
      </c>
      <c r="G20" s="2">
        <v>0</v>
      </c>
      <c r="H20" s="2">
        <v>0</v>
      </c>
      <c r="I20" s="2">
        <v>0</v>
      </c>
      <c r="J20" s="2">
        <v>0</v>
      </c>
      <c r="K20" s="43">
        <f t="shared" si="0"/>
        <v>477</v>
      </c>
      <c r="L20" s="215">
        <f t="shared" si="0"/>
        <v>351</v>
      </c>
    </row>
    <row r="21" spans="1:12" x14ac:dyDescent="0.25">
      <c r="A21" s="621"/>
      <c r="B21" s="280" t="s">
        <v>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43">
        <f t="shared" si="0"/>
        <v>0</v>
      </c>
      <c r="L21" s="215">
        <f t="shared" si="0"/>
        <v>0</v>
      </c>
    </row>
    <row r="22" spans="1:12" x14ac:dyDescent="0.25">
      <c r="A22" s="622"/>
      <c r="B22" s="280">
        <v>3</v>
      </c>
      <c r="C22" s="2">
        <v>156</v>
      </c>
      <c r="D22" s="2">
        <v>91</v>
      </c>
      <c r="E22" s="2">
        <v>7</v>
      </c>
      <c r="F22" s="2">
        <v>1</v>
      </c>
      <c r="G22" s="2">
        <v>25</v>
      </c>
      <c r="H22" s="2">
        <v>14</v>
      </c>
      <c r="I22" s="2">
        <v>6</v>
      </c>
      <c r="J22" s="2">
        <v>0</v>
      </c>
      <c r="K22" s="43">
        <f t="shared" si="0"/>
        <v>194</v>
      </c>
      <c r="L22" s="215">
        <f t="shared" si="0"/>
        <v>106</v>
      </c>
    </row>
    <row r="23" spans="1:12" x14ac:dyDescent="0.25">
      <c r="A23" s="623" t="s">
        <v>298</v>
      </c>
      <c r="B23" s="624"/>
      <c r="C23" s="64">
        <f>+SUBTOTAL(9,C19:C22)</f>
        <v>2105</v>
      </c>
      <c r="D23" s="64">
        <f>+SUBTOTAL(9,D19:D22)</f>
        <v>1481</v>
      </c>
      <c r="E23" s="64">
        <f>+SUBTOTAL(9,E19:E22)</f>
        <v>36</v>
      </c>
      <c r="F23" s="64">
        <f>+SUBTOTAL(9,F19:F22)</f>
        <v>17</v>
      </c>
      <c r="G23" s="64">
        <f t="shared" ref="G23:J23" si="4">+SUBTOTAL(9,G19:G22)</f>
        <v>25</v>
      </c>
      <c r="H23" s="64">
        <f t="shared" si="4"/>
        <v>14</v>
      </c>
      <c r="I23" s="64">
        <f t="shared" si="4"/>
        <v>6</v>
      </c>
      <c r="J23" s="64">
        <f t="shared" si="4"/>
        <v>0</v>
      </c>
      <c r="K23" s="43">
        <f t="shared" si="0"/>
        <v>2172</v>
      </c>
      <c r="L23" s="215">
        <f t="shared" si="0"/>
        <v>1512</v>
      </c>
    </row>
    <row r="24" spans="1:12" ht="15.75" customHeight="1" x14ac:dyDescent="0.25">
      <c r="A24" s="620" t="s">
        <v>291</v>
      </c>
      <c r="B24" s="280">
        <v>1</v>
      </c>
      <c r="C24" s="2">
        <v>680</v>
      </c>
      <c r="D24" s="2">
        <v>415</v>
      </c>
      <c r="E24" s="2">
        <v>9</v>
      </c>
      <c r="F24" s="2">
        <v>6</v>
      </c>
      <c r="G24" s="2">
        <v>0</v>
      </c>
      <c r="H24" s="2">
        <v>0</v>
      </c>
      <c r="I24" s="2">
        <v>0</v>
      </c>
      <c r="J24" s="2">
        <v>0</v>
      </c>
      <c r="K24" s="43">
        <f t="shared" si="0"/>
        <v>689</v>
      </c>
      <c r="L24" s="215">
        <f t="shared" si="0"/>
        <v>421</v>
      </c>
    </row>
    <row r="25" spans="1:12" x14ac:dyDescent="0.25">
      <c r="A25" s="625"/>
      <c r="B25" s="280">
        <v>2</v>
      </c>
      <c r="C25" s="2">
        <v>317</v>
      </c>
      <c r="D25" s="2">
        <v>209</v>
      </c>
      <c r="E25" s="2">
        <v>10</v>
      </c>
      <c r="F25" s="2">
        <v>5</v>
      </c>
      <c r="G25" s="2">
        <v>0</v>
      </c>
      <c r="H25" s="2">
        <v>0</v>
      </c>
      <c r="I25" s="2">
        <v>0</v>
      </c>
      <c r="J25" s="2">
        <v>0</v>
      </c>
      <c r="K25" s="43">
        <f t="shared" si="0"/>
        <v>327</v>
      </c>
      <c r="L25" s="215">
        <f t="shared" si="0"/>
        <v>214</v>
      </c>
    </row>
    <row r="26" spans="1:12" x14ac:dyDescent="0.25">
      <c r="A26" s="625"/>
      <c r="B26" s="280" t="s">
        <v>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43">
        <f t="shared" si="0"/>
        <v>0</v>
      </c>
      <c r="L26" s="215">
        <f t="shared" si="0"/>
        <v>0</v>
      </c>
    </row>
    <row r="27" spans="1:12" x14ac:dyDescent="0.25">
      <c r="A27" s="626"/>
      <c r="B27" s="280">
        <v>3</v>
      </c>
      <c r="C27" s="2">
        <v>59</v>
      </c>
      <c r="D27" s="2">
        <v>32</v>
      </c>
      <c r="E27" s="2">
        <v>4</v>
      </c>
      <c r="F27" s="2">
        <v>3</v>
      </c>
      <c r="G27" s="2">
        <v>27</v>
      </c>
      <c r="H27" s="2">
        <v>16</v>
      </c>
      <c r="I27" s="2">
        <v>1</v>
      </c>
      <c r="J27" s="2">
        <v>0</v>
      </c>
      <c r="K27" s="43">
        <f t="shared" si="0"/>
        <v>91</v>
      </c>
      <c r="L27" s="215">
        <f t="shared" si="0"/>
        <v>51</v>
      </c>
    </row>
    <row r="28" spans="1:12" x14ac:dyDescent="0.25">
      <c r="A28" s="623" t="s">
        <v>299</v>
      </c>
      <c r="B28" s="624"/>
      <c r="C28" s="64">
        <f>+SUBTOTAL(9,C24:C27)</f>
        <v>1056</v>
      </c>
      <c r="D28" s="64">
        <f>+SUBTOTAL(9,D24:D27)</f>
        <v>656</v>
      </c>
      <c r="E28" s="64">
        <f>+SUBTOTAL(9,E24:E27)</f>
        <v>23</v>
      </c>
      <c r="F28" s="64">
        <f>+SUBTOTAL(9,F24:F27)</f>
        <v>14</v>
      </c>
      <c r="G28" s="64">
        <f t="shared" ref="G28:J28" si="5">+SUBTOTAL(9,G24:G27)</f>
        <v>27</v>
      </c>
      <c r="H28" s="64">
        <f t="shared" si="5"/>
        <v>16</v>
      </c>
      <c r="I28" s="64">
        <f t="shared" si="5"/>
        <v>1</v>
      </c>
      <c r="J28" s="64">
        <f t="shared" si="5"/>
        <v>0</v>
      </c>
      <c r="K28" s="43">
        <f t="shared" si="0"/>
        <v>1107</v>
      </c>
      <c r="L28" s="215">
        <f t="shared" si="0"/>
        <v>686</v>
      </c>
    </row>
    <row r="29" spans="1:12" ht="15.75" customHeight="1" x14ac:dyDescent="0.25">
      <c r="A29" s="620" t="s">
        <v>292</v>
      </c>
      <c r="B29" s="280">
        <v>1</v>
      </c>
      <c r="C29" s="2">
        <v>1654</v>
      </c>
      <c r="D29" s="2">
        <v>481</v>
      </c>
      <c r="E29" s="2">
        <v>9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K29" s="43">
        <f t="shared" si="0"/>
        <v>1663</v>
      </c>
      <c r="L29" s="215">
        <f t="shared" si="0"/>
        <v>482</v>
      </c>
    </row>
    <row r="30" spans="1:12" x14ac:dyDescent="0.25">
      <c r="A30" s="621"/>
      <c r="B30" s="280">
        <v>2</v>
      </c>
      <c r="C30" s="2">
        <v>1021</v>
      </c>
      <c r="D30" s="2">
        <v>367</v>
      </c>
      <c r="E30" s="2">
        <v>2</v>
      </c>
      <c r="F30" s="2">
        <v>1</v>
      </c>
      <c r="G30" s="2">
        <v>0</v>
      </c>
      <c r="H30" s="2">
        <v>0</v>
      </c>
      <c r="I30" s="2">
        <v>0</v>
      </c>
      <c r="J30" s="2">
        <v>0</v>
      </c>
      <c r="K30" s="43">
        <f t="shared" si="0"/>
        <v>1023</v>
      </c>
      <c r="L30" s="215">
        <f t="shared" si="0"/>
        <v>368</v>
      </c>
    </row>
    <row r="31" spans="1:12" x14ac:dyDescent="0.25">
      <c r="A31" s="621"/>
      <c r="B31" s="280" t="s">
        <v>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43">
        <f t="shared" si="0"/>
        <v>0</v>
      </c>
      <c r="L31" s="215">
        <f t="shared" si="0"/>
        <v>0</v>
      </c>
    </row>
    <row r="32" spans="1:12" x14ac:dyDescent="0.25">
      <c r="A32" s="622"/>
      <c r="B32" s="280">
        <v>3</v>
      </c>
      <c r="C32" s="2">
        <v>68</v>
      </c>
      <c r="D32" s="2">
        <v>21</v>
      </c>
      <c r="E32" s="2">
        <v>1</v>
      </c>
      <c r="F32" s="2">
        <v>1</v>
      </c>
      <c r="G32" s="2">
        <v>29</v>
      </c>
      <c r="H32" s="2">
        <v>9</v>
      </c>
      <c r="I32" s="2">
        <v>9</v>
      </c>
      <c r="J32" s="2">
        <v>1</v>
      </c>
      <c r="K32" s="43">
        <f>+C32+E32+G32+I32</f>
        <v>107</v>
      </c>
      <c r="L32" s="215">
        <f>+D32+F32+H32+J32</f>
        <v>32</v>
      </c>
    </row>
    <row r="33" spans="1:12" x14ac:dyDescent="0.25">
      <c r="A33" s="623" t="s">
        <v>300</v>
      </c>
      <c r="B33" s="624"/>
      <c r="C33" s="126">
        <f>+SUBTOTAL(9,C29:C32)</f>
        <v>2743</v>
      </c>
      <c r="D33" s="126">
        <f>+SUBTOTAL(9,D29:D32)</f>
        <v>869</v>
      </c>
      <c r="E33" s="126">
        <f>+SUBTOTAL(9,E29:E32)</f>
        <v>12</v>
      </c>
      <c r="F33" s="126">
        <f>+SUBTOTAL(9,F29:F32)</f>
        <v>3</v>
      </c>
      <c r="G33" s="126">
        <f t="shared" ref="G33:J33" si="6">+SUBTOTAL(9,G29:G32)</f>
        <v>29</v>
      </c>
      <c r="H33" s="126">
        <f t="shared" si="6"/>
        <v>9</v>
      </c>
      <c r="I33" s="126">
        <f t="shared" si="6"/>
        <v>9</v>
      </c>
      <c r="J33" s="126">
        <f t="shared" si="6"/>
        <v>1</v>
      </c>
      <c r="K33" s="128">
        <f t="shared" ref="K33:L48" si="7">+C33+E33+G33+I33</f>
        <v>2793</v>
      </c>
      <c r="L33" s="221">
        <f t="shared" si="7"/>
        <v>882</v>
      </c>
    </row>
    <row r="34" spans="1:12" ht="15.75" customHeight="1" x14ac:dyDescent="0.25">
      <c r="A34" s="620" t="s">
        <v>317</v>
      </c>
      <c r="B34" s="280">
        <v>1</v>
      </c>
      <c r="C34" s="2">
        <v>971</v>
      </c>
      <c r="D34" s="2">
        <v>96</v>
      </c>
      <c r="E34" s="2">
        <v>23</v>
      </c>
      <c r="F34" s="2">
        <v>3</v>
      </c>
      <c r="G34" s="2">
        <v>0</v>
      </c>
      <c r="H34" s="2">
        <v>0</v>
      </c>
      <c r="I34" s="2">
        <v>0</v>
      </c>
      <c r="J34" s="2">
        <v>0</v>
      </c>
      <c r="K34" s="43">
        <f t="shared" si="7"/>
        <v>994</v>
      </c>
      <c r="L34" s="215">
        <f t="shared" si="7"/>
        <v>99</v>
      </c>
    </row>
    <row r="35" spans="1:12" x14ac:dyDescent="0.25">
      <c r="A35" s="621"/>
      <c r="B35" s="280">
        <v>2</v>
      </c>
      <c r="C35" s="2">
        <v>322</v>
      </c>
      <c r="D35" s="2">
        <v>19</v>
      </c>
      <c r="E35" s="2">
        <v>5</v>
      </c>
      <c r="F35" s="2">
        <v>2</v>
      </c>
      <c r="G35" s="2">
        <v>0</v>
      </c>
      <c r="H35" s="2">
        <v>0</v>
      </c>
      <c r="I35" s="2">
        <v>0</v>
      </c>
      <c r="J35" s="2">
        <v>0</v>
      </c>
      <c r="K35" s="43">
        <f t="shared" si="7"/>
        <v>327</v>
      </c>
      <c r="L35" s="215">
        <f t="shared" si="7"/>
        <v>21</v>
      </c>
    </row>
    <row r="36" spans="1:12" x14ac:dyDescent="0.25">
      <c r="A36" s="621"/>
      <c r="B36" s="280" t="s">
        <v>3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43">
        <f t="shared" si="7"/>
        <v>0</v>
      </c>
      <c r="L36" s="215">
        <f t="shared" si="7"/>
        <v>0</v>
      </c>
    </row>
    <row r="37" spans="1:12" x14ac:dyDescent="0.25">
      <c r="A37" s="622"/>
      <c r="B37" s="280">
        <v>3</v>
      </c>
      <c r="C37" s="2">
        <v>47</v>
      </c>
      <c r="D37" s="2">
        <v>2</v>
      </c>
      <c r="E37" s="2">
        <v>0</v>
      </c>
      <c r="F37" s="2">
        <v>0</v>
      </c>
      <c r="G37" s="2">
        <v>3</v>
      </c>
      <c r="H37" s="2">
        <v>0</v>
      </c>
      <c r="I37" s="2">
        <v>3</v>
      </c>
      <c r="J37" s="2">
        <v>0</v>
      </c>
      <c r="K37" s="43">
        <f>+C37+E37+G37+I37</f>
        <v>53</v>
      </c>
      <c r="L37" s="215">
        <f>+D37+F37+H37+J37</f>
        <v>2</v>
      </c>
    </row>
    <row r="38" spans="1:12" x14ac:dyDescent="0.25">
      <c r="A38" s="623" t="s">
        <v>301</v>
      </c>
      <c r="B38" s="624"/>
      <c r="C38" s="126">
        <f>+SUBTOTAL(9,C34:C37)</f>
        <v>1340</v>
      </c>
      <c r="D38" s="126">
        <f>+SUBTOTAL(9,D34:D37)</f>
        <v>117</v>
      </c>
      <c r="E38" s="126">
        <f>+SUBTOTAL(9,E34:E37)</f>
        <v>28</v>
      </c>
      <c r="F38" s="126">
        <f>+SUBTOTAL(9,F34:F37)</f>
        <v>5</v>
      </c>
      <c r="G38" s="126">
        <f t="shared" ref="G38:J38" si="8">+SUBTOTAL(9,G34:G37)</f>
        <v>3</v>
      </c>
      <c r="H38" s="126">
        <f t="shared" si="8"/>
        <v>0</v>
      </c>
      <c r="I38" s="126">
        <f t="shared" si="8"/>
        <v>3</v>
      </c>
      <c r="J38" s="126">
        <f t="shared" si="8"/>
        <v>0</v>
      </c>
      <c r="K38" s="128">
        <f t="shared" ref="K38:L41" si="9">+C38+E38+G38+I38</f>
        <v>1374</v>
      </c>
      <c r="L38" s="221">
        <f t="shared" si="9"/>
        <v>122</v>
      </c>
    </row>
    <row r="39" spans="1:12" ht="15.75" customHeight="1" x14ac:dyDescent="0.25">
      <c r="A39" s="620" t="s">
        <v>318</v>
      </c>
      <c r="B39" s="280">
        <v>1</v>
      </c>
      <c r="C39" s="2">
        <v>93</v>
      </c>
      <c r="D39" s="2">
        <v>63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43">
        <f t="shared" si="9"/>
        <v>93</v>
      </c>
      <c r="L39" s="215">
        <f t="shared" si="9"/>
        <v>63</v>
      </c>
    </row>
    <row r="40" spans="1:12" x14ac:dyDescent="0.25">
      <c r="A40" s="621"/>
      <c r="B40" s="280">
        <v>2</v>
      </c>
      <c r="C40" s="2">
        <v>44</v>
      </c>
      <c r="D40" s="2">
        <v>29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43">
        <f t="shared" si="9"/>
        <v>44</v>
      </c>
      <c r="L40" s="215">
        <f t="shared" si="9"/>
        <v>29</v>
      </c>
    </row>
    <row r="41" spans="1:12" x14ac:dyDescent="0.25">
      <c r="A41" s="621"/>
      <c r="B41" s="280" t="s">
        <v>3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43">
        <f t="shared" si="9"/>
        <v>0</v>
      </c>
      <c r="L41" s="215">
        <f t="shared" si="9"/>
        <v>0</v>
      </c>
    </row>
    <row r="42" spans="1:12" x14ac:dyDescent="0.25">
      <c r="A42" s="622"/>
      <c r="B42" s="280">
        <v>3</v>
      </c>
      <c r="C42" s="2">
        <v>18</v>
      </c>
      <c r="D42" s="2">
        <v>9</v>
      </c>
      <c r="E42" s="2">
        <v>0</v>
      </c>
      <c r="F42" s="2">
        <v>0</v>
      </c>
      <c r="G42" s="2">
        <v>26</v>
      </c>
      <c r="H42" s="2">
        <v>11</v>
      </c>
      <c r="I42" s="2">
        <v>5</v>
      </c>
      <c r="J42" s="2">
        <v>2</v>
      </c>
      <c r="K42" s="43">
        <f>+C42+E42+G42+I42</f>
        <v>49</v>
      </c>
      <c r="L42" s="215">
        <f>+D42+F42+H42+J42</f>
        <v>22</v>
      </c>
    </row>
    <row r="43" spans="1:12" ht="16.5" thickBot="1" x14ac:dyDescent="0.3">
      <c r="A43" s="623" t="s">
        <v>302</v>
      </c>
      <c r="B43" s="624"/>
      <c r="C43" s="126">
        <f>+SUBTOTAL(9,C39:C42)</f>
        <v>155</v>
      </c>
      <c r="D43" s="126">
        <f>+SUBTOTAL(9,D39:D42)</f>
        <v>101</v>
      </c>
      <c r="E43" s="126">
        <f>+SUBTOTAL(9,E39:E42)</f>
        <v>0</v>
      </c>
      <c r="F43" s="126">
        <f>+SUBTOTAL(9,F39:F42)</f>
        <v>0</v>
      </c>
      <c r="G43" s="126">
        <f t="shared" ref="G43:J43" si="10">+SUBTOTAL(9,G39:G42)</f>
        <v>26</v>
      </c>
      <c r="H43" s="126">
        <f t="shared" si="10"/>
        <v>11</v>
      </c>
      <c r="I43" s="126">
        <f t="shared" si="10"/>
        <v>5</v>
      </c>
      <c r="J43" s="126">
        <f t="shared" si="10"/>
        <v>2</v>
      </c>
      <c r="K43" s="128">
        <f t="shared" ref="K43" si="11">+C43+E43+G43+I43</f>
        <v>186</v>
      </c>
      <c r="L43" s="221">
        <f>+D43+F43+H43+J43</f>
        <v>114</v>
      </c>
    </row>
    <row r="44" spans="1:12" x14ac:dyDescent="0.25">
      <c r="A44" s="627" t="s">
        <v>151</v>
      </c>
      <c r="B44" s="223">
        <v>1</v>
      </c>
      <c r="C44" s="184">
        <f>+C4+C9+C14+C19+C24+C29+C34+C39</f>
        <v>8791</v>
      </c>
      <c r="D44" s="184">
        <f t="shared" ref="D44:J47" si="12">+D4+D9+D14+D19+D24+D29+D34+D39</f>
        <v>2946</v>
      </c>
      <c r="E44" s="184">
        <f t="shared" si="12"/>
        <v>186</v>
      </c>
      <c r="F44" s="184">
        <f t="shared" si="12"/>
        <v>45</v>
      </c>
      <c r="G44" s="184">
        <f t="shared" si="12"/>
        <v>0</v>
      </c>
      <c r="H44" s="184">
        <f t="shared" si="12"/>
        <v>0</v>
      </c>
      <c r="I44" s="184">
        <f t="shared" si="12"/>
        <v>0</v>
      </c>
      <c r="J44" s="184">
        <f t="shared" si="12"/>
        <v>0</v>
      </c>
      <c r="K44" s="184">
        <f>+C44+E44+G44+I44</f>
        <v>8977</v>
      </c>
      <c r="L44" s="185">
        <f t="shared" si="7"/>
        <v>2991</v>
      </c>
    </row>
    <row r="45" spans="1:12" x14ac:dyDescent="0.25">
      <c r="A45" s="628"/>
      <c r="B45" s="120">
        <v>2</v>
      </c>
      <c r="C45" s="43">
        <f>+C5+C10+C15+C20+C25+C30+C35+C40</f>
        <v>4213</v>
      </c>
      <c r="D45" s="43">
        <f t="shared" si="12"/>
        <v>1472</v>
      </c>
      <c r="E45" s="43">
        <f t="shared" si="12"/>
        <v>76</v>
      </c>
      <c r="F45" s="43">
        <f t="shared" si="12"/>
        <v>20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7"/>
        <v>4289</v>
      </c>
      <c r="L45" s="215">
        <f t="shared" si="7"/>
        <v>1492</v>
      </c>
    </row>
    <row r="46" spans="1:12" x14ac:dyDescent="0.25">
      <c r="A46" s="628"/>
      <c r="B46" s="120" t="s">
        <v>3</v>
      </c>
      <c r="C46" s="43">
        <f>+C6+C11+C16+C21+C26+C31+C36+C41</f>
        <v>0</v>
      </c>
      <c r="D46" s="43">
        <f t="shared" si="12"/>
        <v>0</v>
      </c>
      <c r="E46" s="43">
        <f t="shared" si="12"/>
        <v>0</v>
      </c>
      <c r="F46" s="43">
        <f t="shared" si="12"/>
        <v>0</v>
      </c>
      <c r="G46" s="43">
        <f t="shared" si="12"/>
        <v>0</v>
      </c>
      <c r="H46" s="43">
        <f t="shared" si="12"/>
        <v>0</v>
      </c>
      <c r="I46" s="43">
        <f t="shared" si="12"/>
        <v>0</v>
      </c>
      <c r="J46" s="43">
        <f t="shared" si="12"/>
        <v>0</v>
      </c>
      <c r="K46" s="43">
        <f t="shared" si="7"/>
        <v>0</v>
      </c>
      <c r="L46" s="215">
        <f t="shared" si="7"/>
        <v>0</v>
      </c>
    </row>
    <row r="47" spans="1:12" ht="16.5" thickBot="1" x14ac:dyDescent="0.3">
      <c r="A47" s="629"/>
      <c r="B47" s="229">
        <v>3</v>
      </c>
      <c r="C47" s="169">
        <f>+C7+C12+C17+C22+C27+C32+C37+C42</f>
        <v>702</v>
      </c>
      <c r="D47" s="169">
        <f t="shared" si="12"/>
        <v>253</v>
      </c>
      <c r="E47" s="169">
        <f t="shared" si="12"/>
        <v>15</v>
      </c>
      <c r="F47" s="169">
        <f t="shared" si="12"/>
        <v>7</v>
      </c>
      <c r="G47" s="169">
        <f t="shared" si="12"/>
        <v>258</v>
      </c>
      <c r="H47" s="169">
        <f t="shared" si="12"/>
        <v>71</v>
      </c>
      <c r="I47" s="169">
        <f t="shared" si="12"/>
        <v>45</v>
      </c>
      <c r="J47" s="169">
        <f t="shared" si="12"/>
        <v>3</v>
      </c>
      <c r="K47" s="169">
        <f t="shared" si="7"/>
        <v>1020</v>
      </c>
      <c r="L47" s="170">
        <f t="shared" si="7"/>
        <v>334</v>
      </c>
    </row>
    <row r="48" spans="1:12" ht="16.5" thickBot="1" x14ac:dyDescent="0.3">
      <c r="A48" s="618" t="s">
        <v>303</v>
      </c>
      <c r="B48" s="619"/>
      <c r="C48" s="180">
        <f>SUM(C44:C47)</f>
        <v>13706</v>
      </c>
      <c r="D48" s="180">
        <f>SUM(D44:D47)</f>
        <v>4671</v>
      </c>
      <c r="E48" s="180">
        <f>SUM(E44:E47)</f>
        <v>277</v>
      </c>
      <c r="F48" s="180">
        <f>SUM(F44:F47)</f>
        <v>72</v>
      </c>
      <c r="G48" s="180">
        <f t="shared" ref="G48:J48" si="13">SUM(G44:G47)</f>
        <v>258</v>
      </c>
      <c r="H48" s="180">
        <f t="shared" si="13"/>
        <v>71</v>
      </c>
      <c r="I48" s="180">
        <f t="shared" si="13"/>
        <v>45</v>
      </c>
      <c r="J48" s="180">
        <f t="shared" si="13"/>
        <v>3</v>
      </c>
      <c r="K48" s="180">
        <f t="shared" si="7"/>
        <v>14286</v>
      </c>
      <c r="L48" s="181">
        <f t="shared" si="7"/>
        <v>4817</v>
      </c>
    </row>
    <row r="49" spans="1:3" s="52" customFormat="1" x14ac:dyDescent="0.25">
      <c r="A49" s="65"/>
      <c r="C49" s="50"/>
    </row>
    <row r="50" spans="1:3" x14ac:dyDescent="0.25">
      <c r="A50" t="s">
        <v>57</v>
      </c>
    </row>
  </sheetData>
  <mergeCells count="24">
    <mergeCell ref="A18:B18"/>
    <mergeCell ref="A1:L1"/>
    <mergeCell ref="A2:A3"/>
    <mergeCell ref="B2:B3"/>
    <mergeCell ref="C2:F2"/>
    <mergeCell ref="G2:J2"/>
    <mergeCell ref="K2:L2"/>
    <mergeCell ref="A4:A7"/>
    <mergeCell ref="A8:B8"/>
    <mergeCell ref="A9:A12"/>
    <mergeCell ref="A13:B13"/>
    <mergeCell ref="A14:A17"/>
    <mergeCell ref="A48:B48"/>
    <mergeCell ref="A19:A22"/>
    <mergeCell ref="A23:B23"/>
    <mergeCell ref="A24:A27"/>
    <mergeCell ref="A28:B28"/>
    <mergeCell ref="A29:A32"/>
    <mergeCell ref="A33:B33"/>
    <mergeCell ref="A34:A37"/>
    <mergeCell ref="A38:B38"/>
    <mergeCell ref="A39:A42"/>
    <mergeCell ref="A43:B43"/>
    <mergeCell ref="A44:A47"/>
  </mergeCells>
  <pageMargins left="0.74803149606299213" right="0.15748031496062992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4"/>
  <sheetViews>
    <sheetView view="pageBreakPreview" zoomScale="140" zoomScaleNormal="100" zoomScaleSheetLayoutView="140" workbookViewId="0">
      <selection activeCell="J18" sqref="J18"/>
    </sheetView>
  </sheetViews>
  <sheetFormatPr defaultRowHeight="15.75" x14ac:dyDescent="0.25"/>
  <cols>
    <col min="1" max="6" width="10.625" customWidth="1"/>
    <col min="7" max="7" width="11.5" customWidth="1"/>
  </cols>
  <sheetData>
    <row r="1" spans="1:7" ht="20.25" x14ac:dyDescent="0.3">
      <c r="A1" s="641" t="s">
        <v>4</v>
      </c>
      <c r="B1" s="642"/>
      <c r="C1" s="642"/>
      <c r="D1" s="642"/>
      <c r="E1" s="642"/>
      <c r="F1" s="642"/>
      <c r="G1" s="642"/>
    </row>
    <row r="2" spans="1:7" ht="16.5" thickBot="1" x14ac:dyDescent="0.3">
      <c r="A2" s="643" t="s">
        <v>54</v>
      </c>
      <c r="B2" s="643"/>
      <c r="C2" s="643"/>
      <c r="D2" s="643"/>
      <c r="E2" s="643"/>
      <c r="F2" s="643"/>
      <c r="G2" s="643"/>
    </row>
    <row r="3" spans="1:7" ht="16.5" thickBot="1" x14ac:dyDescent="0.3">
      <c r="A3" s="106" t="s">
        <v>48</v>
      </c>
      <c r="B3" s="81">
        <v>2015</v>
      </c>
      <c r="C3" s="81">
        <v>2014</v>
      </c>
      <c r="D3" s="81">
        <v>2013</v>
      </c>
      <c r="E3" s="81">
        <v>2012</v>
      </c>
      <c r="F3" s="81">
        <v>2011</v>
      </c>
      <c r="G3" s="107">
        <v>2010</v>
      </c>
    </row>
    <row r="4" spans="1:7" x14ac:dyDescent="0.25">
      <c r="A4" s="12">
        <v>1</v>
      </c>
      <c r="B4" s="67">
        <v>8977</v>
      </c>
      <c r="C4" s="67">
        <v>9929</v>
      </c>
      <c r="D4" s="67">
        <v>10582</v>
      </c>
      <c r="E4" s="67">
        <v>10780</v>
      </c>
      <c r="F4" s="67">
        <v>10573</v>
      </c>
      <c r="G4" s="67">
        <v>10508</v>
      </c>
    </row>
    <row r="5" spans="1:7" x14ac:dyDescent="0.25">
      <c r="A5" s="45">
        <v>2</v>
      </c>
      <c r="B5" s="2">
        <v>4289</v>
      </c>
      <c r="C5" s="2">
        <v>4239</v>
      </c>
      <c r="D5" s="2">
        <v>4419</v>
      </c>
      <c r="E5" s="2">
        <v>4640</v>
      </c>
      <c r="F5" s="2">
        <v>5197</v>
      </c>
      <c r="G5" s="2">
        <v>5424</v>
      </c>
    </row>
    <row r="6" spans="1:7" x14ac:dyDescent="0.25">
      <c r="A6" s="45" t="s">
        <v>3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</row>
    <row r="7" spans="1:7" x14ac:dyDescent="0.25">
      <c r="A7" s="45">
        <v>3</v>
      </c>
      <c r="B7" s="2">
        <v>717</v>
      </c>
      <c r="C7" s="2">
        <v>851</v>
      </c>
      <c r="D7" s="2">
        <v>957</v>
      </c>
      <c r="E7" s="2">
        <v>1093</v>
      </c>
      <c r="F7" s="2">
        <v>1198</v>
      </c>
      <c r="G7" s="2">
        <v>1156</v>
      </c>
    </row>
    <row r="8" spans="1:7" x14ac:dyDescent="0.25">
      <c r="A8" s="120" t="s">
        <v>56</v>
      </c>
      <c r="B8" s="43">
        <f t="shared" ref="B8:G8" si="0">SUM(B4:B7)</f>
        <v>13983</v>
      </c>
      <c r="C8" s="43">
        <f t="shared" si="0"/>
        <v>15019</v>
      </c>
      <c r="D8" s="43">
        <f t="shared" si="0"/>
        <v>15958</v>
      </c>
      <c r="E8" s="43">
        <f t="shared" si="0"/>
        <v>16513</v>
      </c>
      <c r="F8" s="43">
        <f t="shared" si="0"/>
        <v>16968</v>
      </c>
      <c r="G8" s="43">
        <f t="shared" si="0"/>
        <v>17088</v>
      </c>
    </row>
    <row r="9" spans="1:7" ht="16.5" thickBot="1" x14ac:dyDescent="0.3">
      <c r="A9" s="643" t="s">
        <v>55</v>
      </c>
      <c r="B9" s="643"/>
      <c r="C9" s="643"/>
      <c r="D9" s="643"/>
      <c r="E9" s="643"/>
      <c r="F9" s="643"/>
      <c r="G9" s="643"/>
    </row>
    <row r="10" spans="1:7" ht="16.5" thickBot="1" x14ac:dyDescent="0.3">
      <c r="A10" s="106" t="s">
        <v>48</v>
      </c>
      <c r="B10" s="81">
        <v>2015</v>
      </c>
      <c r="C10" s="81">
        <v>2014</v>
      </c>
      <c r="D10" s="81">
        <v>2013</v>
      </c>
      <c r="E10" s="81">
        <v>2012</v>
      </c>
      <c r="F10" s="81">
        <v>2011</v>
      </c>
      <c r="G10" s="107">
        <v>2010</v>
      </c>
    </row>
    <row r="11" spans="1:7" x14ac:dyDescent="0.25">
      <c r="A11" s="12">
        <v>1</v>
      </c>
      <c r="B11" s="67">
        <v>0</v>
      </c>
      <c r="C11" s="67">
        <v>7</v>
      </c>
      <c r="D11" s="67">
        <v>37</v>
      </c>
      <c r="E11" s="67">
        <v>103</v>
      </c>
      <c r="F11" s="67">
        <v>252</v>
      </c>
      <c r="G11" s="67">
        <v>467</v>
      </c>
    </row>
    <row r="12" spans="1:7" x14ac:dyDescent="0.25">
      <c r="A12" s="45">
        <v>2</v>
      </c>
      <c r="B12" s="2">
        <v>0</v>
      </c>
      <c r="C12" s="2">
        <v>0</v>
      </c>
      <c r="D12" s="2">
        <v>0</v>
      </c>
      <c r="E12" s="2">
        <v>0</v>
      </c>
      <c r="F12" s="2">
        <v>23</v>
      </c>
      <c r="G12" s="2">
        <v>3</v>
      </c>
    </row>
    <row r="13" spans="1:7" x14ac:dyDescent="0.25">
      <c r="A13" s="45" t="s">
        <v>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5">
      <c r="A14" s="45">
        <v>3</v>
      </c>
      <c r="B14" s="2">
        <v>303</v>
      </c>
      <c r="C14" s="2">
        <v>377</v>
      </c>
      <c r="D14" s="2">
        <v>407</v>
      </c>
      <c r="E14" s="2">
        <v>443</v>
      </c>
      <c r="F14" s="2">
        <v>493</v>
      </c>
      <c r="G14" s="2">
        <v>584</v>
      </c>
    </row>
    <row r="15" spans="1:7" x14ac:dyDescent="0.25">
      <c r="A15" s="120" t="s">
        <v>56</v>
      </c>
      <c r="B15" s="43">
        <f t="shared" ref="B15:G15" si="1">SUM(B11:B14)</f>
        <v>303</v>
      </c>
      <c r="C15" s="43">
        <f t="shared" si="1"/>
        <v>384</v>
      </c>
      <c r="D15" s="43">
        <f t="shared" si="1"/>
        <v>444</v>
      </c>
      <c r="E15" s="43">
        <f t="shared" si="1"/>
        <v>546</v>
      </c>
      <c r="F15" s="43">
        <f t="shared" si="1"/>
        <v>768</v>
      </c>
      <c r="G15" s="43">
        <f t="shared" si="1"/>
        <v>1054</v>
      </c>
    </row>
    <row r="16" spans="1:7" ht="16.5" thickBot="1" x14ac:dyDescent="0.3">
      <c r="A16" s="644" t="s">
        <v>159</v>
      </c>
      <c r="B16" s="644"/>
      <c r="C16" s="644"/>
      <c r="D16" s="644"/>
      <c r="E16" s="644"/>
      <c r="F16" s="644"/>
      <c r="G16" s="644"/>
    </row>
    <row r="17" spans="1:7" ht="16.5" thickBot="1" x14ac:dyDescent="0.3">
      <c r="A17" s="106" t="s">
        <v>58</v>
      </c>
      <c r="B17" s="81">
        <v>2015</v>
      </c>
      <c r="C17" s="81">
        <v>2014</v>
      </c>
      <c r="D17" s="81">
        <v>2013</v>
      </c>
      <c r="E17" s="81">
        <v>2012</v>
      </c>
      <c r="F17" s="81">
        <v>2011</v>
      </c>
      <c r="G17" s="107">
        <v>2010</v>
      </c>
    </row>
    <row r="18" spans="1:7" x14ac:dyDescent="0.25">
      <c r="A18" s="132">
        <v>1</v>
      </c>
      <c r="B18" s="78">
        <f t="shared" ref="B18:G21" si="2">+B11+B4</f>
        <v>8977</v>
      </c>
      <c r="C18" s="78">
        <f t="shared" si="2"/>
        <v>9936</v>
      </c>
      <c r="D18" s="78">
        <f t="shared" si="2"/>
        <v>10619</v>
      </c>
      <c r="E18" s="78">
        <f t="shared" si="2"/>
        <v>10883</v>
      </c>
      <c r="F18" s="78">
        <f t="shared" si="2"/>
        <v>10825</v>
      </c>
      <c r="G18" s="78">
        <f t="shared" si="2"/>
        <v>10975</v>
      </c>
    </row>
    <row r="19" spans="1:7" x14ac:dyDescent="0.25">
      <c r="A19" s="132">
        <v>2</v>
      </c>
      <c r="B19" s="78">
        <f t="shared" si="2"/>
        <v>4289</v>
      </c>
      <c r="C19" s="78">
        <f t="shared" si="2"/>
        <v>4239</v>
      </c>
      <c r="D19" s="78">
        <f t="shared" si="2"/>
        <v>4419</v>
      </c>
      <c r="E19" s="78">
        <f t="shared" si="2"/>
        <v>4640</v>
      </c>
      <c r="F19" s="78">
        <f t="shared" si="2"/>
        <v>5220</v>
      </c>
      <c r="G19" s="78">
        <f t="shared" si="2"/>
        <v>5427</v>
      </c>
    </row>
    <row r="20" spans="1:7" x14ac:dyDescent="0.25">
      <c r="A20" s="120" t="s">
        <v>3</v>
      </c>
      <c r="B20" s="78">
        <f t="shared" si="2"/>
        <v>0</v>
      </c>
      <c r="C20" s="78">
        <f t="shared" si="2"/>
        <v>0</v>
      </c>
      <c r="D20" s="78">
        <f t="shared" si="2"/>
        <v>0</v>
      </c>
      <c r="E20" s="78">
        <f t="shared" si="2"/>
        <v>0</v>
      </c>
      <c r="F20" s="78">
        <f t="shared" si="2"/>
        <v>0</v>
      </c>
      <c r="G20" s="78">
        <f t="shared" si="2"/>
        <v>0</v>
      </c>
    </row>
    <row r="21" spans="1:7" x14ac:dyDescent="0.25">
      <c r="A21" s="120">
        <v>3</v>
      </c>
      <c r="B21" s="78">
        <f t="shared" si="2"/>
        <v>1020</v>
      </c>
      <c r="C21" s="78">
        <f t="shared" si="2"/>
        <v>1228</v>
      </c>
      <c r="D21" s="78">
        <f t="shared" si="2"/>
        <v>1364</v>
      </c>
      <c r="E21" s="78">
        <f t="shared" si="2"/>
        <v>1536</v>
      </c>
      <c r="F21" s="78">
        <f t="shared" si="2"/>
        <v>1691</v>
      </c>
      <c r="G21" s="78">
        <f t="shared" si="2"/>
        <v>1740</v>
      </c>
    </row>
    <row r="22" spans="1:7" x14ac:dyDescent="0.25">
      <c r="A22" s="120" t="s">
        <v>56</v>
      </c>
      <c r="B22" s="43">
        <f t="shared" ref="B22:G22" si="3">SUM(B18:B21)</f>
        <v>14286</v>
      </c>
      <c r="C22" s="43">
        <f t="shared" si="3"/>
        <v>15403</v>
      </c>
      <c r="D22" s="43">
        <f t="shared" si="3"/>
        <v>16402</v>
      </c>
      <c r="E22" s="43">
        <f t="shared" si="3"/>
        <v>17059</v>
      </c>
      <c r="F22" s="43">
        <f t="shared" si="3"/>
        <v>17736</v>
      </c>
      <c r="G22" s="43">
        <f t="shared" si="3"/>
        <v>18142</v>
      </c>
    </row>
    <row r="23" spans="1:7" s="52" customFormat="1" x14ac:dyDescent="0.25">
      <c r="A23" s="50"/>
      <c r="B23" s="50"/>
      <c r="C23" s="50"/>
      <c r="D23" s="50"/>
      <c r="E23" s="50"/>
      <c r="F23" s="50"/>
      <c r="G23" s="50"/>
    </row>
    <row r="24" spans="1:7" x14ac:dyDescent="0.25">
      <c r="A24" t="s">
        <v>57</v>
      </c>
    </row>
  </sheetData>
  <mergeCells count="4">
    <mergeCell ref="A1:G1"/>
    <mergeCell ref="A2:G2"/>
    <mergeCell ref="A9:G9"/>
    <mergeCell ref="A16:G16"/>
  </mergeCells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50"/>
  <sheetViews>
    <sheetView view="pageBreakPreview" topLeftCell="A10" zoomScaleNormal="100" zoomScaleSheetLayoutView="100" workbookViewId="0">
      <selection activeCell="S12" sqref="S12"/>
    </sheetView>
  </sheetViews>
  <sheetFormatPr defaultRowHeight="15.75" x14ac:dyDescent="0.25"/>
  <cols>
    <col min="1" max="1" width="17.75" customWidth="1"/>
    <col min="2" max="2" width="10.5" customWidth="1"/>
    <col min="3" max="3" width="4.75" customWidth="1"/>
    <col min="4" max="4" width="5" customWidth="1"/>
    <col min="5" max="5" width="4.75" customWidth="1"/>
    <col min="6" max="6" width="5" customWidth="1"/>
    <col min="7" max="7" width="4.75" customWidth="1"/>
    <col min="8" max="8" width="5" customWidth="1"/>
    <col min="9" max="9" width="4.75" customWidth="1"/>
    <col min="10" max="10" width="5" customWidth="1"/>
    <col min="11" max="11" width="5.875" customWidth="1"/>
    <col min="12" max="12" width="5" customWidth="1"/>
    <col min="13" max="13" width="4.75" customWidth="1"/>
    <col min="14" max="14" width="5" customWidth="1"/>
  </cols>
  <sheetData>
    <row r="1" spans="1:13" ht="43.5" customHeight="1" thickBot="1" x14ac:dyDescent="0.3">
      <c r="A1" s="652" t="s">
        <v>244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</row>
    <row r="2" spans="1:13" x14ac:dyDescent="0.25">
      <c r="A2" s="656" t="s">
        <v>245</v>
      </c>
      <c r="B2" s="653" t="s">
        <v>279</v>
      </c>
      <c r="C2" s="653" t="s">
        <v>54</v>
      </c>
      <c r="D2" s="653"/>
      <c r="E2" s="653"/>
      <c r="F2" s="653"/>
      <c r="G2" s="653" t="s">
        <v>55</v>
      </c>
      <c r="H2" s="653"/>
      <c r="I2" s="653"/>
      <c r="J2" s="653"/>
      <c r="K2" s="654" t="s">
        <v>56</v>
      </c>
      <c r="L2" s="655"/>
      <c r="M2" s="4"/>
    </row>
    <row r="3" spans="1:13" ht="48" thickBot="1" x14ac:dyDescent="0.3">
      <c r="A3" s="657"/>
      <c r="B3" s="658"/>
      <c r="C3" s="218" t="s">
        <v>0</v>
      </c>
      <c r="D3" s="219" t="s">
        <v>253</v>
      </c>
      <c r="E3" s="218" t="s">
        <v>1</v>
      </c>
      <c r="F3" s="219" t="s">
        <v>253</v>
      </c>
      <c r="G3" s="218" t="s">
        <v>0</v>
      </c>
      <c r="H3" s="219" t="s">
        <v>253</v>
      </c>
      <c r="I3" s="218" t="s">
        <v>1</v>
      </c>
      <c r="J3" s="219" t="s">
        <v>253</v>
      </c>
      <c r="K3" s="164" t="s">
        <v>241</v>
      </c>
      <c r="L3" s="220" t="s">
        <v>253</v>
      </c>
      <c r="M3" s="4"/>
    </row>
    <row r="4" spans="1:13" x14ac:dyDescent="0.25">
      <c r="A4" s="645" t="s">
        <v>287</v>
      </c>
      <c r="B4" s="38">
        <v>1</v>
      </c>
      <c r="C4" s="67">
        <v>444</v>
      </c>
      <c r="D4" s="67">
        <v>173</v>
      </c>
      <c r="E4" s="67">
        <v>11</v>
      </c>
      <c r="F4" s="67">
        <v>3</v>
      </c>
      <c r="G4" s="67"/>
      <c r="H4" s="67"/>
      <c r="I4" s="67"/>
      <c r="J4" s="67"/>
      <c r="K4" s="214">
        <f t="shared" ref="K4:K48" si="0">+C4+E4+G4+I4</f>
        <v>455</v>
      </c>
      <c r="L4" s="217">
        <f t="shared" ref="L4:L48" si="1">+D4+F4+H4+J4</f>
        <v>176</v>
      </c>
    </row>
    <row r="5" spans="1:13" x14ac:dyDescent="0.25">
      <c r="A5" s="646"/>
      <c r="B5" s="38">
        <v>2</v>
      </c>
      <c r="C5" s="67">
        <v>485</v>
      </c>
      <c r="D5" s="2">
        <v>168</v>
      </c>
      <c r="E5" s="67">
        <v>9</v>
      </c>
      <c r="F5" s="2">
        <v>2</v>
      </c>
      <c r="G5" s="67"/>
      <c r="H5" s="2"/>
      <c r="I5" s="67"/>
      <c r="J5" s="2"/>
      <c r="K5" s="64">
        <f t="shared" si="0"/>
        <v>494</v>
      </c>
      <c r="L5" s="215">
        <f t="shared" si="1"/>
        <v>170</v>
      </c>
    </row>
    <row r="6" spans="1:13" x14ac:dyDescent="0.25">
      <c r="A6" s="646"/>
      <c r="B6" s="38" t="s">
        <v>3</v>
      </c>
      <c r="C6" s="67"/>
      <c r="D6" s="2"/>
      <c r="E6" s="67"/>
      <c r="F6" s="2"/>
      <c r="G6" s="67"/>
      <c r="H6" s="2"/>
      <c r="I6" s="67"/>
      <c r="J6" s="2"/>
      <c r="K6" s="64">
        <f t="shared" si="0"/>
        <v>0</v>
      </c>
      <c r="L6" s="215">
        <f t="shared" si="1"/>
        <v>0</v>
      </c>
    </row>
    <row r="7" spans="1:13" x14ac:dyDescent="0.25">
      <c r="A7" s="647"/>
      <c r="B7" s="38">
        <v>3</v>
      </c>
      <c r="C7" s="67">
        <v>43</v>
      </c>
      <c r="D7" s="2">
        <v>12</v>
      </c>
      <c r="E7" s="67"/>
      <c r="F7" s="2"/>
      <c r="G7" s="67">
        <v>9</v>
      </c>
      <c r="H7" s="2">
        <v>3</v>
      </c>
      <c r="I7" s="67">
        <v>1</v>
      </c>
      <c r="J7" s="2"/>
      <c r="K7" s="64">
        <f t="shared" si="0"/>
        <v>53</v>
      </c>
      <c r="L7" s="215">
        <f t="shared" si="1"/>
        <v>15</v>
      </c>
    </row>
    <row r="8" spans="1:13" x14ac:dyDescent="0.25">
      <c r="A8" s="651" t="s">
        <v>304</v>
      </c>
      <c r="B8" s="624"/>
      <c r="C8" s="43">
        <f>SUM(C4:C7)</f>
        <v>972</v>
      </c>
      <c r="D8" s="43">
        <f>SUM(D4:D7)</f>
        <v>353</v>
      </c>
      <c r="E8" s="43">
        <f>SUM(E4:E7)</f>
        <v>20</v>
      </c>
      <c r="F8" s="43">
        <f>SUM(F4:F7)</f>
        <v>5</v>
      </c>
      <c r="G8" s="43">
        <f>SUM(G4:G7)</f>
        <v>9</v>
      </c>
      <c r="H8" s="43">
        <f t="shared" ref="H8:J8" si="2">SUM(H4:H7)</f>
        <v>3</v>
      </c>
      <c r="I8" s="43">
        <f t="shared" si="2"/>
        <v>1</v>
      </c>
      <c r="J8" s="43">
        <f t="shared" si="2"/>
        <v>0</v>
      </c>
      <c r="K8" s="64">
        <f t="shared" si="0"/>
        <v>1002</v>
      </c>
      <c r="L8" s="215">
        <f t="shared" si="1"/>
        <v>361</v>
      </c>
    </row>
    <row r="9" spans="1:13" x14ac:dyDescent="0.25">
      <c r="A9" s="648" t="s">
        <v>288</v>
      </c>
      <c r="B9" s="38">
        <v>1</v>
      </c>
      <c r="C9" s="67">
        <v>188</v>
      </c>
      <c r="D9" s="2">
        <v>16</v>
      </c>
      <c r="E9" s="67">
        <v>3</v>
      </c>
      <c r="F9" s="2">
        <v>1</v>
      </c>
      <c r="G9" s="67">
        <v>7</v>
      </c>
      <c r="H9" s="2">
        <v>1</v>
      </c>
      <c r="I9" s="67"/>
      <c r="J9" s="2"/>
      <c r="K9" s="64">
        <f t="shared" si="0"/>
        <v>198</v>
      </c>
      <c r="L9" s="215">
        <f t="shared" si="1"/>
        <v>18</v>
      </c>
    </row>
    <row r="10" spans="1:13" x14ac:dyDescent="0.25">
      <c r="A10" s="649"/>
      <c r="B10" s="38">
        <v>2</v>
      </c>
      <c r="C10" s="67">
        <v>189</v>
      </c>
      <c r="D10" s="2">
        <v>32</v>
      </c>
      <c r="E10" s="67"/>
      <c r="F10" s="2"/>
      <c r="G10" s="67"/>
      <c r="H10" s="2"/>
      <c r="I10" s="67"/>
      <c r="J10" s="2"/>
      <c r="K10" s="64">
        <f t="shared" si="0"/>
        <v>189</v>
      </c>
      <c r="L10" s="215">
        <f t="shared" si="1"/>
        <v>32</v>
      </c>
    </row>
    <row r="11" spans="1:13" x14ac:dyDescent="0.25">
      <c r="A11" s="649"/>
      <c r="B11" s="38" t="s">
        <v>3</v>
      </c>
      <c r="C11" s="67"/>
      <c r="D11" s="2"/>
      <c r="E11" s="67"/>
      <c r="F11" s="2"/>
      <c r="G11" s="67"/>
      <c r="H11" s="2"/>
      <c r="I11" s="67"/>
      <c r="J11" s="2"/>
      <c r="K11" s="64">
        <f t="shared" si="0"/>
        <v>0</v>
      </c>
      <c r="L11" s="215">
        <f t="shared" si="1"/>
        <v>0</v>
      </c>
    </row>
    <row r="12" spans="1:13" x14ac:dyDescent="0.25">
      <c r="A12" s="650"/>
      <c r="B12" s="38">
        <v>3</v>
      </c>
      <c r="C12" s="67">
        <v>13</v>
      </c>
      <c r="D12" s="2">
        <v>2</v>
      </c>
      <c r="E12" s="67"/>
      <c r="F12" s="2"/>
      <c r="G12" s="67">
        <v>12</v>
      </c>
      <c r="H12" s="2">
        <v>3</v>
      </c>
      <c r="I12" s="67">
        <v>1</v>
      </c>
      <c r="J12" s="2"/>
      <c r="K12" s="64">
        <f t="shared" si="0"/>
        <v>26</v>
      </c>
      <c r="L12" s="215">
        <f t="shared" si="1"/>
        <v>5</v>
      </c>
    </row>
    <row r="13" spans="1:13" x14ac:dyDescent="0.25">
      <c r="A13" s="651" t="s">
        <v>305</v>
      </c>
      <c r="B13" s="624"/>
      <c r="C13" s="43">
        <f>SUM(C9:C12)</f>
        <v>390</v>
      </c>
      <c r="D13" s="43">
        <f>SUM(D9:D12)</f>
        <v>50</v>
      </c>
      <c r="E13" s="43">
        <f>SUM(E9:E12)</f>
        <v>3</v>
      </c>
      <c r="F13" s="43">
        <f>SUM(F9:F12)</f>
        <v>1</v>
      </c>
      <c r="G13" s="43">
        <f t="shared" ref="G13:J13" si="3">SUM(G9:G12)</f>
        <v>19</v>
      </c>
      <c r="H13" s="43">
        <f t="shared" si="3"/>
        <v>4</v>
      </c>
      <c r="I13" s="43">
        <f t="shared" si="3"/>
        <v>1</v>
      </c>
      <c r="J13" s="43">
        <f t="shared" si="3"/>
        <v>0</v>
      </c>
      <c r="K13" s="64">
        <f t="shared" si="0"/>
        <v>413</v>
      </c>
      <c r="L13" s="215">
        <f t="shared" si="1"/>
        <v>55</v>
      </c>
    </row>
    <row r="14" spans="1:13" x14ac:dyDescent="0.25">
      <c r="A14" s="645" t="s">
        <v>289</v>
      </c>
      <c r="B14" s="38">
        <v>1</v>
      </c>
      <c r="C14" s="67">
        <v>334</v>
      </c>
      <c r="D14" s="2">
        <v>31</v>
      </c>
      <c r="E14" s="67">
        <v>7</v>
      </c>
      <c r="F14" s="2">
        <v>1</v>
      </c>
      <c r="G14" s="67"/>
      <c r="H14" s="2"/>
      <c r="I14" s="67"/>
      <c r="J14" s="2"/>
      <c r="K14" s="64">
        <f t="shared" si="0"/>
        <v>341</v>
      </c>
      <c r="L14" s="215">
        <f t="shared" si="1"/>
        <v>32</v>
      </c>
    </row>
    <row r="15" spans="1:13" x14ac:dyDescent="0.25">
      <c r="A15" s="646"/>
      <c r="B15" s="38">
        <v>2</v>
      </c>
      <c r="C15" s="67">
        <v>251</v>
      </c>
      <c r="D15" s="2">
        <v>15</v>
      </c>
      <c r="E15" s="67">
        <v>5</v>
      </c>
      <c r="F15" s="2"/>
      <c r="G15" s="67"/>
      <c r="H15" s="2"/>
      <c r="I15" s="67"/>
      <c r="J15" s="2"/>
      <c r="K15" s="64">
        <f t="shared" si="0"/>
        <v>256</v>
      </c>
      <c r="L15" s="215">
        <f t="shared" si="1"/>
        <v>15</v>
      </c>
    </row>
    <row r="16" spans="1:13" x14ac:dyDescent="0.25">
      <c r="A16" s="646"/>
      <c r="B16" s="38" t="s">
        <v>3</v>
      </c>
      <c r="C16" s="67"/>
      <c r="D16" s="2"/>
      <c r="E16" s="67"/>
      <c r="F16" s="2"/>
      <c r="G16" s="67"/>
      <c r="H16" s="2"/>
      <c r="I16" s="67"/>
      <c r="J16" s="2"/>
      <c r="K16" s="64">
        <f t="shared" si="0"/>
        <v>0</v>
      </c>
      <c r="L16" s="215">
        <f t="shared" si="1"/>
        <v>0</v>
      </c>
    </row>
    <row r="17" spans="1:12" x14ac:dyDescent="0.25">
      <c r="A17" s="647"/>
      <c r="B17" s="38">
        <v>3</v>
      </c>
      <c r="C17" s="67">
        <v>31</v>
      </c>
      <c r="D17" s="2">
        <v>3</v>
      </c>
      <c r="E17" s="67">
        <v>1</v>
      </c>
      <c r="F17" s="2"/>
      <c r="G17" s="67">
        <v>10</v>
      </c>
      <c r="H17" s="2"/>
      <c r="I17" s="67">
        <v>2</v>
      </c>
      <c r="J17" s="2"/>
      <c r="K17" s="64">
        <f t="shared" si="0"/>
        <v>44</v>
      </c>
      <c r="L17" s="215">
        <f t="shared" si="1"/>
        <v>3</v>
      </c>
    </row>
    <row r="18" spans="1:12" x14ac:dyDescent="0.25">
      <c r="A18" s="651" t="s">
        <v>306</v>
      </c>
      <c r="B18" s="624"/>
      <c r="C18" s="43">
        <f>SUM(C14:C17)</f>
        <v>616</v>
      </c>
      <c r="D18" s="43">
        <f>SUM(D14:D17)</f>
        <v>49</v>
      </c>
      <c r="E18" s="43">
        <f>SUM(E14:E17)</f>
        <v>13</v>
      </c>
      <c r="F18" s="43">
        <f>SUM(F14:F17)</f>
        <v>1</v>
      </c>
      <c r="G18" s="43">
        <f t="shared" ref="G18:I18" si="4">SUM(G14:G17)</f>
        <v>10</v>
      </c>
      <c r="H18" s="43">
        <f t="shared" si="4"/>
        <v>0</v>
      </c>
      <c r="I18" s="43">
        <f t="shared" si="4"/>
        <v>2</v>
      </c>
      <c r="J18" s="43">
        <f>SUM(J14:J17)</f>
        <v>0</v>
      </c>
      <c r="K18" s="64">
        <f t="shared" si="0"/>
        <v>641</v>
      </c>
      <c r="L18" s="215">
        <f t="shared" si="1"/>
        <v>50</v>
      </c>
    </row>
    <row r="19" spans="1:12" x14ac:dyDescent="0.25">
      <c r="A19" s="645" t="s">
        <v>290</v>
      </c>
      <c r="B19" s="38">
        <v>1</v>
      </c>
      <c r="C19" s="67">
        <v>299</v>
      </c>
      <c r="D19" s="2">
        <v>218</v>
      </c>
      <c r="E19" s="67">
        <v>1</v>
      </c>
      <c r="F19" s="2">
        <v>1</v>
      </c>
      <c r="G19" s="67"/>
      <c r="H19" s="2"/>
      <c r="I19" s="67"/>
      <c r="J19" s="2"/>
      <c r="K19" s="64">
        <f t="shared" si="0"/>
        <v>300</v>
      </c>
      <c r="L19" s="215">
        <f t="shared" si="1"/>
        <v>219</v>
      </c>
    </row>
    <row r="20" spans="1:12" x14ac:dyDescent="0.25">
      <c r="A20" s="646"/>
      <c r="B20" s="38">
        <v>2</v>
      </c>
      <c r="C20" s="67">
        <v>184</v>
      </c>
      <c r="D20" s="2">
        <v>131</v>
      </c>
      <c r="E20" s="67">
        <v>2</v>
      </c>
      <c r="F20" s="2"/>
      <c r="G20" s="67"/>
      <c r="H20" s="2"/>
      <c r="I20" s="67"/>
      <c r="J20" s="2"/>
      <c r="K20" s="64">
        <f t="shared" si="0"/>
        <v>186</v>
      </c>
      <c r="L20" s="215">
        <f t="shared" si="1"/>
        <v>131</v>
      </c>
    </row>
    <row r="21" spans="1:12" x14ac:dyDescent="0.25">
      <c r="A21" s="646"/>
      <c r="B21" s="38" t="s">
        <v>3</v>
      </c>
      <c r="C21" s="67"/>
      <c r="D21" s="2"/>
      <c r="E21" s="67"/>
      <c r="F21" s="2"/>
      <c r="G21" s="67"/>
      <c r="H21" s="2"/>
      <c r="I21" s="67"/>
      <c r="J21" s="2"/>
      <c r="K21" s="64">
        <f t="shared" si="0"/>
        <v>0</v>
      </c>
      <c r="L21" s="215">
        <f t="shared" si="1"/>
        <v>0</v>
      </c>
    </row>
    <row r="22" spans="1:12" x14ac:dyDescent="0.25">
      <c r="A22" s="647"/>
      <c r="B22" s="38">
        <v>3</v>
      </c>
      <c r="C22" s="67">
        <v>40</v>
      </c>
      <c r="D22" s="2">
        <v>26</v>
      </c>
      <c r="E22" s="67">
        <v>2</v>
      </c>
      <c r="F22" s="2">
        <v>2</v>
      </c>
      <c r="G22" s="67">
        <v>9</v>
      </c>
      <c r="H22" s="2">
        <v>6</v>
      </c>
      <c r="I22" s="67"/>
      <c r="J22" s="2"/>
      <c r="K22" s="64">
        <f t="shared" si="0"/>
        <v>51</v>
      </c>
      <c r="L22" s="215">
        <f t="shared" si="1"/>
        <v>34</v>
      </c>
    </row>
    <row r="23" spans="1:12" x14ac:dyDescent="0.25">
      <c r="A23" s="651" t="s">
        <v>307</v>
      </c>
      <c r="B23" s="624"/>
      <c r="C23" s="43">
        <f>SUM(C19:C22)</f>
        <v>523</v>
      </c>
      <c r="D23" s="43">
        <f>SUM(D19:D22)</f>
        <v>375</v>
      </c>
      <c r="E23" s="43">
        <f>SUM(E19:E22)</f>
        <v>5</v>
      </c>
      <c r="F23" s="43">
        <f>SUM(F19:F22)</f>
        <v>3</v>
      </c>
      <c r="G23" s="43">
        <f t="shared" ref="G23:J23" si="5">SUM(G19:G22)</f>
        <v>9</v>
      </c>
      <c r="H23" s="43">
        <f t="shared" si="5"/>
        <v>6</v>
      </c>
      <c r="I23" s="43">
        <f t="shared" si="5"/>
        <v>0</v>
      </c>
      <c r="J23" s="43">
        <f t="shared" si="5"/>
        <v>0</v>
      </c>
      <c r="K23" s="64">
        <f t="shared" si="0"/>
        <v>537</v>
      </c>
      <c r="L23" s="215">
        <f t="shared" si="1"/>
        <v>384</v>
      </c>
    </row>
    <row r="24" spans="1:12" x14ac:dyDescent="0.25">
      <c r="A24" s="645" t="s">
        <v>291</v>
      </c>
      <c r="B24" s="38">
        <v>1</v>
      </c>
      <c r="C24" s="67">
        <v>157</v>
      </c>
      <c r="D24" s="2">
        <v>113</v>
      </c>
      <c r="E24" s="67">
        <v>4</v>
      </c>
      <c r="F24" s="2">
        <v>3</v>
      </c>
      <c r="G24" s="67"/>
      <c r="H24" s="2"/>
      <c r="I24" s="67"/>
      <c r="J24" s="2"/>
      <c r="K24" s="64">
        <f t="shared" si="0"/>
        <v>161</v>
      </c>
      <c r="L24" s="215">
        <f t="shared" si="1"/>
        <v>116</v>
      </c>
    </row>
    <row r="25" spans="1:12" x14ac:dyDescent="0.25">
      <c r="A25" s="646"/>
      <c r="B25" s="38">
        <v>2</v>
      </c>
      <c r="C25" s="67">
        <v>171</v>
      </c>
      <c r="D25" s="2">
        <v>101</v>
      </c>
      <c r="E25" s="67">
        <v>7</v>
      </c>
      <c r="F25" s="2">
        <v>3</v>
      </c>
      <c r="G25" s="67"/>
      <c r="H25" s="2"/>
      <c r="I25" s="67"/>
      <c r="J25" s="2"/>
      <c r="K25" s="64">
        <f t="shared" si="0"/>
        <v>178</v>
      </c>
      <c r="L25" s="215">
        <f t="shared" si="1"/>
        <v>104</v>
      </c>
    </row>
    <row r="26" spans="1:12" x14ac:dyDescent="0.25">
      <c r="A26" s="646"/>
      <c r="B26" s="38" t="s">
        <v>3</v>
      </c>
      <c r="C26" s="67"/>
      <c r="D26" s="2"/>
      <c r="E26" s="67"/>
      <c r="F26" s="2"/>
      <c r="G26" s="67"/>
      <c r="H26" s="2"/>
      <c r="I26" s="67"/>
      <c r="J26" s="2"/>
      <c r="K26" s="64">
        <f t="shared" si="0"/>
        <v>0</v>
      </c>
      <c r="L26" s="215">
        <f t="shared" si="1"/>
        <v>0</v>
      </c>
    </row>
    <row r="27" spans="1:12" x14ac:dyDescent="0.25">
      <c r="A27" s="647"/>
      <c r="B27" s="38">
        <v>3</v>
      </c>
      <c r="C27" s="67">
        <v>19</v>
      </c>
      <c r="D27" s="2">
        <v>11</v>
      </c>
      <c r="E27" s="67">
        <v>1</v>
      </c>
      <c r="F27" s="2">
        <v>1</v>
      </c>
      <c r="G27" s="67">
        <v>1</v>
      </c>
      <c r="H27" s="2">
        <v>1</v>
      </c>
      <c r="I27" s="67"/>
      <c r="J27" s="2"/>
      <c r="K27" s="64">
        <f t="shared" si="0"/>
        <v>21</v>
      </c>
      <c r="L27" s="215">
        <f t="shared" si="1"/>
        <v>13</v>
      </c>
    </row>
    <row r="28" spans="1:12" x14ac:dyDescent="0.25">
      <c r="A28" s="651" t="s">
        <v>308</v>
      </c>
      <c r="B28" s="624"/>
      <c r="C28" s="43">
        <f>SUM(C24:C27)</f>
        <v>347</v>
      </c>
      <c r="D28" s="43">
        <f>SUM(D24:D27)</f>
        <v>225</v>
      </c>
      <c r="E28" s="43">
        <f>SUM(E24:E27)</f>
        <v>12</v>
      </c>
      <c r="F28" s="43">
        <f>SUM(F24:F27)</f>
        <v>7</v>
      </c>
      <c r="G28" s="43">
        <f t="shared" ref="G28:J28" si="6">SUM(G24:G27)</f>
        <v>1</v>
      </c>
      <c r="H28" s="43">
        <f t="shared" si="6"/>
        <v>1</v>
      </c>
      <c r="I28" s="43">
        <f t="shared" si="6"/>
        <v>0</v>
      </c>
      <c r="J28" s="43">
        <f t="shared" si="6"/>
        <v>0</v>
      </c>
      <c r="K28" s="64">
        <f t="shared" si="0"/>
        <v>360</v>
      </c>
      <c r="L28" s="215">
        <f t="shared" si="1"/>
        <v>233</v>
      </c>
    </row>
    <row r="29" spans="1:12" x14ac:dyDescent="0.25">
      <c r="A29" s="645" t="s">
        <v>292</v>
      </c>
      <c r="B29" s="38">
        <v>1</v>
      </c>
      <c r="C29" s="67">
        <v>446</v>
      </c>
      <c r="D29" s="2">
        <v>155</v>
      </c>
      <c r="E29" s="67"/>
      <c r="F29" s="2"/>
      <c r="G29" s="67"/>
      <c r="H29" s="2"/>
      <c r="I29" s="67"/>
      <c r="J29" s="2"/>
      <c r="K29" s="64">
        <f t="shared" si="0"/>
        <v>446</v>
      </c>
      <c r="L29" s="215">
        <f t="shared" si="1"/>
        <v>155</v>
      </c>
    </row>
    <row r="30" spans="1:12" x14ac:dyDescent="0.25">
      <c r="A30" s="646"/>
      <c r="B30" s="38">
        <v>2</v>
      </c>
      <c r="C30" s="67">
        <v>435</v>
      </c>
      <c r="D30" s="2">
        <v>171</v>
      </c>
      <c r="E30" s="67">
        <v>1</v>
      </c>
      <c r="F30" s="2">
        <v>1</v>
      </c>
      <c r="G30" s="67"/>
      <c r="H30" s="2"/>
      <c r="I30" s="67"/>
      <c r="J30" s="2"/>
      <c r="K30" s="64">
        <f t="shared" si="0"/>
        <v>436</v>
      </c>
      <c r="L30" s="215">
        <f t="shared" si="1"/>
        <v>172</v>
      </c>
    </row>
    <row r="31" spans="1:12" x14ac:dyDescent="0.25">
      <c r="A31" s="646"/>
      <c r="B31" s="38" t="s">
        <v>3</v>
      </c>
      <c r="C31" s="67"/>
      <c r="D31" s="2"/>
      <c r="E31" s="67"/>
      <c r="F31" s="2"/>
      <c r="G31" s="67"/>
      <c r="H31" s="2"/>
      <c r="I31" s="67"/>
      <c r="J31" s="2"/>
      <c r="K31" s="64">
        <f t="shared" si="0"/>
        <v>0</v>
      </c>
      <c r="L31" s="215">
        <f t="shared" si="1"/>
        <v>0</v>
      </c>
    </row>
    <row r="32" spans="1:12" x14ac:dyDescent="0.25">
      <c r="A32" s="647"/>
      <c r="B32" s="38">
        <v>3</v>
      </c>
      <c r="C32" s="67">
        <v>22</v>
      </c>
      <c r="D32" s="2">
        <v>6</v>
      </c>
      <c r="E32" s="67">
        <v>2</v>
      </c>
      <c r="F32" s="2"/>
      <c r="G32" s="67">
        <v>8</v>
      </c>
      <c r="H32" s="2">
        <v>1</v>
      </c>
      <c r="I32" s="67">
        <v>3</v>
      </c>
      <c r="J32" s="2">
        <v>1</v>
      </c>
      <c r="K32" s="64">
        <f t="shared" si="0"/>
        <v>35</v>
      </c>
      <c r="L32" s="215">
        <f t="shared" si="1"/>
        <v>8</v>
      </c>
    </row>
    <row r="33" spans="1:12" x14ac:dyDescent="0.25">
      <c r="A33" s="651" t="s">
        <v>309</v>
      </c>
      <c r="B33" s="624"/>
      <c r="C33" s="43">
        <f t="shared" ref="C33:J33" si="7">SUM(C29:C32)</f>
        <v>903</v>
      </c>
      <c r="D33" s="43">
        <f t="shared" si="7"/>
        <v>332</v>
      </c>
      <c r="E33" s="43">
        <f t="shared" si="7"/>
        <v>3</v>
      </c>
      <c r="F33" s="43">
        <f t="shared" si="7"/>
        <v>1</v>
      </c>
      <c r="G33" s="43">
        <f t="shared" si="7"/>
        <v>8</v>
      </c>
      <c r="H33" s="43">
        <f t="shared" si="7"/>
        <v>1</v>
      </c>
      <c r="I33" s="43">
        <f t="shared" si="7"/>
        <v>3</v>
      </c>
      <c r="J33" s="43">
        <f t="shared" si="7"/>
        <v>1</v>
      </c>
      <c r="K33" s="126">
        <f t="shared" si="0"/>
        <v>917</v>
      </c>
      <c r="L33" s="221">
        <f t="shared" si="1"/>
        <v>335</v>
      </c>
    </row>
    <row r="34" spans="1:12" x14ac:dyDescent="0.25">
      <c r="A34" s="646" t="s">
        <v>293</v>
      </c>
      <c r="B34" s="299">
        <v>1</v>
      </c>
      <c r="C34" s="67">
        <v>144</v>
      </c>
      <c r="D34" s="67">
        <v>10</v>
      </c>
      <c r="E34" s="67">
        <v>1</v>
      </c>
      <c r="F34" s="67">
        <v>1</v>
      </c>
      <c r="G34" s="67"/>
      <c r="H34" s="67"/>
      <c r="I34" s="67"/>
      <c r="J34" s="67"/>
      <c r="K34" s="64">
        <f t="shared" si="0"/>
        <v>145</v>
      </c>
      <c r="L34" s="215">
        <f t="shared" si="1"/>
        <v>11</v>
      </c>
    </row>
    <row r="35" spans="1:12" x14ac:dyDescent="0.25">
      <c r="A35" s="646"/>
      <c r="B35" s="281">
        <v>2</v>
      </c>
      <c r="C35" s="67">
        <v>97</v>
      </c>
      <c r="D35" s="2">
        <v>6</v>
      </c>
      <c r="E35" s="67">
        <v>2</v>
      </c>
      <c r="F35" s="2"/>
      <c r="G35" s="67"/>
      <c r="H35" s="2"/>
      <c r="I35" s="67"/>
      <c r="J35" s="2"/>
      <c r="K35" s="64">
        <f t="shared" si="0"/>
        <v>99</v>
      </c>
      <c r="L35" s="215">
        <f t="shared" si="1"/>
        <v>6</v>
      </c>
    </row>
    <row r="36" spans="1:12" x14ac:dyDescent="0.25">
      <c r="A36" s="646"/>
      <c r="B36" s="281" t="s">
        <v>3</v>
      </c>
      <c r="C36" s="67"/>
      <c r="D36" s="2"/>
      <c r="E36" s="67"/>
      <c r="F36" s="2"/>
      <c r="G36" s="67"/>
      <c r="H36" s="2"/>
      <c r="I36" s="67"/>
      <c r="J36" s="2"/>
      <c r="K36" s="64">
        <f t="shared" si="0"/>
        <v>0</v>
      </c>
      <c r="L36" s="215">
        <f t="shared" si="1"/>
        <v>0</v>
      </c>
    </row>
    <row r="37" spans="1:12" x14ac:dyDescent="0.25">
      <c r="A37" s="647"/>
      <c r="B37" s="281">
        <v>3</v>
      </c>
      <c r="C37" s="67">
        <v>4</v>
      </c>
      <c r="D37" s="2"/>
      <c r="E37" s="67"/>
      <c r="F37" s="2"/>
      <c r="G37" s="67">
        <v>2</v>
      </c>
      <c r="H37" s="2"/>
      <c r="I37" s="67"/>
      <c r="J37" s="2"/>
      <c r="K37" s="64">
        <f t="shared" si="0"/>
        <v>6</v>
      </c>
      <c r="L37" s="215">
        <f t="shared" si="1"/>
        <v>0</v>
      </c>
    </row>
    <row r="38" spans="1:12" x14ac:dyDescent="0.25">
      <c r="A38" s="651" t="s">
        <v>310</v>
      </c>
      <c r="B38" s="624"/>
      <c r="C38" s="43">
        <f t="shared" ref="C38:J38" si="8">SUM(C34:C37)</f>
        <v>245</v>
      </c>
      <c r="D38" s="43">
        <f t="shared" si="8"/>
        <v>16</v>
      </c>
      <c r="E38" s="43">
        <f t="shared" si="8"/>
        <v>3</v>
      </c>
      <c r="F38" s="43">
        <f t="shared" si="8"/>
        <v>1</v>
      </c>
      <c r="G38" s="43">
        <f t="shared" si="8"/>
        <v>2</v>
      </c>
      <c r="H38" s="43">
        <f t="shared" si="8"/>
        <v>0</v>
      </c>
      <c r="I38" s="43">
        <f t="shared" si="8"/>
        <v>0</v>
      </c>
      <c r="J38" s="43">
        <f t="shared" si="8"/>
        <v>0</v>
      </c>
      <c r="K38" s="64">
        <f t="shared" si="0"/>
        <v>250</v>
      </c>
      <c r="L38" s="221">
        <f t="shared" si="1"/>
        <v>17</v>
      </c>
    </row>
    <row r="39" spans="1:12" x14ac:dyDescent="0.25">
      <c r="A39" s="649" t="s">
        <v>294</v>
      </c>
      <c r="B39" s="299">
        <v>1</v>
      </c>
      <c r="C39" s="67">
        <v>22</v>
      </c>
      <c r="D39" s="67">
        <v>12</v>
      </c>
      <c r="E39" s="67"/>
      <c r="F39" s="67"/>
      <c r="G39" s="67"/>
      <c r="H39" s="67"/>
      <c r="I39" s="67"/>
      <c r="J39" s="67"/>
      <c r="K39" s="214">
        <f t="shared" si="0"/>
        <v>22</v>
      </c>
      <c r="L39" s="215">
        <f t="shared" si="1"/>
        <v>12</v>
      </c>
    </row>
    <row r="40" spans="1:12" x14ac:dyDescent="0.25">
      <c r="A40" s="649"/>
      <c r="B40" s="281">
        <v>2</v>
      </c>
      <c r="C40" s="67">
        <v>21</v>
      </c>
      <c r="D40" s="2">
        <v>11</v>
      </c>
      <c r="E40" s="67"/>
      <c r="F40" s="2"/>
      <c r="G40" s="67"/>
      <c r="H40" s="2"/>
      <c r="I40" s="67"/>
      <c r="J40" s="2"/>
      <c r="K40" s="64">
        <f t="shared" si="0"/>
        <v>21</v>
      </c>
      <c r="L40" s="215">
        <f t="shared" si="1"/>
        <v>11</v>
      </c>
    </row>
    <row r="41" spans="1:12" x14ac:dyDescent="0.25">
      <c r="A41" s="649"/>
      <c r="B41" s="281" t="s">
        <v>3</v>
      </c>
      <c r="C41" s="67"/>
      <c r="D41" s="2"/>
      <c r="E41" s="67"/>
      <c r="F41" s="2"/>
      <c r="G41" s="67"/>
      <c r="H41" s="2"/>
      <c r="I41" s="67"/>
      <c r="J41" s="2"/>
      <c r="K41" s="64">
        <f t="shared" si="0"/>
        <v>0</v>
      </c>
      <c r="L41" s="215">
        <f t="shared" si="1"/>
        <v>0</v>
      </c>
    </row>
    <row r="42" spans="1:12" x14ac:dyDescent="0.25">
      <c r="A42" s="650"/>
      <c r="B42" s="281">
        <v>3</v>
      </c>
      <c r="C42" s="67">
        <v>3</v>
      </c>
      <c r="D42" s="2"/>
      <c r="E42" s="67"/>
      <c r="F42" s="2"/>
      <c r="G42" s="67">
        <v>3</v>
      </c>
      <c r="H42" s="2">
        <v>2</v>
      </c>
      <c r="I42" s="67">
        <v>3</v>
      </c>
      <c r="J42" s="2">
        <v>1</v>
      </c>
      <c r="K42" s="64">
        <f t="shared" si="0"/>
        <v>9</v>
      </c>
      <c r="L42" s="215">
        <f t="shared" si="1"/>
        <v>3</v>
      </c>
    </row>
    <row r="43" spans="1:12" ht="16.5" thickBot="1" x14ac:dyDescent="0.3">
      <c r="A43" s="651" t="s">
        <v>311</v>
      </c>
      <c r="B43" s="624"/>
      <c r="C43" s="128">
        <f t="shared" ref="C43:J43" si="9">SUM(C39:C42)</f>
        <v>46</v>
      </c>
      <c r="D43" s="128">
        <f t="shared" si="9"/>
        <v>23</v>
      </c>
      <c r="E43" s="128">
        <f t="shared" si="9"/>
        <v>0</v>
      </c>
      <c r="F43" s="128">
        <f t="shared" si="9"/>
        <v>0</v>
      </c>
      <c r="G43" s="128">
        <f t="shared" si="9"/>
        <v>3</v>
      </c>
      <c r="H43" s="128">
        <f t="shared" si="9"/>
        <v>2</v>
      </c>
      <c r="I43" s="128">
        <f t="shared" si="9"/>
        <v>3</v>
      </c>
      <c r="J43" s="128">
        <f t="shared" si="9"/>
        <v>1</v>
      </c>
      <c r="K43" s="126">
        <f t="shared" si="0"/>
        <v>52</v>
      </c>
      <c r="L43" s="221">
        <f t="shared" si="1"/>
        <v>26</v>
      </c>
    </row>
    <row r="44" spans="1:12" x14ac:dyDescent="0.25">
      <c r="A44" s="222" t="s">
        <v>161</v>
      </c>
      <c r="B44" s="223">
        <v>1</v>
      </c>
      <c r="C44" s="184">
        <f>+C4+C9+C14+C19+C24+C29+C34+C39</f>
        <v>2034</v>
      </c>
      <c r="D44" s="184">
        <f t="shared" ref="D44:J44" si="10">+D4+D9+D14+D19+D24+D29+D34+D39</f>
        <v>728</v>
      </c>
      <c r="E44" s="184">
        <f t="shared" si="10"/>
        <v>27</v>
      </c>
      <c r="F44" s="184">
        <f t="shared" si="10"/>
        <v>10</v>
      </c>
      <c r="G44" s="184">
        <f t="shared" si="10"/>
        <v>7</v>
      </c>
      <c r="H44" s="184">
        <f t="shared" si="10"/>
        <v>1</v>
      </c>
      <c r="I44" s="184">
        <f t="shared" si="10"/>
        <v>0</v>
      </c>
      <c r="J44" s="184">
        <f t="shared" si="10"/>
        <v>0</v>
      </c>
      <c r="K44" s="224">
        <f t="shared" si="0"/>
        <v>2068</v>
      </c>
      <c r="L44" s="185">
        <f t="shared" si="1"/>
        <v>739</v>
      </c>
    </row>
    <row r="45" spans="1:12" x14ac:dyDescent="0.25">
      <c r="A45" s="216"/>
      <c r="B45" s="120">
        <v>2</v>
      </c>
      <c r="C45" s="43">
        <f>+C5+C10+C15+C20+C25+C30+C35+C40</f>
        <v>1833</v>
      </c>
      <c r="D45" s="43">
        <f t="shared" ref="D45:J45" si="11">+D5+D10+D15+D20+D25+D30+D35+D40</f>
        <v>635</v>
      </c>
      <c r="E45" s="43">
        <f t="shared" si="11"/>
        <v>26</v>
      </c>
      <c r="F45" s="43">
        <f t="shared" si="11"/>
        <v>6</v>
      </c>
      <c r="G45" s="43">
        <f t="shared" si="11"/>
        <v>0</v>
      </c>
      <c r="H45" s="43">
        <f t="shared" si="11"/>
        <v>0</v>
      </c>
      <c r="I45" s="43">
        <f t="shared" si="11"/>
        <v>0</v>
      </c>
      <c r="J45" s="43">
        <f t="shared" si="11"/>
        <v>0</v>
      </c>
      <c r="K45" s="64">
        <f t="shared" si="0"/>
        <v>1859</v>
      </c>
      <c r="L45" s="215">
        <f t="shared" si="1"/>
        <v>641</v>
      </c>
    </row>
    <row r="46" spans="1:12" x14ac:dyDescent="0.25">
      <c r="A46" s="216"/>
      <c r="B46" s="120" t="s">
        <v>3</v>
      </c>
      <c r="C46" s="43">
        <f>+C6+C11+C16+C21+C26+C31+C36+C41</f>
        <v>0</v>
      </c>
      <c r="D46" s="43">
        <f t="shared" ref="D46:J46" si="12">+D6+D11+D16+D21+D26+D31+D36+D41</f>
        <v>0</v>
      </c>
      <c r="E46" s="43">
        <f t="shared" si="12"/>
        <v>0</v>
      </c>
      <c r="F46" s="43">
        <f t="shared" si="12"/>
        <v>0</v>
      </c>
      <c r="G46" s="43">
        <f t="shared" si="12"/>
        <v>0</v>
      </c>
      <c r="H46" s="43">
        <f t="shared" si="12"/>
        <v>0</v>
      </c>
      <c r="I46" s="43">
        <f t="shared" si="12"/>
        <v>0</v>
      </c>
      <c r="J46" s="43">
        <f t="shared" si="12"/>
        <v>0</v>
      </c>
      <c r="K46" s="64">
        <f t="shared" si="0"/>
        <v>0</v>
      </c>
      <c r="L46" s="215">
        <f t="shared" si="1"/>
        <v>0</v>
      </c>
    </row>
    <row r="47" spans="1:12" ht="16.5" thickBot="1" x14ac:dyDescent="0.3">
      <c r="A47" s="225"/>
      <c r="B47" s="127">
        <v>3</v>
      </c>
      <c r="C47" s="128">
        <f>+C7+C12+C17+C22+C27+C32+C37+C42</f>
        <v>175</v>
      </c>
      <c r="D47" s="128">
        <f t="shared" ref="D47:J47" si="13">+D7+D12+D17+D22+D27+D32+D37+D42</f>
        <v>60</v>
      </c>
      <c r="E47" s="128">
        <f t="shared" si="13"/>
        <v>6</v>
      </c>
      <c r="F47" s="128">
        <f t="shared" si="13"/>
        <v>3</v>
      </c>
      <c r="G47" s="128">
        <f t="shared" si="13"/>
        <v>54</v>
      </c>
      <c r="H47" s="128">
        <f t="shared" si="13"/>
        <v>16</v>
      </c>
      <c r="I47" s="128">
        <f t="shared" si="13"/>
        <v>10</v>
      </c>
      <c r="J47" s="128">
        <f t="shared" si="13"/>
        <v>2</v>
      </c>
      <c r="K47" s="126">
        <f t="shared" si="0"/>
        <v>245</v>
      </c>
      <c r="L47" s="221">
        <f t="shared" si="1"/>
        <v>81</v>
      </c>
    </row>
    <row r="48" spans="1:12" ht="16.5" thickBot="1" x14ac:dyDescent="0.3">
      <c r="A48" s="618" t="s">
        <v>160</v>
      </c>
      <c r="B48" s="619"/>
      <c r="C48" s="180">
        <f>+C8+C13+C18+C23+C28+C33+C38+C43</f>
        <v>4042</v>
      </c>
      <c r="D48" s="180">
        <f t="shared" ref="D48:J48" si="14">+D8+D13+D18+D23+D28+D33+D38+D43</f>
        <v>1423</v>
      </c>
      <c r="E48" s="180">
        <f t="shared" si="14"/>
        <v>59</v>
      </c>
      <c r="F48" s="180">
        <f t="shared" si="14"/>
        <v>19</v>
      </c>
      <c r="G48" s="180">
        <f t="shared" si="14"/>
        <v>61</v>
      </c>
      <c r="H48" s="180">
        <f t="shared" si="14"/>
        <v>17</v>
      </c>
      <c r="I48" s="180">
        <f t="shared" si="14"/>
        <v>10</v>
      </c>
      <c r="J48" s="180">
        <f t="shared" si="14"/>
        <v>2</v>
      </c>
      <c r="K48" s="226">
        <f t="shared" si="0"/>
        <v>4172</v>
      </c>
      <c r="L48" s="181">
        <f t="shared" si="1"/>
        <v>1461</v>
      </c>
    </row>
    <row r="49" spans="1:1" x14ac:dyDescent="0.25">
      <c r="A49" s="16"/>
    </row>
    <row r="50" spans="1:1" x14ac:dyDescent="0.25">
      <c r="A50" t="s">
        <v>57</v>
      </c>
    </row>
  </sheetData>
  <mergeCells count="23">
    <mergeCell ref="A1:L1"/>
    <mergeCell ref="C2:F2"/>
    <mergeCell ref="G2:J2"/>
    <mergeCell ref="K2:L2"/>
    <mergeCell ref="A2:A3"/>
    <mergeCell ref="B2:B3"/>
    <mergeCell ref="A48:B48"/>
    <mergeCell ref="A8:B8"/>
    <mergeCell ref="A13:B13"/>
    <mergeCell ref="A18:B18"/>
    <mergeCell ref="A23:B23"/>
    <mergeCell ref="A28:B28"/>
    <mergeCell ref="A33:B33"/>
    <mergeCell ref="A38:B38"/>
    <mergeCell ref="A43:B43"/>
    <mergeCell ref="A29:A32"/>
    <mergeCell ref="A34:A37"/>
    <mergeCell ref="A39:A42"/>
    <mergeCell ref="A4:A7"/>
    <mergeCell ref="A9:A12"/>
    <mergeCell ref="A14:A17"/>
    <mergeCell ref="A19:A22"/>
    <mergeCell ref="A24:A27"/>
  </mergeCells>
  <phoneticPr fontId="5" type="noConversion"/>
  <pageMargins left="0.75" right="0.75" top="1" bottom="1" header="0.4921259845" footer="0.4921259845"/>
  <pageSetup paperSize="9" scale="85" fitToWidth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94"/>
  <sheetViews>
    <sheetView topLeftCell="A10" zoomScaleNormal="100" zoomScaleSheetLayoutView="100" workbookViewId="0">
      <selection activeCell="O21" sqref="O21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1" ht="46.5" customHeight="1" x14ac:dyDescent="0.3">
      <c r="A1" s="659" t="s">
        <v>246</v>
      </c>
      <c r="B1" s="659"/>
      <c r="C1" s="659"/>
      <c r="D1" s="659"/>
      <c r="E1" s="659"/>
      <c r="F1" s="659"/>
      <c r="G1" s="659"/>
      <c r="H1" s="659"/>
      <c r="I1" s="659"/>
      <c r="J1" s="659"/>
    </row>
    <row r="2" spans="1:11" ht="16.5" thickBot="1" x14ac:dyDescent="0.3">
      <c r="A2" s="660" t="s">
        <v>54</v>
      </c>
      <c r="B2" s="660"/>
      <c r="C2" s="660"/>
      <c r="D2" s="660"/>
      <c r="E2" s="660"/>
      <c r="F2" s="660"/>
      <c r="G2" s="660"/>
      <c r="H2" s="660"/>
      <c r="I2" s="660"/>
      <c r="J2" s="660"/>
      <c r="K2" s="15"/>
    </row>
    <row r="3" spans="1:11" ht="30.75" thickBot="1" x14ac:dyDescent="0.3">
      <c r="A3" s="68" t="s">
        <v>68</v>
      </c>
      <c r="B3" s="74" t="s">
        <v>59</v>
      </c>
      <c r="C3" s="74" t="s">
        <v>60</v>
      </c>
      <c r="D3" s="75" t="s">
        <v>61</v>
      </c>
      <c r="E3" s="75" t="s">
        <v>62</v>
      </c>
      <c r="F3" s="75" t="s">
        <v>63</v>
      </c>
      <c r="G3" s="76" t="s">
        <v>64</v>
      </c>
      <c r="H3" s="76" t="s">
        <v>65</v>
      </c>
      <c r="I3" s="76" t="s">
        <v>66</v>
      </c>
      <c r="J3" s="77" t="s">
        <v>67</v>
      </c>
    </row>
    <row r="4" spans="1:11" ht="30" x14ac:dyDescent="0.25">
      <c r="A4" s="73" t="s">
        <v>20</v>
      </c>
      <c r="B4" s="284"/>
      <c r="C4" s="284"/>
      <c r="D4" s="284"/>
      <c r="E4" s="284"/>
      <c r="F4" s="284"/>
      <c r="G4" s="122">
        <f>IFERROR(C4/B4,0)</f>
        <v>0</v>
      </c>
      <c r="H4" s="122">
        <f>IFERROR(E4/D4,0)</f>
        <v>0</v>
      </c>
      <c r="I4" s="122">
        <f>IFERROR(F4/E4,0)</f>
        <v>0</v>
      </c>
      <c r="J4" s="122">
        <f>IFERROR(F4/B4,0)</f>
        <v>0</v>
      </c>
    </row>
    <row r="5" spans="1:11" x14ac:dyDescent="0.25">
      <c r="A5" s="27" t="s">
        <v>21</v>
      </c>
      <c r="B5" s="285"/>
      <c r="C5" s="285"/>
      <c r="D5" s="285"/>
      <c r="E5" s="285"/>
      <c r="F5" s="285"/>
      <c r="G5" s="123">
        <f>IFERROR(C5/B5,0)</f>
        <v>0</v>
      </c>
      <c r="H5" s="123">
        <f t="shared" ref="H5:I27" si="0">IFERROR(E5/D5,0)</f>
        <v>0</v>
      </c>
      <c r="I5" s="123">
        <f t="shared" si="0"/>
        <v>0</v>
      </c>
      <c r="J5" s="123">
        <f t="shared" ref="J5:J27" si="1">IFERROR(F5/B5,0)</f>
        <v>0</v>
      </c>
    </row>
    <row r="6" spans="1:11" x14ac:dyDescent="0.25">
      <c r="A6" s="27" t="s">
        <v>22</v>
      </c>
      <c r="B6" s="285">
        <v>30</v>
      </c>
      <c r="C6" s="285">
        <v>120</v>
      </c>
      <c r="D6" s="285">
        <v>115</v>
      </c>
      <c r="E6" s="285">
        <v>49</v>
      </c>
      <c r="F6" s="285">
        <v>31</v>
      </c>
      <c r="G6" s="123">
        <f t="shared" ref="G6:G31" si="2">IFERROR(C6/B6,0)</f>
        <v>4</v>
      </c>
      <c r="H6" s="123">
        <f t="shared" si="0"/>
        <v>0.42608695652173911</v>
      </c>
      <c r="I6" s="123">
        <f t="shared" si="0"/>
        <v>0.63265306122448983</v>
      </c>
      <c r="J6" s="123">
        <f t="shared" si="1"/>
        <v>1.0333333333333334</v>
      </c>
    </row>
    <row r="7" spans="1:11" x14ac:dyDescent="0.25">
      <c r="A7" s="27" t="s">
        <v>23</v>
      </c>
      <c r="B7" s="285"/>
      <c r="C7" s="285"/>
      <c r="D7" s="285"/>
      <c r="E7" s="285"/>
      <c r="F7" s="285"/>
      <c r="G7" s="123">
        <f t="shared" si="2"/>
        <v>0</v>
      </c>
      <c r="H7" s="123">
        <f t="shared" si="0"/>
        <v>0</v>
      </c>
      <c r="I7" s="123">
        <f t="shared" si="0"/>
        <v>0</v>
      </c>
      <c r="J7" s="123">
        <f t="shared" si="1"/>
        <v>0</v>
      </c>
    </row>
    <row r="8" spans="1:11" x14ac:dyDescent="0.25">
      <c r="A8" s="27" t="s">
        <v>24</v>
      </c>
      <c r="B8" s="285"/>
      <c r="C8" s="286"/>
      <c r="D8" s="286"/>
      <c r="E8" s="286"/>
      <c r="F8" s="286"/>
      <c r="G8" s="123">
        <f t="shared" si="2"/>
        <v>0</v>
      </c>
      <c r="H8" s="123">
        <f t="shared" si="0"/>
        <v>0</v>
      </c>
      <c r="I8" s="123">
        <f t="shared" si="0"/>
        <v>0</v>
      </c>
      <c r="J8" s="123">
        <f t="shared" si="1"/>
        <v>0</v>
      </c>
    </row>
    <row r="9" spans="1:11" x14ac:dyDescent="0.25">
      <c r="A9" s="27" t="s">
        <v>25</v>
      </c>
      <c r="B9" s="285"/>
      <c r="C9" s="286"/>
      <c r="D9" s="286"/>
      <c r="E9" s="286"/>
      <c r="F9" s="286"/>
      <c r="G9" s="123">
        <f t="shared" si="2"/>
        <v>0</v>
      </c>
      <c r="H9" s="123">
        <f t="shared" si="0"/>
        <v>0</v>
      </c>
      <c r="I9" s="123">
        <f t="shared" si="0"/>
        <v>0</v>
      </c>
      <c r="J9" s="123">
        <f t="shared" si="1"/>
        <v>0</v>
      </c>
    </row>
    <row r="10" spans="1:11" x14ac:dyDescent="0.25">
      <c r="A10" s="27" t="s">
        <v>26</v>
      </c>
      <c r="B10" s="285"/>
      <c r="C10" s="286"/>
      <c r="D10" s="286"/>
      <c r="E10" s="286"/>
      <c r="F10" s="286"/>
      <c r="G10" s="123">
        <f t="shared" si="2"/>
        <v>0</v>
      </c>
      <c r="H10" s="123">
        <f t="shared" si="0"/>
        <v>0</v>
      </c>
      <c r="I10" s="123">
        <f t="shared" si="0"/>
        <v>0</v>
      </c>
      <c r="J10" s="123">
        <f t="shared" si="1"/>
        <v>0</v>
      </c>
    </row>
    <row r="11" spans="1:11" x14ac:dyDescent="0.25">
      <c r="A11" s="27" t="s">
        <v>27</v>
      </c>
      <c r="B11" s="285">
        <v>175</v>
      </c>
      <c r="C11" s="286">
        <v>289.5</v>
      </c>
      <c r="D11" s="286">
        <v>0</v>
      </c>
      <c r="E11" s="286">
        <v>289.5</v>
      </c>
      <c r="F11" s="286">
        <v>148</v>
      </c>
      <c r="G11" s="123">
        <f t="shared" si="2"/>
        <v>1.6542857142857144</v>
      </c>
      <c r="H11" s="123">
        <f t="shared" si="0"/>
        <v>0</v>
      </c>
      <c r="I11" s="123">
        <f t="shared" si="0"/>
        <v>0.51122625215889461</v>
      </c>
      <c r="J11" s="123">
        <f t="shared" si="1"/>
        <v>0.84571428571428575</v>
      </c>
    </row>
    <row r="12" spans="1:11" x14ac:dyDescent="0.25">
      <c r="A12" s="27" t="s">
        <v>28</v>
      </c>
      <c r="B12" s="285"/>
      <c r="C12" s="286"/>
      <c r="D12" s="286"/>
      <c r="E12" s="286"/>
      <c r="F12" s="286"/>
      <c r="G12" s="123">
        <f>IFERROR(C12/B12,0)</f>
        <v>0</v>
      </c>
      <c r="H12" s="123">
        <f>IFERROR(E12/D12,0)</f>
        <v>0</v>
      </c>
      <c r="I12" s="123">
        <f>IFERROR(F12/E12,0)</f>
        <v>0</v>
      </c>
      <c r="J12" s="123">
        <f>IFERROR(F12/B12,0)</f>
        <v>0</v>
      </c>
    </row>
    <row r="13" spans="1:11" x14ac:dyDescent="0.25">
      <c r="A13" s="27" t="s">
        <v>29</v>
      </c>
      <c r="B13" s="287"/>
      <c r="C13" s="288"/>
      <c r="D13" s="286"/>
      <c r="E13" s="286"/>
      <c r="F13" s="286"/>
      <c r="G13" s="123">
        <f t="shared" si="2"/>
        <v>0</v>
      </c>
      <c r="H13" s="123">
        <f t="shared" si="0"/>
        <v>0</v>
      </c>
      <c r="I13" s="123">
        <f t="shared" si="0"/>
        <v>0</v>
      </c>
      <c r="J13" s="123">
        <f t="shared" si="1"/>
        <v>0</v>
      </c>
    </row>
    <row r="14" spans="1:11" x14ac:dyDescent="0.25">
      <c r="A14" s="27" t="s">
        <v>30</v>
      </c>
      <c r="B14" s="285">
        <v>890</v>
      </c>
      <c r="C14" s="286">
        <v>1233.5</v>
      </c>
      <c r="D14" s="286">
        <v>466.5</v>
      </c>
      <c r="E14" s="286">
        <v>1022</v>
      </c>
      <c r="F14" s="286">
        <v>754.5</v>
      </c>
      <c r="G14" s="123">
        <f>IFERROR(C14/B14,0)</f>
        <v>1.3859550561797753</v>
      </c>
      <c r="H14" s="123">
        <f>IFERROR(E14/D14,0)</f>
        <v>2.1907824222936765</v>
      </c>
      <c r="I14" s="123">
        <f>IFERROR(F14/E14,0)</f>
        <v>0.73825831702544031</v>
      </c>
      <c r="J14" s="123">
        <f>IFERROR(F14/B14,0)</f>
        <v>0.84775280898876404</v>
      </c>
    </row>
    <row r="15" spans="1:11" ht="30" x14ac:dyDescent="0.25">
      <c r="A15" s="27" t="s">
        <v>31</v>
      </c>
      <c r="B15" s="285">
        <v>2100</v>
      </c>
      <c r="C15" s="286">
        <v>3610</v>
      </c>
      <c r="D15" s="286">
        <v>270.5</v>
      </c>
      <c r="E15" s="286">
        <v>3336.5</v>
      </c>
      <c r="F15" s="286">
        <v>2149.5</v>
      </c>
      <c r="G15" s="123">
        <f t="shared" si="2"/>
        <v>1.7190476190476192</v>
      </c>
      <c r="H15" s="123">
        <f t="shared" si="0"/>
        <v>12.33456561922366</v>
      </c>
      <c r="I15" s="123">
        <f t="shared" si="0"/>
        <v>0.64423797392477145</v>
      </c>
      <c r="J15" s="123">
        <f t="shared" si="1"/>
        <v>1.0235714285714286</v>
      </c>
    </row>
    <row r="16" spans="1:11" x14ac:dyDescent="0.25">
      <c r="A16" s="27" t="s">
        <v>32</v>
      </c>
      <c r="B16" s="285">
        <v>30</v>
      </c>
      <c r="C16" s="286">
        <v>32</v>
      </c>
      <c r="D16" s="286">
        <v>30</v>
      </c>
      <c r="E16" s="286">
        <v>27</v>
      </c>
      <c r="F16" s="286">
        <v>19</v>
      </c>
      <c r="G16" s="123">
        <f t="shared" si="2"/>
        <v>1.0666666666666667</v>
      </c>
      <c r="H16" s="123">
        <f t="shared" si="0"/>
        <v>0.9</v>
      </c>
      <c r="I16" s="123">
        <f t="shared" si="0"/>
        <v>0.70370370370370372</v>
      </c>
      <c r="J16" s="123">
        <f t="shared" si="1"/>
        <v>0.6333333333333333</v>
      </c>
    </row>
    <row r="17" spans="1:10" x14ac:dyDescent="0.25">
      <c r="A17" s="27" t="s">
        <v>33</v>
      </c>
      <c r="B17" s="285"/>
      <c r="C17" s="286"/>
      <c r="D17" s="286"/>
      <c r="E17" s="286"/>
      <c r="F17" s="286"/>
      <c r="G17" s="123">
        <f t="shared" si="2"/>
        <v>0</v>
      </c>
      <c r="H17" s="123">
        <f t="shared" si="0"/>
        <v>0</v>
      </c>
      <c r="I17" s="123">
        <f t="shared" si="0"/>
        <v>0</v>
      </c>
      <c r="J17" s="123">
        <f t="shared" si="1"/>
        <v>0</v>
      </c>
    </row>
    <row r="18" spans="1:10" x14ac:dyDescent="0.25">
      <c r="A18" s="27" t="s">
        <v>34</v>
      </c>
      <c r="B18" s="285"/>
      <c r="C18" s="286"/>
      <c r="D18" s="286"/>
      <c r="E18" s="286"/>
      <c r="F18" s="286"/>
      <c r="G18" s="123">
        <f t="shared" si="2"/>
        <v>0</v>
      </c>
      <c r="H18" s="123">
        <f t="shared" si="0"/>
        <v>0</v>
      </c>
      <c r="I18" s="123">
        <f t="shared" si="0"/>
        <v>0</v>
      </c>
      <c r="J18" s="123">
        <f t="shared" si="1"/>
        <v>0</v>
      </c>
    </row>
    <row r="19" spans="1:10" x14ac:dyDescent="0.25">
      <c r="A19" s="27" t="s">
        <v>35</v>
      </c>
      <c r="B19" s="285">
        <v>70</v>
      </c>
      <c r="C19" s="286">
        <v>43</v>
      </c>
      <c r="D19" s="286">
        <v>3.5</v>
      </c>
      <c r="E19" s="286">
        <v>39.5</v>
      </c>
      <c r="F19" s="286">
        <v>32</v>
      </c>
      <c r="G19" s="123">
        <f t="shared" si="2"/>
        <v>0.61428571428571432</v>
      </c>
      <c r="H19" s="123">
        <f t="shared" si="0"/>
        <v>11.285714285714286</v>
      </c>
      <c r="I19" s="123">
        <f t="shared" si="0"/>
        <v>0.810126582278481</v>
      </c>
      <c r="J19" s="123">
        <f t="shared" si="1"/>
        <v>0.45714285714285713</v>
      </c>
    </row>
    <row r="20" spans="1:10" x14ac:dyDescent="0.25">
      <c r="A20" s="27" t="s">
        <v>36</v>
      </c>
      <c r="B20" s="285"/>
      <c r="C20" s="286"/>
      <c r="D20" s="286"/>
      <c r="E20" s="286"/>
      <c r="F20" s="286"/>
      <c r="G20" s="123">
        <f t="shared" si="2"/>
        <v>0</v>
      </c>
      <c r="H20" s="123">
        <f t="shared" si="0"/>
        <v>0</v>
      </c>
      <c r="I20" s="123">
        <f t="shared" si="0"/>
        <v>0</v>
      </c>
      <c r="J20" s="123">
        <f t="shared" si="1"/>
        <v>0</v>
      </c>
    </row>
    <row r="21" spans="1:10" x14ac:dyDescent="0.25">
      <c r="A21" s="27" t="s">
        <v>37</v>
      </c>
      <c r="B21" s="285"/>
      <c r="C21" s="286"/>
      <c r="D21" s="286"/>
      <c r="E21" s="286"/>
      <c r="F21" s="286"/>
      <c r="G21" s="123">
        <f t="shared" si="2"/>
        <v>0</v>
      </c>
      <c r="H21" s="123">
        <f t="shared" si="0"/>
        <v>0</v>
      </c>
      <c r="I21" s="123">
        <f t="shared" si="0"/>
        <v>0</v>
      </c>
      <c r="J21" s="123">
        <f t="shared" si="1"/>
        <v>0</v>
      </c>
    </row>
    <row r="22" spans="1:10" x14ac:dyDescent="0.25">
      <c r="A22" s="27" t="s">
        <v>38</v>
      </c>
      <c r="B22" s="285"/>
      <c r="C22" s="286"/>
      <c r="D22" s="286"/>
      <c r="E22" s="286"/>
      <c r="F22" s="286"/>
      <c r="G22" s="123">
        <f t="shared" si="2"/>
        <v>0</v>
      </c>
      <c r="H22" s="123">
        <f t="shared" si="0"/>
        <v>0</v>
      </c>
      <c r="I22" s="123">
        <f t="shared" si="0"/>
        <v>0</v>
      </c>
      <c r="J22" s="123">
        <f t="shared" si="1"/>
        <v>0</v>
      </c>
    </row>
    <row r="23" spans="1:10" x14ac:dyDescent="0.25">
      <c r="A23" s="27" t="s">
        <v>39</v>
      </c>
      <c r="B23" s="285"/>
      <c r="C23" s="286"/>
      <c r="D23" s="286"/>
      <c r="E23" s="286"/>
      <c r="F23" s="286"/>
      <c r="G23" s="123">
        <f t="shared" si="2"/>
        <v>0</v>
      </c>
      <c r="H23" s="123">
        <f t="shared" si="0"/>
        <v>0</v>
      </c>
      <c r="I23" s="123">
        <f t="shared" si="0"/>
        <v>0</v>
      </c>
      <c r="J23" s="123">
        <f t="shared" si="1"/>
        <v>0</v>
      </c>
    </row>
    <row r="24" spans="1:10" x14ac:dyDescent="0.25">
      <c r="A24" s="27" t="s">
        <v>40</v>
      </c>
      <c r="B24" s="285"/>
      <c r="C24" s="286"/>
      <c r="D24" s="286"/>
      <c r="E24" s="286"/>
      <c r="F24" s="286"/>
      <c r="G24" s="123">
        <f t="shared" si="2"/>
        <v>0</v>
      </c>
      <c r="H24" s="123">
        <f t="shared" si="0"/>
        <v>0</v>
      </c>
      <c r="I24" s="123">
        <f t="shared" si="0"/>
        <v>0</v>
      </c>
      <c r="J24" s="123">
        <f t="shared" si="1"/>
        <v>0</v>
      </c>
    </row>
    <row r="25" spans="1:10" x14ac:dyDescent="0.25">
      <c r="A25" s="27" t="s">
        <v>41</v>
      </c>
      <c r="B25" s="285"/>
      <c r="C25" s="286"/>
      <c r="D25" s="286"/>
      <c r="E25" s="286"/>
      <c r="F25" s="286"/>
      <c r="G25" s="123">
        <f t="shared" si="2"/>
        <v>0</v>
      </c>
      <c r="H25" s="123">
        <f t="shared" si="0"/>
        <v>0</v>
      </c>
      <c r="I25" s="123">
        <f t="shared" si="0"/>
        <v>0</v>
      </c>
      <c r="J25" s="123">
        <f t="shared" si="1"/>
        <v>0</v>
      </c>
    </row>
    <row r="26" spans="1:10" x14ac:dyDescent="0.25">
      <c r="A26" s="27" t="s">
        <v>42</v>
      </c>
      <c r="B26" s="285">
        <v>60</v>
      </c>
      <c r="C26" s="286">
        <v>158</v>
      </c>
      <c r="D26" s="286">
        <v>13</v>
      </c>
      <c r="E26" s="286">
        <v>145</v>
      </c>
      <c r="F26" s="286">
        <v>108</v>
      </c>
      <c r="G26" s="123">
        <f t="shared" si="2"/>
        <v>2.6333333333333333</v>
      </c>
      <c r="H26" s="123">
        <f t="shared" si="0"/>
        <v>11.153846153846153</v>
      </c>
      <c r="I26" s="123">
        <f t="shared" si="0"/>
        <v>0.7448275862068966</v>
      </c>
      <c r="J26" s="123">
        <f t="shared" si="1"/>
        <v>1.8</v>
      </c>
    </row>
    <row r="27" spans="1:10" x14ac:dyDescent="0.25">
      <c r="A27" s="27" t="s">
        <v>43</v>
      </c>
      <c r="B27" s="285"/>
      <c r="C27" s="286"/>
      <c r="D27" s="286"/>
      <c r="E27" s="286"/>
      <c r="F27" s="286"/>
      <c r="G27" s="123">
        <f t="shared" si="2"/>
        <v>0</v>
      </c>
      <c r="H27" s="123">
        <f t="shared" si="0"/>
        <v>0</v>
      </c>
      <c r="I27" s="123">
        <f t="shared" si="0"/>
        <v>0</v>
      </c>
      <c r="J27" s="123">
        <f t="shared" si="1"/>
        <v>0</v>
      </c>
    </row>
    <row r="28" spans="1:10" x14ac:dyDescent="0.25">
      <c r="A28" s="27" t="s">
        <v>44</v>
      </c>
      <c r="B28" s="285"/>
      <c r="C28" s="286"/>
      <c r="D28" s="286"/>
      <c r="E28" s="286"/>
      <c r="F28" s="286"/>
      <c r="G28" s="123">
        <f t="shared" si="2"/>
        <v>0</v>
      </c>
      <c r="H28" s="123">
        <f t="shared" ref="H28:I31" si="3">IFERROR(E28/D28,0)</f>
        <v>0</v>
      </c>
      <c r="I28" s="123">
        <f t="shared" si="3"/>
        <v>0</v>
      </c>
      <c r="J28" s="123">
        <f>IFERROR(F28/B28,0)</f>
        <v>0</v>
      </c>
    </row>
    <row r="29" spans="1:10" x14ac:dyDescent="0.25">
      <c r="A29" s="27" t="s">
        <v>45</v>
      </c>
      <c r="B29" s="285">
        <v>40</v>
      </c>
      <c r="C29" s="286">
        <v>40</v>
      </c>
      <c r="D29" s="286">
        <v>6</v>
      </c>
      <c r="E29" s="286">
        <v>34</v>
      </c>
      <c r="F29" s="286">
        <v>23</v>
      </c>
      <c r="G29" s="123">
        <f t="shared" si="2"/>
        <v>1</v>
      </c>
      <c r="H29" s="123">
        <f t="shared" si="3"/>
        <v>5.666666666666667</v>
      </c>
      <c r="I29" s="123">
        <f t="shared" si="3"/>
        <v>0.67647058823529416</v>
      </c>
      <c r="J29" s="123">
        <f>IFERROR(F29/B29,0)</f>
        <v>0.57499999999999996</v>
      </c>
    </row>
    <row r="30" spans="1:10" ht="30" x14ac:dyDescent="0.25">
      <c r="A30" s="28" t="s">
        <v>46</v>
      </c>
      <c r="B30" s="285">
        <v>1270</v>
      </c>
      <c r="C30" s="286">
        <v>1985</v>
      </c>
      <c r="D30" s="286">
        <v>527.5</v>
      </c>
      <c r="E30" s="286">
        <v>1459.5</v>
      </c>
      <c r="F30" s="286">
        <v>906</v>
      </c>
      <c r="G30" s="123">
        <f t="shared" si="2"/>
        <v>1.5629921259842521</v>
      </c>
      <c r="H30" s="123">
        <f t="shared" si="3"/>
        <v>2.7668246445497631</v>
      </c>
      <c r="I30" s="123">
        <f t="shared" si="3"/>
        <v>0.62076053442959922</v>
      </c>
      <c r="J30" s="123">
        <f>IFERROR(F30/B30,0)</f>
        <v>0.71338582677165352</v>
      </c>
    </row>
    <row r="31" spans="1:10" x14ac:dyDescent="0.25">
      <c r="A31" s="121" t="s">
        <v>56</v>
      </c>
      <c r="B31" s="42">
        <f>+SUM(B4:B30)</f>
        <v>4665</v>
      </c>
      <c r="C31" s="42">
        <f>+SUM(C4:C30)</f>
        <v>7511</v>
      </c>
      <c r="D31" s="42">
        <f>+SUM(D4:D30)</f>
        <v>1432</v>
      </c>
      <c r="E31" s="42">
        <f>+SUM(E4:E30)</f>
        <v>6402</v>
      </c>
      <c r="F31" s="42">
        <f>+SUM(F4:F30)</f>
        <v>4171</v>
      </c>
      <c r="G31" s="123">
        <f t="shared" si="2"/>
        <v>1.6100750267952841</v>
      </c>
      <c r="H31" s="123">
        <f t="shared" si="3"/>
        <v>4.4706703910614527</v>
      </c>
      <c r="I31" s="123">
        <f t="shared" si="3"/>
        <v>0.65151515151515149</v>
      </c>
      <c r="J31" s="123">
        <f>IFERROR(F31/B31,0)</f>
        <v>0.89410503751339765</v>
      </c>
    </row>
    <row r="32" spans="1:10" x14ac:dyDescent="0.25">
      <c r="A32" s="29"/>
      <c r="B32" s="30"/>
      <c r="C32" s="30"/>
      <c r="D32" s="30"/>
      <c r="E32" s="30"/>
      <c r="F32" s="30"/>
      <c r="G32" s="30"/>
      <c r="H32" s="30"/>
      <c r="J32" s="30"/>
    </row>
    <row r="33" spans="1:10" ht="16.5" thickBot="1" x14ac:dyDescent="0.3">
      <c r="A33" s="661" t="s">
        <v>55</v>
      </c>
      <c r="B33" s="662"/>
      <c r="C33" s="662"/>
      <c r="D33" s="662"/>
      <c r="E33" s="662"/>
      <c r="F33" s="662"/>
      <c r="G33" s="662"/>
      <c r="H33" s="662"/>
      <c r="I33" s="662"/>
      <c r="J33" s="662"/>
    </row>
    <row r="34" spans="1:10" ht="32.25" thickBot="1" x14ac:dyDescent="0.3">
      <c r="A34" s="68" t="s">
        <v>68</v>
      </c>
      <c r="B34" s="69" t="s">
        <v>59</v>
      </c>
      <c r="C34" s="69" t="s">
        <v>60</v>
      </c>
      <c r="D34" s="70" t="s">
        <v>61</v>
      </c>
      <c r="E34" s="70" t="s">
        <v>62</v>
      </c>
      <c r="F34" s="70" t="s">
        <v>63</v>
      </c>
      <c r="G34" s="71" t="s">
        <v>64</v>
      </c>
      <c r="H34" s="71" t="s">
        <v>65</v>
      </c>
      <c r="I34" s="71" t="s">
        <v>66</v>
      </c>
      <c r="J34" s="72" t="s">
        <v>67</v>
      </c>
    </row>
    <row r="35" spans="1:10" ht="31.5" x14ac:dyDescent="0.25">
      <c r="A35" s="66" t="s">
        <v>20</v>
      </c>
      <c r="B35" s="67"/>
      <c r="C35" s="67"/>
      <c r="D35" s="67"/>
      <c r="E35" s="67"/>
      <c r="F35" s="67"/>
      <c r="G35" s="122">
        <f>IFERROR(C35/B35,0)</f>
        <v>0</v>
      </c>
      <c r="H35" s="122">
        <f>IFERROR(E35/D35,0)</f>
        <v>0</v>
      </c>
      <c r="I35" s="122">
        <f>IFERROR(F35/E35,0)</f>
        <v>0</v>
      </c>
      <c r="J35" s="122">
        <f>IFERROR(F35/B35,0)</f>
        <v>0</v>
      </c>
    </row>
    <row r="36" spans="1:10" x14ac:dyDescent="0.25">
      <c r="A36" s="18" t="s">
        <v>21</v>
      </c>
      <c r="B36" s="2"/>
      <c r="C36" s="2"/>
      <c r="D36" s="2"/>
      <c r="E36" s="2"/>
      <c r="F36" s="2"/>
      <c r="G36" s="123">
        <f t="shared" ref="G36:G50" si="4">IFERROR(C36/B36,0)</f>
        <v>0</v>
      </c>
      <c r="H36" s="123">
        <f t="shared" ref="H36:I50" si="5">IFERROR(E36/D36,0)</f>
        <v>0</v>
      </c>
      <c r="I36" s="123">
        <f t="shared" si="5"/>
        <v>0</v>
      </c>
      <c r="J36" s="123">
        <f t="shared" ref="J36:J50" si="6">IFERROR(F36/B36,0)</f>
        <v>0</v>
      </c>
    </row>
    <row r="37" spans="1:10" x14ac:dyDescent="0.25">
      <c r="A37" s="18" t="s">
        <v>22</v>
      </c>
      <c r="B37" s="2"/>
      <c r="C37" s="2"/>
      <c r="D37" s="2"/>
      <c r="E37" s="2"/>
      <c r="F37" s="2"/>
      <c r="G37" s="123">
        <f t="shared" si="4"/>
        <v>0</v>
      </c>
      <c r="H37" s="123">
        <f t="shared" si="5"/>
        <v>0</v>
      </c>
      <c r="I37" s="123">
        <f t="shared" si="5"/>
        <v>0</v>
      </c>
      <c r="J37" s="123">
        <f t="shared" si="6"/>
        <v>0</v>
      </c>
    </row>
    <row r="38" spans="1:10" x14ac:dyDescent="0.25">
      <c r="A38" s="18" t="s">
        <v>23</v>
      </c>
      <c r="B38" s="2"/>
      <c r="C38" s="2"/>
      <c r="D38" s="2"/>
      <c r="E38" s="2"/>
      <c r="F38" s="2"/>
      <c r="G38" s="123">
        <f t="shared" si="4"/>
        <v>0</v>
      </c>
      <c r="H38" s="123">
        <f t="shared" si="5"/>
        <v>0</v>
      </c>
      <c r="I38" s="123">
        <f t="shared" si="5"/>
        <v>0</v>
      </c>
      <c r="J38" s="123">
        <f t="shared" si="6"/>
        <v>0</v>
      </c>
    </row>
    <row r="39" spans="1:10" x14ac:dyDescent="0.25">
      <c r="A39" s="18" t="s">
        <v>24</v>
      </c>
      <c r="B39" s="2"/>
      <c r="C39" s="2"/>
      <c r="D39" s="2"/>
      <c r="E39" s="2"/>
      <c r="F39" s="2"/>
      <c r="G39" s="123">
        <f t="shared" si="4"/>
        <v>0</v>
      </c>
      <c r="H39" s="123">
        <f t="shared" si="5"/>
        <v>0</v>
      </c>
      <c r="I39" s="123">
        <f t="shared" si="5"/>
        <v>0</v>
      </c>
      <c r="J39" s="123">
        <f t="shared" si="6"/>
        <v>0</v>
      </c>
    </row>
    <row r="40" spans="1:10" ht="19.5" customHeight="1" x14ac:dyDescent="0.25">
      <c r="A40" s="18" t="s">
        <v>25</v>
      </c>
      <c r="B40" s="2"/>
      <c r="C40" s="2"/>
      <c r="D40" s="2"/>
      <c r="E40" s="2"/>
      <c r="F40" s="2"/>
      <c r="G40" s="123">
        <f t="shared" si="4"/>
        <v>0</v>
      </c>
      <c r="H40" s="123">
        <f t="shared" si="5"/>
        <v>0</v>
      </c>
      <c r="I40" s="123">
        <f t="shared" si="5"/>
        <v>0</v>
      </c>
      <c r="J40" s="123">
        <f t="shared" si="6"/>
        <v>0</v>
      </c>
    </row>
    <row r="41" spans="1:10" ht="18" customHeight="1" x14ac:dyDescent="0.25">
      <c r="A41" s="18" t="s">
        <v>26</v>
      </c>
      <c r="B41" s="2"/>
      <c r="C41" s="2"/>
      <c r="D41" s="2"/>
      <c r="E41" s="2"/>
      <c r="F41" s="2"/>
      <c r="G41" s="123">
        <f t="shared" si="4"/>
        <v>0</v>
      </c>
      <c r="H41" s="123">
        <f t="shared" si="5"/>
        <v>0</v>
      </c>
      <c r="I41" s="123">
        <f t="shared" si="5"/>
        <v>0</v>
      </c>
      <c r="J41" s="123">
        <f t="shared" si="6"/>
        <v>0</v>
      </c>
    </row>
    <row r="42" spans="1:10" ht="17.25" customHeight="1" x14ac:dyDescent="0.25">
      <c r="A42" s="18" t="s">
        <v>27</v>
      </c>
      <c r="B42" s="2"/>
      <c r="C42" s="2"/>
      <c r="D42" s="2"/>
      <c r="E42" s="2"/>
      <c r="F42" s="2"/>
      <c r="G42" s="123">
        <f t="shared" si="4"/>
        <v>0</v>
      </c>
      <c r="H42" s="123">
        <f t="shared" si="5"/>
        <v>0</v>
      </c>
      <c r="I42" s="123">
        <f t="shared" si="5"/>
        <v>0</v>
      </c>
      <c r="J42" s="123">
        <f t="shared" si="6"/>
        <v>0</v>
      </c>
    </row>
    <row r="43" spans="1:10" ht="17.25" customHeight="1" x14ac:dyDescent="0.25">
      <c r="A43" s="18" t="s">
        <v>28</v>
      </c>
      <c r="B43" s="45"/>
      <c r="C43" s="45"/>
      <c r="D43" s="45"/>
      <c r="E43" s="45"/>
      <c r="F43" s="45"/>
      <c r="G43" s="123">
        <f t="shared" si="4"/>
        <v>0</v>
      </c>
      <c r="H43" s="123">
        <f t="shared" si="5"/>
        <v>0</v>
      </c>
      <c r="I43" s="123">
        <f t="shared" si="5"/>
        <v>0</v>
      </c>
      <c r="J43" s="123">
        <f t="shared" si="6"/>
        <v>0</v>
      </c>
    </row>
    <row r="44" spans="1:10" ht="31.5" x14ac:dyDescent="0.25">
      <c r="A44" s="18" t="s">
        <v>29</v>
      </c>
      <c r="B44" s="34"/>
      <c r="C44" s="34"/>
      <c r="D44" s="45"/>
      <c r="E44" s="45"/>
      <c r="F44" s="45"/>
      <c r="G44" s="123">
        <f t="shared" si="4"/>
        <v>0</v>
      </c>
      <c r="H44" s="123">
        <f t="shared" si="5"/>
        <v>0</v>
      </c>
      <c r="I44" s="123">
        <f t="shared" si="5"/>
        <v>0</v>
      </c>
      <c r="J44" s="123">
        <f t="shared" si="6"/>
        <v>0</v>
      </c>
    </row>
    <row r="45" spans="1:10" x14ac:dyDescent="0.25">
      <c r="A45" s="18" t="s">
        <v>30</v>
      </c>
      <c r="B45" s="2"/>
      <c r="C45" s="2"/>
      <c r="D45" s="2"/>
      <c r="E45" s="2"/>
      <c r="F45" s="2"/>
      <c r="G45" s="123">
        <f t="shared" si="4"/>
        <v>0</v>
      </c>
      <c r="H45" s="123">
        <f t="shared" si="5"/>
        <v>0</v>
      </c>
      <c r="I45" s="123">
        <f t="shared" si="5"/>
        <v>0</v>
      </c>
      <c r="J45" s="123">
        <f t="shared" si="6"/>
        <v>0</v>
      </c>
    </row>
    <row r="46" spans="1:10" ht="31.5" x14ac:dyDescent="0.25">
      <c r="A46" s="18" t="s">
        <v>31</v>
      </c>
      <c r="B46" s="2"/>
      <c r="C46" s="2"/>
      <c r="D46" s="2"/>
      <c r="E46" s="2"/>
      <c r="F46" s="2"/>
      <c r="G46" s="123">
        <f t="shared" si="4"/>
        <v>0</v>
      </c>
      <c r="H46" s="123">
        <f t="shared" si="5"/>
        <v>0</v>
      </c>
      <c r="I46" s="123">
        <f t="shared" si="5"/>
        <v>0</v>
      </c>
      <c r="J46" s="123">
        <f t="shared" si="6"/>
        <v>0</v>
      </c>
    </row>
    <row r="47" spans="1:10" x14ac:dyDescent="0.25">
      <c r="A47" s="18" t="s">
        <v>32</v>
      </c>
      <c r="B47" s="2"/>
      <c r="C47" s="2"/>
      <c r="D47" s="2"/>
      <c r="E47" s="2"/>
      <c r="F47" s="2"/>
      <c r="G47" s="123">
        <f t="shared" si="4"/>
        <v>0</v>
      </c>
      <c r="H47" s="123">
        <f t="shared" si="5"/>
        <v>0</v>
      </c>
      <c r="I47" s="123">
        <f t="shared" si="5"/>
        <v>0</v>
      </c>
      <c r="J47" s="123">
        <f t="shared" si="6"/>
        <v>0</v>
      </c>
    </row>
    <row r="48" spans="1:10" x14ac:dyDescent="0.25">
      <c r="A48" s="18" t="s">
        <v>33</v>
      </c>
      <c r="B48" s="2"/>
      <c r="C48" s="2"/>
      <c r="D48" s="2"/>
      <c r="E48" s="2"/>
      <c r="F48" s="2"/>
      <c r="G48" s="123">
        <f t="shared" si="4"/>
        <v>0</v>
      </c>
      <c r="H48" s="123">
        <f t="shared" si="5"/>
        <v>0</v>
      </c>
      <c r="I48" s="123">
        <f t="shared" si="5"/>
        <v>0</v>
      </c>
      <c r="J48" s="123">
        <f t="shared" si="6"/>
        <v>0</v>
      </c>
    </row>
    <row r="49" spans="1:10" ht="18.75" customHeight="1" x14ac:dyDescent="0.25">
      <c r="A49" s="18" t="s">
        <v>34</v>
      </c>
      <c r="B49" s="2"/>
      <c r="C49" s="2"/>
      <c r="D49" s="2"/>
      <c r="E49" s="2"/>
      <c r="F49" s="2"/>
      <c r="G49" s="123">
        <f t="shared" si="4"/>
        <v>0</v>
      </c>
      <c r="H49" s="123">
        <f t="shared" si="5"/>
        <v>0</v>
      </c>
      <c r="I49" s="123">
        <f t="shared" si="5"/>
        <v>0</v>
      </c>
      <c r="J49" s="123">
        <f t="shared" si="6"/>
        <v>0</v>
      </c>
    </row>
    <row r="50" spans="1:10" ht="17.25" customHeight="1" x14ac:dyDescent="0.25">
      <c r="A50" s="18" t="s">
        <v>35</v>
      </c>
      <c r="B50" s="2"/>
      <c r="C50" s="2"/>
      <c r="D50" s="2"/>
      <c r="E50" s="2"/>
      <c r="F50" s="2"/>
      <c r="G50" s="123">
        <f t="shared" si="4"/>
        <v>0</v>
      </c>
      <c r="H50" s="123">
        <f t="shared" si="5"/>
        <v>0</v>
      </c>
      <c r="I50" s="123">
        <f t="shared" si="5"/>
        <v>0</v>
      </c>
      <c r="J50" s="123">
        <f t="shared" si="6"/>
        <v>0</v>
      </c>
    </row>
    <row r="51" spans="1:10" ht="18" customHeight="1" x14ac:dyDescent="0.25">
      <c r="A51" s="18" t="s">
        <v>36</v>
      </c>
      <c r="B51" s="2"/>
      <c r="C51" s="2"/>
      <c r="D51" s="2"/>
      <c r="E51" s="2"/>
      <c r="F51" s="2"/>
      <c r="G51" s="123">
        <f>IFERROR(C51/B51,0)</f>
        <v>0</v>
      </c>
      <c r="H51" s="123">
        <f>IFERROR(E51/D51,0)</f>
        <v>0</v>
      </c>
      <c r="I51" s="123">
        <f>IFERROR(F51/E51,0)</f>
        <v>0</v>
      </c>
      <c r="J51" s="123">
        <f>IFERROR(F51/B51,0)</f>
        <v>0</v>
      </c>
    </row>
    <row r="52" spans="1:10" ht="16.5" customHeight="1" x14ac:dyDescent="0.25">
      <c r="A52" s="18" t="s">
        <v>37</v>
      </c>
      <c r="B52" s="2"/>
      <c r="C52" s="2"/>
      <c r="D52" s="2"/>
      <c r="E52" s="2"/>
      <c r="F52" s="2"/>
      <c r="G52" s="123">
        <f t="shared" ref="G52:G62" si="7">IFERROR(C52/B52,0)</f>
        <v>0</v>
      </c>
      <c r="H52" s="123">
        <f t="shared" ref="H52:I62" si="8">IFERROR(E52/D52,0)</f>
        <v>0</v>
      </c>
      <c r="I52" s="123">
        <f t="shared" si="8"/>
        <v>0</v>
      </c>
      <c r="J52" s="123">
        <f t="shared" ref="J52:J62" si="9">IFERROR(F52/B52,0)</f>
        <v>0</v>
      </c>
    </row>
    <row r="53" spans="1:10" x14ac:dyDescent="0.25">
      <c r="A53" s="18" t="s">
        <v>38</v>
      </c>
      <c r="B53" s="2"/>
      <c r="C53" s="2"/>
      <c r="D53" s="2"/>
      <c r="E53" s="2"/>
      <c r="F53" s="2"/>
      <c r="G53" s="123">
        <f t="shared" si="7"/>
        <v>0</v>
      </c>
      <c r="H53" s="123">
        <f t="shared" si="8"/>
        <v>0</v>
      </c>
      <c r="I53" s="123">
        <f t="shared" si="8"/>
        <v>0</v>
      </c>
      <c r="J53" s="123">
        <f t="shared" si="9"/>
        <v>0</v>
      </c>
    </row>
    <row r="54" spans="1:10" ht="19.5" customHeight="1" x14ac:dyDescent="0.25">
      <c r="A54" s="18" t="s">
        <v>39</v>
      </c>
      <c r="B54" s="2"/>
      <c r="C54" s="2"/>
      <c r="D54" s="2"/>
      <c r="E54" s="2"/>
      <c r="F54" s="2"/>
      <c r="G54" s="123">
        <f t="shared" si="7"/>
        <v>0</v>
      </c>
      <c r="H54" s="123">
        <f t="shared" si="8"/>
        <v>0</v>
      </c>
      <c r="I54" s="123">
        <f t="shared" si="8"/>
        <v>0</v>
      </c>
      <c r="J54" s="123">
        <f t="shared" si="9"/>
        <v>0</v>
      </c>
    </row>
    <row r="55" spans="1:10" ht="18.75" customHeight="1" x14ac:dyDescent="0.25">
      <c r="A55" s="18" t="s">
        <v>40</v>
      </c>
      <c r="B55" s="2"/>
      <c r="C55" s="2"/>
      <c r="D55" s="2"/>
      <c r="E55" s="2"/>
      <c r="F55" s="2"/>
      <c r="G55" s="123">
        <f t="shared" si="7"/>
        <v>0</v>
      </c>
      <c r="H55" s="123">
        <f t="shared" si="8"/>
        <v>0</v>
      </c>
      <c r="I55" s="123">
        <f t="shared" si="8"/>
        <v>0</v>
      </c>
      <c r="J55" s="123">
        <f t="shared" si="9"/>
        <v>0</v>
      </c>
    </row>
    <row r="56" spans="1:10" ht="17.25" customHeight="1" x14ac:dyDescent="0.25">
      <c r="A56" s="18" t="s">
        <v>41</v>
      </c>
      <c r="B56" s="2"/>
      <c r="C56" s="2"/>
      <c r="D56" s="2"/>
      <c r="E56" s="2"/>
      <c r="F56" s="2"/>
      <c r="G56" s="123">
        <f t="shared" si="7"/>
        <v>0</v>
      </c>
      <c r="H56" s="123">
        <f t="shared" si="8"/>
        <v>0</v>
      </c>
      <c r="I56" s="123">
        <f t="shared" si="8"/>
        <v>0</v>
      </c>
      <c r="J56" s="123">
        <f t="shared" si="9"/>
        <v>0</v>
      </c>
    </row>
    <row r="57" spans="1:10" ht="16.5" customHeight="1" x14ac:dyDescent="0.25">
      <c r="A57" s="18" t="s">
        <v>42</v>
      </c>
      <c r="B57" s="2"/>
      <c r="C57" s="2"/>
      <c r="D57" s="2"/>
      <c r="E57" s="2"/>
      <c r="F57" s="2"/>
      <c r="G57" s="123">
        <f t="shared" si="7"/>
        <v>0</v>
      </c>
      <c r="H57" s="123">
        <f t="shared" si="8"/>
        <v>0</v>
      </c>
      <c r="I57" s="123">
        <f t="shared" si="8"/>
        <v>0</v>
      </c>
      <c r="J57" s="123">
        <f t="shared" si="9"/>
        <v>0</v>
      </c>
    </row>
    <row r="58" spans="1:10" ht="17.25" customHeight="1" x14ac:dyDescent="0.25">
      <c r="A58" s="18" t="s">
        <v>43</v>
      </c>
      <c r="B58" s="2"/>
      <c r="C58" s="2"/>
      <c r="D58" s="2"/>
      <c r="E58" s="2"/>
      <c r="F58" s="2"/>
      <c r="G58" s="123">
        <f t="shared" si="7"/>
        <v>0</v>
      </c>
      <c r="H58" s="123">
        <f t="shared" si="8"/>
        <v>0</v>
      </c>
      <c r="I58" s="123">
        <f t="shared" si="8"/>
        <v>0</v>
      </c>
      <c r="J58" s="123">
        <f t="shared" si="9"/>
        <v>0</v>
      </c>
    </row>
    <row r="59" spans="1:10" x14ac:dyDescent="0.25">
      <c r="A59" s="18" t="s">
        <v>44</v>
      </c>
      <c r="B59" s="2"/>
      <c r="C59" s="2"/>
      <c r="D59" s="2"/>
      <c r="E59" s="2"/>
      <c r="F59" s="2"/>
      <c r="G59" s="123">
        <f t="shared" si="7"/>
        <v>0</v>
      </c>
      <c r="H59" s="123">
        <f t="shared" si="8"/>
        <v>0</v>
      </c>
      <c r="I59" s="123">
        <f t="shared" si="8"/>
        <v>0</v>
      </c>
      <c r="J59" s="123">
        <f t="shared" si="9"/>
        <v>0</v>
      </c>
    </row>
    <row r="60" spans="1:10" x14ac:dyDescent="0.25">
      <c r="A60" s="18" t="s">
        <v>45</v>
      </c>
      <c r="B60" s="2"/>
      <c r="C60" s="2"/>
      <c r="D60" s="2"/>
      <c r="E60" s="2"/>
      <c r="F60" s="2"/>
      <c r="G60" s="123">
        <f t="shared" si="7"/>
        <v>0</v>
      </c>
      <c r="H60" s="123">
        <f t="shared" si="8"/>
        <v>0</v>
      </c>
      <c r="I60" s="123">
        <f t="shared" si="8"/>
        <v>0</v>
      </c>
      <c r="J60" s="123">
        <f t="shared" si="9"/>
        <v>0</v>
      </c>
    </row>
    <row r="61" spans="1:10" ht="31.5" x14ac:dyDescent="0.25">
      <c r="A61" s="34" t="s">
        <v>46</v>
      </c>
      <c r="B61" s="45"/>
      <c r="C61" s="45"/>
      <c r="D61" s="45"/>
      <c r="E61" s="45"/>
      <c r="F61" s="45"/>
      <c r="G61" s="123">
        <f t="shared" si="7"/>
        <v>0</v>
      </c>
      <c r="H61" s="123">
        <f t="shared" si="8"/>
        <v>0</v>
      </c>
      <c r="I61" s="123">
        <f t="shared" si="8"/>
        <v>0</v>
      </c>
      <c r="J61" s="123">
        <f t="shared" si="9"/>
        <v>0</v>
      </c>
    </row>
    <row r="62" spans="1:10" ht="17.25" customHeight="1" x14ac:dyDescent="0.25">
      <c r="A62" s="121" t="s">
        <v>56</v>
      </c>
      <c r="B62" s="42">
        <f>+SUM(B35:B61)</f>
        <v>0</v>
      </c>
      <c r="C62" s="42">
        <f>+SUM(C35:C61)</f>
        <v>0</v>
      </c>
      <c r="D62" s="42">
        <f>+SUM(D35:D61)</f>
        <v>0</v>
      </c>
      <c r="E62" s="42">
        <f>+SUM(E35:E61)</f>
        <v>0</v>
      </c>
      <c r="F62" s="42">
        <f>+SUM(F35:F61)</f>
        <v>0</v>
      </c>
      <c r="G62" s="123">
        <f t="shared" si="7"/>
        <v>0</v>
      </c>
      <c r="H62" s="123">
        <f t="shared" si="8"/>
        <v>0</v>
      </c>
      <c r="I62" s="123">
        <f t="shared" si="8"/>
        <v>0</v>
      </c>
      <c r="J62" s="123">
        <f t="shared" si="9"/>
        <v>0</v>
      </c>
    </row>
    <row r="64" spans="1:10" ht="16.5" thickBot="1" x14ac:dyDescent="0.3">
      <c r="A64" s="109" t="s">
        <v>128</v>
      </c>
      <c r="B64" s="6"/>
      <c r="C64" s="6"/>
      <c r="D64" s="6"/>
      <c r="E64" s="6"/>
    </row>
    <row r="65" spans="1:9" ht="63.75" thickBot="1" x14ac:dyDescent="0.3">
      <c r="A65" s="79" t="s">
        <v>68</v>
      </c>
      <c r="B65" s="80" t="s">
        <v>60</v>
      </c>
      <c r="C65" s="81" t="s">
        <v>61</v>
      </c>
      <c r="D65" s="81" t="s">
        <v>62</v>
      </c>
      <c r="E65" s="81" t="s">
        <v>63</v>
      </c>
      <c r="F65" s="82" t="s">
        <v>143</v>
      </c>
      <c r="G65" s="82" t="s">
        <v>144</v>
      </c>
      <c r="H65" s="82" t="s">
        <v>145</v>
      </c>
      <c r="I65" s="83" t="s">
        <v>146</v>
      </c>
    </row>
    <row r="66" spans="1:9" ht="31.5" x14ac:dyDescent="0.25">
      <c r="A66" s="66" t="s">
        <v>20</v>
      </c>
      <c r="B66" s="67"/>
      <c r="C66" s="67"/>
      <c r="D66" s="67"/>
      <c r="E66" s="67"/>
      <c r="F66" s="124">
        <f>+IFERROR(B66/(C4+C35),0)*100</f>
        <v>0</v>
      </c>
      <c r="G66" s="124">
        <f>+IFERROR(C66/(D4+D35),0)*100</f>
        <v>0</v>
      </c>
      <c r="H66" s="124">
        <f>+IFERROR(D66/(E4+E35),0)*100</f>
        <v>0</v>
      </c>
      <c r="I66" s="124">
        <f>+IFERROR(E66/(F4+F35),0)*100</f>
        <v>0</v>
      </c>
    </row>
    <row r="67" spans="1:9" x14ac:dyDescent="0.25">
      <c r="A67" s="18" t="s">
        <v>21</v>
      </c>
      <c r="B67" s="2"/>
      <c r="C67" s="2"/>
      <c r="D67" s="2"/>
      <c r="E67" s="2"/>
      <c r="F67" s="125">
        <f t="shared" ref="F67:I82" si="10">+IFERROR(B67/(C5+C36),0)*100</f>
        <v>0</v>
      </c>
      <c r="G67" s="125">
        <f t="shared" si="10"/>
        <v>0</v>
      </c>
      <c r="H67" s="125">
        <f t="shared" si="10"/>
        <v>0</v>
      </c>
      <c r="I67" s="125">
        <f t="shared" si="10"/>
        <v>0</v>
      </c>
    </row>
    <row r="68" spans="1:9" x14ac:dyDescent="0.25">
      <c r="A68" s="18" t="s">
        <v>22</v>
      </c>
      <c r="B68" s="2"/>
      <c r="C68" s="2"/>
      <c r="D68" s="2"/>
      <c r="E68" s="2"/>
      <c r="F68" s="125">
        <f t="shared" si="10"/>
        <v>0</v>
      </c>
      <c r="G68" s="125">
        <f t="shared" si="10"/>
        <v>0</v>
      </c>
      <c r="H68" s="125">
        <f t="shared" si="10"/>
        <v>0</v>
      </c>
      <c r="I68" s="125">
        <f t="shared" si="10"/>
        <v>0</v>
      </c>
    </row>
    <row r="69" spans="1:9" x14ac:dyDescent="0.25">
      <c r="A69" s="18" t="s">
        <v>23</v>
      </c>
      <c r="B69" s="2"/>
      <c r="C69" s="2"/>
      <c r="D69" s="2"/>
      <c r="E69" s="2"/>
      <c r="F69" s="125">
        <f t="shared" si="10"/>
        <v>0</v>
      </c>
      <c r="G69" s="125">
        <f t="shared" si="10"/>
        <v>0</v>
      </c>
      <c r="H69" s="125">
        <f t="shared" si="10"/>
        <v>0</v>
      </c>
      <c r="I69" s="125">
        <f t="shared" si="10"/>
        <v>0</v>
      </c>
    </row>
    <row r="70" spans="1:9" x14ac:dyDescent="0.25">
      <c r="A70" s="18" t="s">
        <v>24</v>
      </c>
      <c r="B70" s="2"/>
      <c r="C70" s="2"/>
      <c r="D70" s="2"/>
      <c r="E70" s="2"/>
      <c r="F70" s="125">
        <f t="shared" si="10"/>
        <v>0</v>
      </c>
      <c r="G70" s="125">
        <f t="shared" si="10"/>
        <v>0</v>
      </c>
      <c r="H70" s="125">
        <f t="shared" si="10"/>
        <v>0</v>
      </c>
      <c r="I70" s="125">
        <f t="shared" si="10"/>
        <v>0</v>
      </c>
    </row>
    <row r="71" spans="1:9" x14ac:dyDescent="0.25">
      <c r="A71" s="18" t="s">
        <v>25</v>
      </c>
      <c r="B71" s="2"/>
      <c r="C71" s="2"/>
      <c r="D71" s="2"/>
      <c r="E71" s="2"/>
      <c r="F71" s="125">
        <f t="shared" si="10"/>
        <v>0</v>
      </c>
      <c r="G71" s="125">
        <f t="shared" si="10"/>
        <v>0</v>
      </c>
      <c r="H71" s="125">
        <f t="shared" si="10"/>
        <v>0</v>
      </c>
      <c r="I71" s="125">
        <f t="shared" si="10"/>
        <v>0</v>
      </c>
    </row>
    <row r="72" spans="1:9" x14ac:dyDescent="0.25">
      <c r="A72" s="18" t="s">
        <v>26</v>
      </c>
      <c r="B72" s="2"/>
      <c r="C72" s="2"/>
      <c r="D72" s="2"/>
      <c r="E72" s="2"/>
      <c r="F72" s="125">
        <f t="shared" si="10"/>
        <v>0</v>
      </c>
      <c r="G72" s="125">
        <f t="shared" si="10"/>
        <v>0</v>
      </c>
      <c r="H72" s="125">
        <f t="shared" si="10"/>
        <v>0</v>
      </c>
      <c r="I72" s="125">
        <f t="shared" si="10"/>
        <v>0</v>
      </c>
    </row>
    <row r="73" spans="1:9" x14ac:dyDescent="0.25">
      <c r="A73" s="18" t="s">
        <v>27</v>
      </c>
      <c r="B73" s="2">
        <v>4</v>
      </c>
      <c r="C73" s="2">
        <v>0</v>
      </c>
      <c r="D73" s="2">
        <v>4</v>
      </c>
      <c r="E73" s="2">
        <v>2.5</v>
      </c>
      <c r="F73" s="125">
        <f t="shared" si="10"/>
        <v>1.3816925734024179</v>
      </c>
      <c r="G73" s="125">
        <f t="shared" si="10"/>
        <v>0</v>
      </c>
      <c r="H73" s="125">
        <f t="shared" si="10"/>
        <v>1.3816925734024179</v>
      </c>
      <c r="I73" s="125">
        <f t="shared" si="10"/>
        <v>1.6891891891891893</v>
      </c>
    </row>
    <row r="74" spans="1:9" x14ac:dyDescent="0.25">
      <c r="A74" s="18" t="s">
        <v>28</v>
      </c>
      <c r="B74" s="2"/>
      <c r="C74" s="2"/>
      <c r="D74" s="2"/>
      <c r="E74" s="2"/>
      <c r="F74" s="125">
        <f>+IFERROR(B74/(C12+C43),0)*100</f>
        <v>0</v>
      </c>
      <c r="G74" s="125">
        <f>+IFERROR(C74/(D12+D43),0)*100</f>
        <v>0</v>
      </c>
      <c r="H74" s="125">
        <f>+IFERROR(D74/(E12+E43),0)*100</f>
        <v>0</v>
      </c>
      <c r="I74" s="125">
        <f>+IFERROR(E74/(F12+F43),0)*100</f>
        <v>0</v>
      </c>
    </row>
    <row r="75" spans="1:9" ht="31.5" x14ac:dyDescent="0.25">
      <c r="A75" s="18" t="s">
        <v>29</v>
      </c>
      <c r="B75" s="2"/>
      <c r="C75" s="2"/>
      <c r="D75" s="2"/>
      <c r="E75" s="2"/>
      <c r="F75" s="125">
        <f t="shared" si="10"/>
        <v>0</v>
      </c>
      <c r="G75" s="125">
        <f t="shared" si="10"/>
        <v>0</v>
      </c>
      <c r="H75" s="125">
        <f t="shared" si="10"/>
        <v>0</v>
      </c>
      <c r="I75" s="125">
        <f t="shared" si="10"/>
        <v>0</v>
      </c>
    </row>
    <row r="76" spans="1:9" x14ac:dyDescent="0.25">
      <c r="A76" s="18" t="s">
        <v>30</v>
      </c>
      <c r="B76" s="2">
        <v>35.5</v>
      </c>
      <c r="C76" s="2">
        <v>10</v>
      </c>
      <c r="D76" s="2">
        <v>29.5</v>
      </c>
      <c r="E76" s="2">
        <v>22.5</v>
      </c>
      <c r="F76" s="125">
        <f>+IFERROR(B76/(C14+C45),0)*100</f>
        <v>2.8779894608836645</v>
      </c>
      <c r="G76" s="125">
        <f>+IFERROR(C76/(D14+D45),0)*100</f>
        <v>2.1436227224008575</v>
      </c>
      <c r="H76" s="125">
        <f>+IFERROR(D76/(E14+E45),0)*100</f>
        <v>2.886497064579256</v>
      </c>
      <c r="I76" s="125">
        <f>+IFERROR(E76/(F14+F45),0)*100</f>
        <v>2.982107355864811</v>
      </c>
    </row>
    <row r="77" spans="1:9" ht="31.5" x14ac:dyDescent="0.25">
      <c r="A77" s="18" t="s">
        <v>31</v>
      </c>
      <c r="B77" s="2">
        <v>86.5</v>
      </c>
      <c r="C77" s="2">
        <v>7</v>
      </c>
      <c r="D77" s="2">
        <v>80.5</v>
      </c>
      <c r="E77" s="2">
        <v>52.5</v>
      </c>
      <c r="F77" s="125">
        <f t="shared" ref="F77:I92" si="11">+IFERROR(B77/(C15+C46),0)*100</f>
        <v>2.3961218836565097</v>
      </c>
      <c r="G77" s="125">
        <f t="shared" si="11"/>
        <v>2.5878003696857674</v>
      </c>
      <c r="H77" s="125">
        <f t="shared" si="10"/>
        <v>2.4127079274689045</v>
      </c>
      <c r="I77" s="125">
        <f t="shared" si="10"/>
        <v>2.4424284717376135</v>
      </c>
    </row>
    <row r="78" spans="1:9" x14ac:dyDescent="0.25">
      <c r="A78" s="18" t="s">
        <v>32</v>
      </c>
      <c r="B78" s="2"/>
      <c r="C78" s="2"/>
      <c r="D78" s="2"/>
      <c r="E78" s="2"/>
      <c r="F78" s="125">
        <f t="shared" si="11"/>
        <v>0</v>
      </c>
      <c r="G78" s="125">
        <f t="shared" si="11"/>
        <v>0</v>
      </c>
      <c r="H78" s="125">
        <f t="shared" si="10"/>
        <v>0</v>
      </c>
      <c r="I78" s="125">
        <f t="shared" si="10"/>
        <v>0</v>
      </c>
    </row>
    <row r="79" spans="1:9" x14ac:dyDescent="0.25">
      <c r="A79" s="18" t="s">
        <v>33</v>
      </c>
      <c r="B79" s="2"/>
      <c r="C79" s="2"/>
      <c r="D79" s="2"/>
      <c r="E79" s="2"/>
      <c r="F79" s="125">
        <f t="shared" si="11"/>
        <v>0</v>
      </c>
      <c r="G79" s="125">
        <f t="shared" si="11"/>
        <v>0</v>
      </c>
      <c r="H79" s="125">
        <f t="shared" si="10"/>
        <v>0</v>
      </c>
      <c r="I79" s="125">
        <f t="shared" si="10"/>
        <v>0</v>
      </c>
    </row>
    <row r="80" spans="1:9" x14ac:dyDescent="0.25">
      <c r="A80" s="18" t="s">
        <v>34</v>
      </c>
      <c r="B80" s="2"/>
      <c r="C80" s="2"/>
      <c r="D80" s="2"/>
      <c r="E80" s="2"/>
      <c r="F80" s="125">
        <f t="shared" si="11"/>
        <v>0</v>
      </c>
      <c r="G80" s="125">
        <f t="shared" si="11"/>
        <v>0</v>
      </c>
      <c r="H80" s="125">
        <f t="shared" si="10"/>
        <v>0</v>
      </c>
      <c r="I80" s="125">
        <f t="shared" si="10"/>
        <v>0</v>
      </c>
    </row>
    <row r="81" spans="1:9" x14ac:dyDescent="0.25">
      <c r="A81" s="18" t="s">
        <v>35</v>
      </c>
      <c r="B81" s="2">
        <v>1</v>
      </c>
      <c r="C81" s="2">
        <v>0</v>
      </c>
      <c r="D81" s="2">
        <v>1</v>
      </c>
      <c r="E81" s="2">
        <v>1</v>
      </c>
      <c r="F81" s="125">
        <f t="shared" si="11"/>
        <v>2.3255813953488373</v>
      </c>
      <c r="G81" s="125">
        <f t="shared" si="11"/>
        <v>0</v>
      </c>
      <c r="H81" s="125">
        <f t="shared" si="10"/>
        <v>2.5316455696202533</v>
      </c>
      <c r="I81" s="125">
        <f t="shared" si="10"/>
        <v>3.125</v>
      </c>
    </row>
    <row r="82" spans="1:9" x14ac:dyDescent="0.25">
      <c r="A82" s="18" t="s">
        <v>36</v>
      </c>
      <c r="B82" s="2"/>
      <c r="C82" s="2"/>
      <c r="D82" s="2"/>
      <c r="E82" s="2"/>
      <c r="F82" s="125">
        <f t="shared" si="11"/>
        <v>0</v>
      </c>
      <c r="G82" s="125">
        <f t="shared" si="11"/>
        <v>0</v>
      </c>
      <c r="H82" s="125">
        <f t="shared" si="10"/>
        <v>0</v>
      </c>
      <c r="I82" s="125">
        <f t="shared" si="10"/>
        <v>0</v>
      </c>
    </row>
    <row r="83" spans="1:9" x14ac:dyDescent="0.25">
      <c r="A83" s="18" t="s">
        <v>37</v>
      </c>
      <c r="B83" s="2"/>
      <c r="C83" s="2"/>
      <c r="D83" s="2"/>
      <c r="E83" s="2"/>
      <c r="F83" s="125">
        <f t="shared" si="11"/>
        <v>0</v>
      </c>
      <c r="G83" s="125">
        <f t="shared" si="11"/>
        <v>0</v>
      </c>
      <c r="H83" s="125">
        <f t="shared" si="11"/>
        <v>0</v>
      </c>
      <c r="I83" s="125">
        <f t="shared" si="11"/>
        <v>0</v>
      </c>
    </row>
    <row r="84" spans="1:9" x14ac:dyDescent="0.25">
      <c r="A84" s="18" t="s">
        <v>38</v>
      </c>
      <c r="B84" s="2"/>
      <c r="C84" s="2"/>
      <c r="D84" s="2"/>
      <c r="E84" s="2"/>
      <c r="F84" s="125">
        <f t="shared" si="11"/>
        <v>0</v>
      </c>
      <c r="G84" s="125">
        <f t="shared" si="11"/>
        <v>0</v>
      </c>
      <c r="H84" s="125">
        <f t="shared" si="11"/>
        <v>0</v>
      </c>
      <c r="I84" s="125">
        <f t="shared" si="11"/>
        <v>0</v>
      </c>
    </row>
    <row r="85" spans="1:9" x14ac:dyDescent="0.25">
      <c r="A85" s="18" t="s">
        <v>39</v>
      </c>
      <c r="B85" s="2"/>
      <c r="C85" s="2"/>
      <c r="D85" s="2"/>
      <c r="E85" s="2"/>
      <c r="F85" s="125">
        <f t="shared" si="11"/>
        <v>0</v>
      </c>
      <c r="G85" s="125">
        <f t="shared" si="11"/>
        <v>0</v>
      </c>
      <c r="H85" s="125">
        <f t="shared" si="11"/>
        <v>0</v>
      </c>
      <c r="I85" s="125">
        <f t="shared" si="11"/>
        <v>0</v>
      </c>
    </row>
    <row r="86" spans="1:9" x14ac:dyDescent="0.25">
      <c r="A86" s="18" t="s">
        <v>40</v>
      </c>
      <c r="B86" s="2"/>
      <c r="C86" s="2"/>
      <c r="D86" s="2"/>
      <c r="E86" s="2"/>
      <c r="F86" s="125">
        <f t="shared" si="11"/>
        <v>0</v>
      </c>
      <c r="G86" s="125">
        <f t="shared" si="11"/>
        <v>0</v>
      </c>
      <c r="H86" s="125">
        <f t="shared" si="11"/>
        <v>0</v>
      </c>
      <c r="I86" s="125">
        <f t="shared" si="11"/>
        <v>0</v>
      </c>
    </row>
    <row r="87" spans="1:9" x14ac:dyDescent="0.25">
      <c r="A87" s="18" t="s">
        <v>41</v>
      </c>
      <c r="B87" s="2"/>
      <c r="C87" s="2"/>
      <c r="D87" s="2"/>
      <c r="E87" s="2"/>
      <c r="F87" s="125">
        <f t="shared" si="11"/>
        <v>0</v>
      </c>
      <c r="G87" s="125">
        <f t="shared" si="11"/>
        <v>0</v>
      </c>
      <c r="H87" s="125">
        <f t="shared" si="11"/>
        <v>0</v>
      </c>
      <c r="I87" s="125">
        <f t="shared" si="11"/>
        <v>0</v>
      </c>
    </row>
    <row r="88" spans="1:9" x14ac:dyDescent="0.25">
      <c r="A88" s="18" t="s">
        <v>42</v>
      </c>
      <c r="B88" s="2">
        <v>1</v>
      </c>
      <c r="C88" s="2">
        <v>0</v>
      </c>
      <c r="D88" s="2">
        <v>1</v>
      </c>
      <c r="E88" s="2">
        <v>1</v>
      </c>
      <c r="F88" s="125">
        <f t="shared" si="11"/>
        <v>0.63291139240506333</v>
      </c>
      <c r="G88" s="125">
        <f t="shared" si="11"/>
        <v>0</v>
      </c>
      <c r="H88" s="125">
        <f t="shared" si="11"/>
        <v>0.68965517241379315</v>
      </c>
      <c r="I88" s="125">
        <f t="shared" si="11"/>
        <v>0.92592592592592582</v>
      </c>
    </row>
    <row r="89" spans="1:9" x14ac:dyDescent="0.25">
      <c r="A89" s="18" t="s">
        <v>43</v>
      </c>
      <c r="B89" s="2"/>
      <c r="C89" s="2"/>
      <c r="D89" s="2"/>
      <c r="E89" s="2"/>
      <c r="F89" s="125">
        <f t="shared" si="11"/>
        <v>0</v>
      </c>
      <c r="G89" s="125">
        <f t="shared" si="11"/>
        <v>0</v>
      </c>
      <c r="H89" s="125">
        <f t="shared" si="11"/>
        <v>0</v>
      </c>
      <c r="I89" s="125">
        <f t="shared" si="11"/>
        <v>0</v>
      </c>
    </row>
    <row r="90" spans="1:9" x14ac:dyDescent="0.25">
      <c r="A90" s="18" t="s">
        <v>44</v>
      </c>
      <c r="B90" s="2"/>
      <c r="C90" s="2"/>
      <c r="D90" s="2"/>
      <c r="E90" s="2"/>
      <c r="F90" s="125">
        <f t="shared" si="11"/>
        <v>0</v>
      </c>
      <c r="G90" s="125">
        <f t="shared" si="11"/>
        <v>0</v>
      </c>
      <c r="H90" s="125">
        <f t="shared" si="11"/>
        <v>0</v>
      </c>
      <c r="I90" s="125">
        <f t="shared" si="11"/>
        <v>0</v>
      </c>
    </row>
    <row r="91" spans="1:9" x14ac:dyDescent="0.25">
      <c r="A91" s="18" t="s">
        <v>45</v>
      </c>
      <c r="B91" s="2">
        <v>2</v>
      </c>
      <c r="C91" s="2">
        <v>0</v>
      </c>
      <c r="D91" s="2">
        <v>2</v>
      </c>
      <c r="E91" s="2">
        <v>1</v>
      </c>
      <c r="F91" s="125">
        <f t="shared" si="11"/>
        <v>5</v>
      </c>
      <c r="G91" s="125">
        <f t="shared" si="11"/>
        <v>0</v>
      </c>
      <c r="H91" s="125">
        <f t="shared" si="11"/>
        <v>5.8823529411764701</v>
      </c>
      <c r="I91" s="125">
        <f t="shared" si="11"/>
        <v>4.3478260869565215</v>
      </c>
    </row>
    <row r="92" spans="1:9" ht="31.5" x14ac:dyDescent="0.25">
      <c r="A92" s="34" t="s">
        <v>46</v>
      </c>
      <c r="B92" s="2">
        <v>49</v>
      </c>
      <c r="C92" s="2">
        <v>7</v>
      </c>
      <c r="D92" s="2">
        <v>44</v>
      </c>
      <c r="E92" s="2">
        <v>34.5</v>
      </c>
      <c r="F92" s="125">
        <f t="shared" si="11"/>
        <v>2.4685138539042821</v>
      </c>
      <c r="G92" s="125">
        <f t="shared" si="11"/>
        <v>1.3270142180094786</v>
      </c>
      <c r="H92" s="125">
        <f t="shared" si="11"/>
        <v>3.0147310722850289</v>
      </c>
      <c r="I92" s="125">
        <f t="shared" si="11"/>
        <v>3.8079470198675498</v>
      </c>
    </row>
    <row r="93" spans="1:9" x14ac:dyDescent="0.25">
      <c r="A93" s="121" t="s">
        <v>56</v>
      </c>
      <c r="B93" s="42">
        <f>+SUM(B66:B92)</f>
        <v>179</v>
      </c>
      <c r="C93" s="42">
        <f>+SUM(C66:C92)</f>
        <v>24</v>
      </c>
      <c r="D93" s="42">
        <f>+SUM(D66:D92)</f>
        <v>162</v>
      </c>
      <c r="E93" s="42">
        <f>+SUM(E66:E92)</f>
        <v>115</v>
      </c>
      <c r="F93" s="125">
        <f>+IFERROR(B93/(C31+C62),0)*100</f>
        <v>2.3831713486885899</v>
      </c>
      <c r="G93" s="125">
        <f>+IFERROR(C93/(D31+D62),0)*100</f>
        <v>1.6759776536312849</v>
      </c>
      <c r="H93" s="125">
        <f t="shared" ref="H93:I93" si="12">+IFERROR(D93/(E31+E62),0)*100</f>
        <v>2.5304592314901591</v>
      </c>
      <c r="I93" s="125">
        <f t="shared" si="12"/>
        <v>2.7571325821146009</v>
      </c>
    </row>
    <row r="94" spans="1:9" x14ac:dyDescent="0.25">
      <c r="A94" s="22"/>
      <c r="B94" s="7"/>
      <c r="C94" s="7"/>
      <c r="D94" s="7"/>
      <c r="I94" s="7"/>
    </row>
  </sheetData>
  <mergeCells count="3">
    <mergeCell ref="A1:J1"/>
    <mergeCell ref="A2:J2"/>
    <mergeCell ref="A33:J33"/>
  </mergeCells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32"/>
  <sheetViews>
    <sheetView topLeftCell="A22" zoomScaleNormal="100" zoomScaleSheetLayoutView="100" workbookViewId="0">
      <selection activeCell="E30" sqref="E30"/>
    </sheetView>
  </sheetViews>
  <sheetFormatPr defaultRowHeight="15.75" x14ac:dyDescent="0.25"/>
  <cols>
    <col min="1" max="1" width="24.125" customWidth="1"/>
    <col min="2" max="10" width="10.625" customWidth="1"/>
  </cols>
  <sheetData>
    <row r="1" spans="1:10" ht="20.25" x14ac:dyDescent="0.3">
      <c r="A1" s="641" t="s">
        <v>247</v>
      </c>
      <c r="B1" s="641"/>
      <c r="C1" s="641"/>
      <c r="D1" s="641"/>
      <c r="E1" s="641"/>
      <c r="F1" s="641"/>
      <c r="G1" s="641"/>
      <c r="H1" s="641"/>
      <c r="I1" s="641"/>
      <c r="J1" s="641"/>
    </row>
    <row r="2" spans="1:10" ht="16.5" thickBot="1" x14ac:dyDescent="0.3">
      <c r="A2" s="661" t="s">
        <v>54</v>
      </c>
      <c r="B2" s="661"/>
      <c r="C2" s="661"/>
      <c r="D2" s="661"/>
      <c r="E2" s="661"/>
      <c r="F2" s="661"/>
      <c r="G2" s="661"/>
      <c r="H2" s="661"/>
      <c r="I2" s="661"/>
      <c r="J2" s="661"/>
    </row>
    <row r="3" spans="1:10" ht="32.25" thickBot="1" x14ac:dyDescent="0.3">
      <c r="A3" s="68" t="s">
        <v>68</v>
      </c>
      <c r="B3" s="69" t="s">
        <v>59</v>
      </c>
      <c r="C3" s="69" t="s">
        <v>60</v>
      </c>
      <c r="D3" s="70" t="s">
        <v>61</v>
      </c>
      <c r="E3" s="70" t="s">
        <v>62</v>
      </c>
      <c r="F3" s="70" t="s">
        <v>63</v>
      </c>
      <c r="G3" s="71" t="s">
        <v>64</v>
      </c>
      <c r="H3" s="71" t="s">
        <v>65</v>
      </c>
      <c r="I3" s="71" t="s">
        <v>66</v>
      </c>
      <c r="J3" s="72" t="s">
        <v>67</v>
      </c>
    </row>
    <row r="4" spans="1:10" ht="31.5" x14ac:dyDescent="0.25">
      <c r="A4" s="66" t="s">
        <v>20</v>
      </c>
      <c r="B4" s="67"/>
      <c r="C4" s="67"/>
      <c r="D4" s="67"/>
      <c r="E4" s="67"/>
      <c r="F4" s="67"/>
      <c r="G4" s="122">
        <f>IFERROR(C4/B4,0)</f>
        <v>0</v>
      </c>
      <c r="H4" s="122">
        <f>IFERROR(E4/D4,0)</f>
        <v>0</v>
      </c>
      <c r="I4" s="122">
        <f>IFERROR(F4/E4,0)</f>
        <v>0</v>
      </c>
      <c r="J4" s="122">
        <f>IFERROR(F4/B4,0)</f>
        <v>0</v>
      </c>
    </row>
    <row r="5" spans="1:10" x14ac:dyDescent="0.25">
      <c r="A5" s="18" t="s">
        <v>21</v>
      </c>
      <c r="B5" s="2"/>
      <c r="C5" s="2"/>
      <c r="D5" s="2"/>
      <c r="E5" s="2"/>
      <c r="F5" s="2"/>
      <c r="G5" s="123">
        <f t="shared" ref="G5:G27" si="0">IFERROR(C5/B5,0)</f>
        <v>0</v>
      </c>
      <c r="H5" s="123">
        <f t="shared" ref="H5:I27" si="1">IFERROR(E5/D5,0)</f>
        <v>0</v>
      </c>
      <c r="I5" s="123">
        <f t="shared" si="1"/>
        <v>0</v>
      </c>
      <c r="J5" s="123">
        <f t="shared" ref="J5:J27" si="2">IFERROR(F5/B5,0)</f>
        <v>0</v>
      </c>
    </row>
    <row r="6" spans="1:10" x14ac:dyDescent="0.25">
      <c r="A6" s="18" t="s">
        <v>22</v>
      </c>
      <c r="B6" s="2">
        <v>25</v>
      </c>
      <c r="C6" s="2">
        <v>35</v>
      </c>
      <c r="D6" s="2">
        <v>16</v>
      </c>
      <c r="E6" s="2">
        <v>30</v>
      </c>
      <c r="F6" s="2">
        <v>26</v>
      </c>
      <c r="G6" s="123">
        <f t="shared" si="0"/>
        <v>1.4</v>
      </c>
      <c r="H6" s="123">
        <f t="shared" si="1"/>
        <v>1.875</v>
      </c>
      <c r="I6" s="123">
        <f t="shared" si="1"/>
        <v>0.8666666666666667</v>
      </c>
      <c r="J6" s="123">
        <f t="shared" si="2"/>
        <v>1.04</v>
      </c>
    </row>
    <row r="7" spans="1:10" ht="31.5" x14ac:dyDescent="0.25">
      <c r="A7" s="18" t="s">
        <v>23</v>
      </c>
      <c r="B7" s="2"/>
      <c r="C7" s="2"/>
      <c r="D7" s="2"/>
      <c r="E7" s="2"/>
      <c r="F7" s="2"/>
      <c r="G7" s="123">
        <f t="shared" si="0"/>
        <v>0</v>
      </c>
      <c r="H7" s="123">
        <f t="shared" si="1"/>
        <v>0</v>
      </c>
      <c r="I7" s="123">
        <f t="shared" si="1"/>
        <v>0</v>
      </c>
      <c r="J7" s="123">
        <f t="shared" si="2"/>
        <v>0</v>
      </c>
    </row>
    <row r="8" spans="1:10" x14ac:dyDescent="0.25">
      <c r="A8" s="18" t="s">
        <v>24</v>
      </c>
      <c r="B8" s="2"/>
      <c r="C8" s="2"/>
      <c r="D8" s="2"/>
      <c r="E8" s="2"/>
      <c r="F8" s="2"/>
      <c r="G8" s="123">
        <f t="shared" si="0"/>
        <v>0</v>
      </c>
      <c r="H8" s="123">
        <f t="shared" si="1"/>
        <v>0</v>
      </c>
      <c r="I8" s="123">
        <f t="shared" si="1"/>
        <v>0</v>
      </c>
      <c r="J8" s="123">
        <f t="shared" si="2"/>
        <v>0</v>
      </c>
    </row>
    <row r="9" spans="1:10" x14ac:dyDescent="0.25">
      <c r="A9" s="18" t="s">
        <v>25</v>
      </c>
      <c r="B9" s="2"/>
      <c r="C9" s="2"/>
      <c r="D9" s="2"/>
      <c r="E9" s="2"/>
      <c r="F9" s="2"/>
      <c r="G9" s="123">
        <f t="shared" si="0"/>
        <v>0</v>
      </c>
      <c r="H9" s="123">
        <f t="shared" si="1"/>
        <v>0</v>
      </c>
      <c r="I9" s="123">
        <f t="shared" si="1"/>
        <v>0</v>
      </c>
      <c r="J9" s="123">
        <f t="shared" si="2"/>
        <v>0</v>
      </c>
    </row>
    <row r="10" spans="1:10" x14ac:dyDescent="0.25">
      <c r="A10" s="18" t="s">
        <v>26</v>
      </c>
      <c r="B10" s="2"/>
      <c r="C10" s="2"/>
      <c r="D10" s="2"/>
      <c r="E10" s="2"/>
      <c r="F10" s="2"/>
      <c r="G10" s="123">
        <f t="shared" si="0"/>
        <v>0</v>
      </c>
      <c r="H10" s="123">
        <f t="shared" si="1"/>
        <v>0</v>
      </c>
      <c r="I10" s="123">
        <f t="shared" si="1"/>
        <v>0</v>
      </c>
      <c r="J10" s="123">
        <f t="shared" si="2"/>
        <v>0</v>
      </c>
    </row>
    <row r="11" spans="1:10" x14ac:dyDescent="0.25">
      <c r="A11" s="18" t="s">
        <v>27</v>
      </c>
      <c r="B11" s="2">
        <v>35</v>
      </c>
      <c r="C11" s="2">
        <v>31</v>
      </c>
      <c r="D11" s="2">
        <v>6</v>
      </c>
      <c r="E11" s="2">
        <v>25.5</v>
      </c>
      <c r="F11" s="2">
        <v>23</v>
      </c>
      <c r="G11" s="123">
        <f t="shared" si="0"/>
        <v>0.88571428571428568</v>
      </c>
      <c r="H11" s="123">
        <f t="shared" si="1"/>
        <v>4.25</v>
      </c>
      <c r="I11" s="123">
        <f t="shared" si="1"/>
        <v>0.90196078431372551</v>
      </c>
      <c r="J11" s="123">
        <f t="shared" si="2"/>
        <v>0.65714285714285714</v>
      </c>
    </row>
    <row r="12" spans="1:10" x14ac:dyDescent="0.25">
      <c r="A12" s="18" t="s">
        <v>28</v>
      </c>
      <c r="B12" s="45"/>
      <c r="C12" s="45"/>
      <c r="D12" s="45"/>
      <c r="E12" s="45"/>
      <c r="F12" s="45"/>
      <c r="G12" s="123">
        <f t="shared" si="0"/>
        <v>0</v>
      </c>
      <c r="H12" s="123">
        <f t="shared" si="1"/>
        <v>0</v>
      </c>
      <c r="I12" s="123">
        <f t="shared" si="1"/>
        <v>0</v>
      </c>
      <c r="J12" s="123">
        <f t="shared" si="2"/>
        <v>0</v>
      </c>
    </row>
    <row r="13" spans="1:10" ht="31.5" x14ac:dyDescent="0.25">
      <c r="A13" s="18" t="s">
        <v>29</v>
      </c>
      <c r="B13" s="34"/>
      <c r="C13" s="34"/>
      <c r="D13" s="45"/>
      <c r="E13" s="45"/>
      <c r="F13" s="45"/>
      <c r="G13" s="123">
        <f t="shared" si="0"/>
        <v>0</v>
      </c>
      <c r="H13" s="123">
        <f t="shared" si="1"/>
        <v>0</v>
      </c>
      <c r="I13" s="123">
        <f t="shared" si="1"/>
        <v>0</v>
      </c>
      <c r="J13" s="123">
        <f t="shared" si="2"/>
        <v>0</v>
      </c>
    </row>
    <row r="14" spans="1:10" x14ac:dyDescent="0.25">
      <c r="A14" s="18" t="s">
        <v>30</v>
      </c>
      <c r="B14" s="2">
        <v>520</v>
      </c>
      <c r="C14" s="2">
        <v>618</v>
      </c>
      <c r="D14" s="2">
        <v>100</v>
      </c>
      <c r="E14" s="2">
        <v>564.5</v>
      </c>
      <c r="F14" s="2">
        <v>521</v>
      </c>
      <c r="G14" s="123">
        <f t="shared" si="0"/>
        <v>1.1884615384615385</v>
      </c>
      <c r="H14" s="123">
        <f t="shared" si="1"/>
        <v>5.6449999999999996</v>
      </c>
      <c r="I14" s="123">
        <f t="shared" si="1"/>
        <v>0.92294065544729853</v>
      </c>
      <c r="J14" s="123">
        <f t="shared" si="2"/>
        <v>1.0019230769230769</v>
      </c>
    </row>
    <row r="15" spans="1:10" ht="47.25" x14ac:dyDescent="0.25">
      <c r="A15" s="18" t="s">
        <v>31</v>
      </c>
      <c r="B15" s="2">
        <v>1655</v>
      </c>
      <c r="C15" s="2">
        <v>1562</v>
      </c>
      <c r="D15" s="2">
        <v>186</v>
      </c>
      <c r="E15" s="2">
        <v>1398.5</v>
      </c>
      <c r="F15" s="2">
        <v>1285</v>
      </c>
      <c r="G15" s="123">
        <f t="shared" si="0"/>
        <v>0.9438066465256798</v>
      </c>
      <c r="H15" s="123">
        <f t="shared" si="1"/>
        <v>7.518817204301075</v>
      </c>
      <c r="I15" s="123">
        <f t="shared" si="1"/>
        <v>0.91884161601716119</v>
      </c>
      <c r="J15" s="123">
        <f t="shared" si="2"/>
        <v>0.77643504531722052</v>
      </c>
    </row>
    <row r="16" spans="1:10" x14ac:dyDescent="0.25">
      <c r="A16" s="18" t="s">
        <v>32</v>
      </c>
      <c r="B16" s="2">
        <v>40</v>
      </c>
      <c r="C16" s="2">
        <v>38</v>
      </c>
      <c r="D16" s="2">
        <v>4</v>
      </c>
      <c r="E16" s="2">
        <v>34</v>
      </c>
      <c r="F16" s="2">
        <v>33</v>
      </c>
      <c r="G16" s="123">
        <f t="shared" si="0"/>
        <v>0.95</v>
      </c>
      <c r="H16" s="123">
        <f t="shared" si="1"/>
        <v>8.5</v>
      </c>
      <c r="I16" s="123">
        <f t="shared" si="1"/>
        <v>0.97058823529411764</v>
      </c>
      <c r="J16" s="123">
        <f t="shared" si="2"/>
        <v>0.82499999999999996</v>
      </c>
    </row>
    <row r="17" spans="1:11" x14ac:dyDescent="0.25">
      <c r="A17" s="18" t="s">
        <v>33</v>
      </c>
      <c r="B17" s="2"/>
      <c r="C17" s="2"/>
      <c r="D17" s="2"/>
      <c r="E17" s="2"/>
      <c r="F17" s="2"/>
      <c r="G17" s="123">
        <f t="shared" si="0"/>
        <v>0</v>
      </c>
      <c r="H17" s="123">
        <f t="shared" si="1"/>
        <v>0</v>
      </c>
      <c r="I17" s="123">
        <f t="shared" si="1"/>
        <v>0</v>
      </c>
      <c r="J17" s="123">
        <f t="shared" si="2"/>
        <v>0</v>
      </c>
    </row>
    <row r="18" spans="1:11" x14ac:dyDescent="0.25">
      <c r="A18" s="18" t="s">
        <v>34</v>
      </c>
      <c r="B18" s="2"/>
      <c r="C18" s="2"/>
      <c r="D18" s="2"/>
      <c r="E18" s="2"/>
      <c r="F18" s="2"/>
      <c r="G18" s="123">
        <f t="shared" si="0"/>
        <v>0</v>
      </c>
      <c r="H18" s="123">
        <f t="shared" si="1"/>
        <v>0</v>
      </c>
      <c r="I18" s="123">
        <f t="shared" si="1"/>
        <v>0</v>
      </c>
      <c r="J18" s="123">
        <f t="shared" si="2"/>
        <v>0</v>
      </c>
    </row>
    <row r="19" spans="1:11" x14ac:dyDescent="0.25">
      <c r="A19" s="18" t="s">
        <v>35</v>
      </c>
      <c r="B19" s="2">
        <v>20</v>
      </c>
      <c r="C19" s="2">
        <v>17</v>
      </c>
      <c r="D19" s="2">
        <v>6</v>
      </c>
      <c r="E19" s="2">
        <v>14.5</v>
      </c>
      <c r="F19" s="2">
        <v>14</v>
      </c>
      <c r="G19" s="123">
        <f t="shared" si="0"/>
        <v>0.85</v>
      </c>
      <c r="H19" s="123">
        <f t="shared" si="1"/>
        <v>2.4166666666666665</v>
      </c>
      <c r="I19" s="123">
        <f t="shared" si="1"/>
        <v>0.96551724137931039</v>
      </c>
      <c r="J19" s="123">
        <f t="shared" si="2"/>
        <v>0.7</v>
      </c>
    </row>
    <row r="20" spans="1:11" x14ac:dyDescent="0.25">
      <c r="A20" s="18" t="s">
        <v>36</v>
      </c>
      <c r="B20" s="2"/>
      <c r="C20" s="2"/>
      <c r="D20" s="2"/>
      <c r="E20" s="2"/>
      <c r="F20" s="2"/>
      <c r="G20" s="123">
        <f t="shared" si="0"/>
        <v>0</v>
      </c>
      <c r="H20" s="123">
        <f t="shared" si="1"/>
        <v>0</v>
      </c>
      <c r="I20" s="123">
        <f t="shared" si="1"/>
        <v>0</v>
      </c>
      <c r="J20" s="123">
        <f t="shared" si="2"/>
        <v>0</v>
      </c>
    </row>
    <row r="21" spans="1:11" x14ac:dyDescent="0.25">
      <c r="A21" s="18" t="s">
        <v>37</v>
      </c>
      <c r="B21" s="2"/>
      <c r="C21" s="2"/>
      <c r="D21" s="2"/>
      <c r="E21" s="2"/>
      <c r="F21" s="2"/>
      <c r="G21" s="123">
        <f t="shared" si="0"/>
        <v>0</v>
      </c>
      <c r="H21" s="123">
        <f t="shared" si="1"/>
        <v>0</v>
      </c>
      <c r="I21" s="123">
        <f t="shared" si="1"/>
        <v>0</v>
      </c>
      <c r="J21" s="123">
        <f t="shared" si="2"/>
        <v>0</v>
      </c>
    </row>
    <row r="22" spans="1:11" x14ac:dyDescent="0.25">
      <c r="A22" s="18" t="s">
        <v>38</v>
      </c>
      <c r="B22" s="2"/>
      <c r="C22" s="2"/>
      <c r="D22" s="2"/>
      <c r="E22" s="2"/>
      <c r="F22" s="2"/>
      <c r="G22" s="123">
        <f t="shared" si="0"/>
        <v>0</v>
      </c>
      <c r="H22" s="123">
        <f t="shared" si="1"/>
        <v>0</v>
      </c>
      <c r="I22" s="123">
        <f t="shared" si="1"/>
        <v>0</v>
      </c>
      <c r="J22" s="123">
        <f t="shared" si="2"/>
        <v>0</v>
      </c>
      <c r="K22" s="7"/>
    </row>
    <row r="23" spans="1:11" x14ac:dyDescent="0.25">
      <c r="A23" s="18" t="s">
        <v>39</v>
      </c>
      <c r="B23" s="2"/>
      <c r="C23" s="2"/>
      <c r="D23" s="2"/>
      <c r="E23" s="2"/>
      <c r="F23" s="2"/>
      <c r="G23" s="123">
        <f t="shared" si="0"/>
        <v>0</v>
      </c>
      <c r="H23" s="123">
        <f t="shared" si="1"/>
        <v>0</v>
      </c>
      <c r="I23" s="123">
        <f t="shared" si="1"/>
        <v>0</v>
      </c>
      <c r="J23" s="123">
        <f t="shared" si="2"/>
        <v>0</v>
      </c>
      <c r="K23" s="7"/>
    </row>
    <row r="24" spans="1:11" x14ac:dyDescent="0.25">
      <c r="A24" s="18" t="s">
        <v>40</v>
      </c>
      <c r="B24" s="2"/>
      <c r="C24" s="2"/>
      <c r="D24" s="2"/>
      <c r="E24" s="2"/>
      <c r="F24" s="2"/>
      <c r="G24" s="123">
        <f t="shared" si="0"/>
        <v>0</v>
      </c>
      <c r="H24" s="123">
        <f t="shared" si="1"/>
        <v>0</v>
      </c>
      <c r="I24" s="123">
        <f t="shared" si="1"/>
        <v>0</v>
      </c>
      <c r="J24" s="123">
        <f t="shared" si="2"/>
        <v>0</v>
      </c>
      <c r="K24" s="7"/>
    </row>
    <row r="25" spans="1:11" x14ac:dyDescent="0.25">
      <c r="A25" s="18" t="s">
        <v>41</v>
      </c>
      <c r="B25" s="2"/>
      <c r="C25" s="2"/>
      <c r="D25" s="2"/>
      <c r="E25" s="2"/>
      <c r="F25" s="2"/>
      <c r="G25" s="123">
        <f t="shared" si="0"/>
        <v>0</v>
      </c>
      <c r="H25" s="123">
        <f t="shared" si="1"/>
        <v>0</v>
      </c>
      <c r="I25" s="123">
        <f t="shared" si="1"/>
        <v>0</v>
      </c>
      <c r="J25" s="123">
        <f t="shared" si="2"/>
        <v>0</v>
      </c>
      <c r="K25" s="7"/>
    </row>
    <row r="26" spans="1:11" x14ac:dyDescent="0.25">
      <c r="A26" s="18" t="s">
        <v>42</v>
      </c>
      <c r="B26" s="2">
        <v>70</v>
      </c>
      <c r="C26" s="2">
        <v>60</v>
      </c>
      <c r="D26" s="2">
        <v>3</v>
      </c>
      <c r="E26" s="2">
        <v>57</v>
      </c>
      <c r="F26" s="2">
        <v>54</v>
      </c>
      <c r="G26" s="123">
        <f t="shared" si="0"/>
        <v>0.8571428571428571</v>
      </c>
      <c r="H26" s="123">
        <f t="shared" si="1"/>
        <v>19</v>
      </c>
      <c r="I26" s="123">
        <f t="shared" si="1"/>
        <v>0.94736842105263153</v>
      </c>
      <c r="J26" s="123">
        <f t="shared" si="2"/>
        <v>0.77142857142857146</v>
      </c>
      <c r="K26" s="7"/>
    </row>
    <row r="27" spans="1:11" x14ac:dyDescent="0.25">
      <c r="A27" s="18" t="s">
        <v>43</v>
      </c>
      <c r="B27" s="2"/>
      <c r="C27" s="2"/>
      <c r="D27" s="2"/>
      <c r="E27" s="2"/>
      <c r="F27" s="2"/>
      <c r="G27" s="123">
        <f t="shared" si="0"/>
        <v>0</v>
      </c>
      <c r="H27" s="123">
        <f t="shared" si="1"/>
        <v>0</v>
      </c>
      <c r="I27" s="123">
        <f t="shared" si="1"/>
        <v>0</v>
      </c>
      <c r="J27" s="123">
        <f t="shared" si="2"/>
        <v>0</v>
      </c>
      <c r="K27" s="7"/>
    </row>
    <row r="28" spans="1:11" x14ac:dyDescent="0.25">
      <c r="A28" s="18" t="s">
        <v>44</v>
      </c>
      <c r="B28" s="2"/>
      <c r="C28" s="2"/>
      <c r="D28" s="2"/>
      <c r="E28" s="2"/>
      <c r="F28" s="2"/>
      <c r="G28" s="123">
        <f>IFERROR(C28/B28,0)</f>
        <v>0</v>
      </c>
      <c r="H28" s="123">
        <f t="shared" ref="H28:I31" si="3">IFERROR(E28/D28,0)</f>
        <v>0</v>
      </c>
      <c r="I28" s="123">
        <f t="shared" si="3"/>
        <v>0</v>
      </c>
      <c r="J28" s="123">
        <f>IFERROR(F28/B28,0)</f>
        <v>0</v>
      </c>
      <c r="K28" s="7"/>
    </row>
    <row r="29" spans="1:11" x14ac:dyDescent="0.25">
      <c r="A29" s="18" t="s">
        <v>45</v>
      </c>
      <c r="B29" s="2">
        <v>20</v>
      </c>
      <c r="C29" s="2">
        <v>14</v>
      </c>
      <c r="D29" s="2">
        <v>0</v>
      </c>
      <c r="E29" s="2">
        <v>14</v>
      </c>
      <c r="F29" s="2">
        <v>14</v>
      </c>
      <c r="G29" s="123">
        <f>IFERROR(C29/B29,0)</f>
        <v>0.7</v>
      </c>
      <c r="H29" s="123">
        <f t="shared" si="3"/>
        <v>0</v>
      </c>
      <c r="I29" s="123">
        <f t="shared" si="3"/>
        <v>1</v>
      </c>
      <c r="J29" s="123">
        <f>IFERROR(F29/B29,0)</f>
        <v>0.7</v>
      </c>
      <c r="K29" s="7"/>
    </row>
    <row r="30" spans="1:11" ht="31.5" x14ac:dyDescent="0.25">
      <c r="A30" s="34" t="s">
        <v>46</v>
      </c>
      <c r="B30" s="289">
        <v>290</v>
      </c>
      <c r="C30" s="289">
        <v>320</v>
      </c>
      <c r="D30" s="289">
        <v>59</v>
      </c>
      <c r="E30" s="290">
        <v>273</v>
      </c>
      <c r="F30" s="289">
        <v>250</v>
      </c>
      <c r="G30" s="123">
        <f>IFERROR(C30/B30,0)</f>
        <v>1.103448275862069</v>
      </c>
      <c r="H30" s="123">
        <f t="shared" si="3"/>
        <v>4.6271186440677967</v>
      </c>
      <c r="I30" s="123">
        <f t="shared" si="3"/>
        <v>0.91575091575091572</v>
      </c>
      <c r="J30" s="123">
        <f>IFERROR(F30/B30,0)</f>
        <v>0.86206896551724133</v>
      </c>
    </row>
    <row r="31" spans="1:11" x14ac:dyDescent="0.25">
      <c r="A31" s="121" t="s">
        <v>56</v>
      </c>
      <c r="B31" s="43">
        <f>SUM(B4:B30)</f>
        <v>2675</v>
      </c>
      <c r="C31" s="43">
        <f>SUM(C4:C30)</f>
        <v>2695</v>
      </c>
      <c r="D31" s="43">
        <f>SUM(D4:D30)</f>
        <v>380</v>
      </c>
      <c r="E31" s="43">
        <f>SUM(E4:E30)</f>
        <v>2411</v>
      </c>
      <c r="F31" s="43">
        <f>SUM(F4:F30)</f>
        <v>2220</v>
      </c>
      <c r="G31" s="123">
        <f>IFERROR(C31/B31,0)</f>
        <v>1.0074766355140188</v>
      </c>
      <c r="H31" s="123">
        <f t="shared" si="3"/>
        <v>6.344736842105263</v>
      </c>
      <c r="I31" s="123">
        <f t="shared" si="3"/>
        <v>0.92077975943591872</v>
      </c>
      <c r="J31" s="123">
        <f>IFERROR(F31/B31,0)</f>
        <v>0.82990654205607473</v>
      </c>
    </row>
    <row r="32" spans="1:11" x14ac:dyDescent="0.25">
      <c r="A32" s="35"/>
      <c r="B32" s="7"/>
      <c r="C32" s="7"/>
      <c r="D32" s="7"/>
      <c r="E32" s="7"/>
      <c r="F32" s="7"/>
      <c r="G32" s="7"/>
      <c r="H32" s="7"/>
      <c r="J32" s="7"/>
    </row>
    <row r="33" spans="1:10" ht="16.5" thickBot="1" x14ac:dyDescent="0.3">
      <c r="A33" s="661" t="s">
        <v>55</v>
      </c>
      <c r="B33" s="662"/>
      <c r="C33" s="662"/>
      <c r="D33" s="662"/>
      <c r="E33" s="662"/>
      <c r="F33" s="662"/>
      <c r="G33" s="662"/>
      <c r="H33" s="662"/>
      <c r="I33" s="662"/>
      <c r="J33" s="662"/>
    </row>
    <row r="34" spans="1:10" ht="32.25" thickBot="1" x14ac:dyDescent="0.3">
      <c r="A34" s="68" t="s">
        <v>68</v>
      </c>
      <c r="B34" s="69" t="s">
        <v>59</v>
      </c>
      <c r="C34" s="69" t="s">
        <v>60</v>
      </c>
      <c r="D34" s="70" t="s">
        <v>61</v>
      </c>
      <c r="E34" s="70" t="s">
        <v>62</v>
      </c>
      <c r="F34" s="70" t="s">
        <v>63</v>
      </c>
      <c r="G34" s="84" t="s">
        <v>64</v>
      </c>
      <c r="H34" s="84" t="s">
        <v>65</v>
      </c>
      <c r="I34" s="84" t="s">
        <v>66</v>
      </c>
      <c r="J34" s="85" t="s">
        <v>67</v>
      </c>
    </row>
    <row r="35" spans="1:10" ht="31.5" x14ac:dyDescent="0.25">
      <c r="A35" s="66" t="s">
        <v>20</v>
      </c>
      <c r="B35" s="67"/>
      <c r="C35" s="67"/>
      <c r="D35" s="67"/>
      <c r="E35" s="67"/>
      <c r="F35" s="67"/>
      <c r="G35" s="122">
        <f>IFERROR(C35/B35,0)</f>
        <v>0</v>
      </c>
      <c r="H35" s="122">
        <f>IFERROR(E35/D35,0)</f>
        <v>0</v>
      </c>
      <c r="I35" s="122">
        <f>IFERROR(F35/E35,0)</f>
        <v>0</v>
      </c>
      <c r="J35" s="122">
        <f>IFERROR(F35/B35,0)</f>
        <v>0</v>
      </c>
    </row>
    <row r="36" spans="1:10" x14ac:dyDescent="0.25">
      <c r="A36" s="18" t="s">
        <v>21</v>
      </c>
      <c r="B36" s="2"/>
      <c r="C36" s="2"/>
      <c r="D36" s="2"/>
      <c r="E36" s="2"/>
      <c r="F36" s="2"/>
      <c r="G36" s="123">
        <f t="shared" ref="G36:G60" si="4">IFERROR(C36/B36,0)</f>
        <v>0</v>
      </c>
      <c r="H36" s="123">
        <f t="shared" ref="H36:I51" si="5">IFERROR(E36/D36,0)</f>
        <v>0</v>
      </c>
      <c r="I36" s="123">
        <f t="shared" si="5"/>
        <v>0</v>
      </c>
      <c r="J36" s="123">
        <f t="shared" ref="J36:J60" si="6">IFERROR(F36/B36,0)</f>
        <v>0</v>
      </c>
    </row>
    <row r="37" spans="1:10" x14ac:dyDescent="0.25">
      <c r="A37" s="18" t="s">
        <v>22</v>
      </c>
      <c r="B37" s="2"/>
      <c r="C37" s="2"/>
      <c r="D37" s="2"/>
      <c r="E37" s="2"/>
      <c r="F37" s="2"/>
      <c r="G37" s="123">
        <f t="shared" si="4"/>
        <v>0</v>
      </c>
      <c r="H37" s="123">
        <f t="shared" si="5"/>
        <v>0</v>
      </c>
      <c r="I37" s="123">
        <f t="shared" si="5"/>
        <v>0</v>
      </c>
      <c r="J37" s="123">
        <f t="shared" si="6"/>
        <v>0</v>
      </c>
    </row>
    <row r="38" spans="1:10" ht="31.5" x14ac:dyDescent="0.25">
      <c r="A38" s="18" t="s">
        <v>23</v>
      </c>
      <c r="B38" s="2"/>
      <c r="C38" s="2"/>
      <c r="D38" s="2"/>
      <c r="E38" s="2"/>
      <c r="F38" s="2"/>
      <c r="G38" s="123">
        <f t="shared" si="4"/>
        <v>0</v>
      </c>
      <c r="H38" s="123">
        <f t="shared" si="5"/>
        <v>0</v>
      </c>
      <c r="I38" s="123">
        <f t="shared" si="5"/>
        <v>0</v>
      </c>
      <c r="J38" s="123">
        <f t="shared" si="6"/>
        <v>0</v>
      </c>
    </row>
    <row r="39" spans="1:10" x14ac:dyDescent="0.25">
      <c r="A39" s="18" t="s">
        <v>24</v>
      </c>
      <c r="B39" s="2"/>
      <c r="C39" s="2"/>
      <c r="D39" s="2"/>
      <c r="E39" s="2"/>
      <c r="F39" s="2"/>
      <c r="G39" s="123">
        <f t="shared" si="4"/>
        <v>0</v>
      </c>
      <c r="H39" s="123">
        <f t="shared" si="5"/>
        <v>0</v>
      </c>
      <c r="I39" s="123">
        <f t="shared" si="5"/>
        <v>0</v>
      </c>
      <c r="J39" s="123">
        <f t="shared" si="6"/>
        <v>0</v>
      </c>
    </row>
    <row r="40" spans="1:10" x14ac:dyDescent="0.25">
      <c r="A40" s="18" t="s">
        <v>25</v>
      </c>
      <c r="B40" s="2"/>
      <c r="C40" s="2"/>
      <c r="D40" s="2"/>
      <c r="E40" s="2"/>
      <c r="F40" s="2"/>
      <c r="G40" s="123">
        <f t="shared" si="4"/>
        <v>0</v>
      </c>
      <c r="H40" s="123">
        <f t="shared" si="5"/>
        <v>0</v>
      </c>
      <c r="I40" s="123">
        <f t="shared" si="5"/>
        <v>0</v>
      </c>
      <c r="J40" s="123">
        <f t="shared" si="6"/>
        <v>0</v>
      </c>
    </row>
    <row r="41" spans="1:10" x14ac:dyDescent="0.25">
      <c r="A41" s="18" t="s">
        <v>26</v>
      </c>
      <c r="B41" s="2"/>
      <c r="C41" s="2"/>
      <c r="D41" s="2"/>
      <c r="E41" s="2"/>
      <c r="F41" s="2"/>
      <c r="G41" s="123">
        <f t="shared" si="4"/>
        <v>0</v>
      </c>
      <c r="H41" s="123">
        <f t="shared" si="5"/>
        <v>0</v>
      </c>
      <c r="I41" s="123">
        <f t="shared" si="5"/>
        <v>0</v>
      </c>
      <c r="J41" s="123">
        <f t="shared" si="6"/>
        <v>0</v>
      </c>
    </row>
    <row r="42" spans="1:10" x14ac:dyDescent="0.25">
      <c r="A42" s="18" t="s">
        <v>27</v>
      </c>
      <c r="B42" s="2"/>
      <c r="C42" s="2"/>
      <c r="D42" s="2"/>
      <c r="E42" s="2"/>
      <c r="F42" s="2"/>
      <c r="G42" s="123">
        <f t="shared" si="4"/>
        <v>0</v>
      </c>
      <c r="H42" s="123">
        <f t="shared" si="5"/>
        <v>0</v>
      </c>
      <c r="I42" s="123">
        <f t="shared" si="5"/>
        <v>0</v>
      </c>
      <c r="J42" s="123">
        <f t="shared" si="6"/>
        <v>0</v>
      </c>
    </row>
    <row r="43" spans="1:10" x14ac:dyDescent="0.25">
      <c r="A43" s="18" t="s">
        <v>28</v>
      </c>
      <c r="B43" s="45"/>
      <c r="C43" s="45"/>
      <c r="D43" s="45"/>
      <c r="E43" s="45"/>
      <c r="F43" s="45"/>
      <c r="G43" s="123">
        <f t="shared" si="4"/>
        <v>0</v>
      </c>
      <c r="H43" s="123">
        <f t="shared" si="5"/>
        <v>0</v>
      </c>
      <c r="I43" s="123">
        <f t="shared" si="5"/>
        <v>0</v>
      </c>
      <c r="J43" s="123">
        <f t="shared" si="6"/>
        <v>0</v>
      </c>
    </row>
    <row r="44" spans="1:10" ht="31.5" x14ac:dyDescent="0.25">
      <c r="A44" s="18" t="s">
        <v>29</v>
      </c>
      <c r="B44" s="34"/>
      <c r="C44" s="34"/>
      <c r="D44" s="45"/>
      <c r="E44" s="45"/>
      <c r="F44" s="45"/>
      <c r="G44" s="123">
        <f t="shared" si="4"/>
        <v>0</v>
      </c>
      <c r="H44" s="123">
        <f t="shared" si="5"/>
        <v>0</v>
      </c>
      <c r="I44" s="123">
        <f t="shared" si="5"/>
        <v>0</v>
      </c>
      <c r="J44" s="123">
        <f t="shared" si="6"/>
        <v>0</v>
      </c>
    </row>
    <row r="45" spans="1:10" x14ac:dyDescent="0.25">
      <c r="A45" s="18" t="s">
        <v>30</v>
      </c>
      <c r="B45" s="2"/>
      <c r="C45" s="2"/>
      <c r="D45" s="2"/>
      <c r="E45" s="2"/>
      <c r="F45" s="2"/>
      <c r="G45" s="123">
        <f t="shared" si="4"/>
        <v>0</v>
      </c>
      <c r="H45" s="123">
        <f t="shared" si="5"/>
        <v>0</v>
      </c>
      <c r="I45" s="123">
        <f t="shared" si="5"/>
        <v>0</v>
      </c>
      <c r="J45" s="123">
        <f t="shared" si="6"/>
        <v>0</v>
      </c>
    </row>
    <row r="46" spans="1:10" ht="47.25" x14ac:dyDescent="0.25">
      <c r="A46" s="18" t="s">
        <v>31</v>
      </c>
      <c r="B46" s="2"/>
      <c r="C46" s="2"/>
      <c r="D46" s="2"/>
      <c r="E46" s="2"/>
      <c r="F46" s="2"/>
      <c r="G46" s="123">
        <f t="shared" si="4"/>
        <v>0</v>
      </c>
      <c r="H46" s="123">
        <f t="shared" si="5"/>
        <v>0</v>
      </c>
      <c r="I46" s="123">
        <f t="shared" si="5"/>
        <v>0</v>
      </c>
      <c r="J46" s="123">
        <f t="shared" si="6"/>
        <v>0</v>
      </c>
    </row>
    <row r="47" spans="1:10" x14ac:dyDescent="0.25">
      <c r="A47" s="18" t="s">
        <v>32</v>
      </c>
      <c r="B47" s="2"/>
      <c r="C47" s="2"/>
      <c r="D47" s="2"/>
      <c r="E47" s="2"/>
      <c r="F47" s="2"/>
      <c r="G47" s="123">
        <f t="shared" si="4"/>
        <v>0</v>
      </c>
      <c r="H47" s="123">
        <f t="shared" si="5"/>
        <v>0</v>
      </c>
      <c r="I47" s="123">
        <f t="shared" si="5"/>
        <v>0</v>
      </c>
      <c r="J47" s="123">
        <f t="shared" si="6"/>
        <v>0</v>
      </c>
    </row>
    <row r="48" spans="1:10" x14ac:dyDescent="0.25">
      <c r="A48" s="18" t="s">
        <v>33</v>
      </c>
      <c r="B48" s="2"/>
      <c r="C48" s="2"/>
      <c r="D48" s="2"/>
      <c r="E48" s="2"/>
      <c r="F48" s="2"/>
      <c r="G48" s="123">
        <f t="shared" si="4"/>
        <v>0</v>
      </c>
      <c r="H48" s="123">
        <f t="shared" si="5"/>
        <v>0</v>
      </c>
      <c r="I48" s="123">
        <f t="shared" si="5"/>
        <v>0</v>
      </c>
      <c r="J48" s="123">
        <f t="shared" si="6"/>
        <v>0</v>
      </c>
    </row>
    <row r="49" spans="1:10" x14ac:dyDescent="0.25">
      <c r="A49" s="18" t="s">
        <v>34</v>
      </c>
      <c r="B49" s="2"/>
      <c r="C49" s="2"/>
      <c r="D49" s="2"/>
      <c r="E49" s="2"/>
      <c r="F49" s="2"/>
      <c r="G49" s="123">
        <f t="shared" si="4"/>
        <v>0</v>
      </c>
      <c r="H49" s="123">
        <f t="shared" si="5"/>
        <v>0</v>
      </c>
      <c r="I49" s="123">
        <f t="shared" si="5"/>
        <v>0</v>
      </c>
      <c r="J49" s="123">
        <f t="shared" si="6"/>
        <v>0</v>
      </c>
    </row>
    <row r="50" spans="1:10" x14ac:dyDescent="0.25">
      <c r="A50" s="18" t="s">
        <v>35</v>
      </c>
      <c r="B50" s="2"/>
      <c r="C50" s="2"/>
      <c r="D50" s="2"/>
      <c r="E50" s="2"/>
      <c r="F50" s="2"/>
      <c r="G50" s="123">
        <f t="shared" si="4"/>
        <v>0</v>
      </c>
      <c r="H50" s="123">
        <f t="shared" si="5"/>
        <v>0</v>
      </c>
      <c r="I50" s="123">
        <f t="shared" si="5"/>
        <v>0</v>
      </c>
      <c r="J50" s="123">
        <f t="shared" si="6"/>
        <v>0</v>
      </c>
    </row>
    <row r="51" spans="1:10" x14ac:dyDescent="0.25">
      <c r="A51" s="18" t="s">
        <v>36</v>
      </c>
      <c r="B51" s="2"/>
      <c r="C51" s="2"/>
      <c r="D51" s="2"/>
      <c r="E51" s="2"/>
      <c r="F51" s="2"/>
      <c r="G51" s="123">
        <f t="shared" si="4"/>
        <v>0</v>
      </c>
      <c r="H51" s="123">
        <f t="shared" si="5"/>
        <v>0</v>
      </c>
      <c r="I51" s="123">
        <f t="shared" si="5"/>
        <v>0</v>
      </c>
      <c r="J51" s="123">
        <f t="shared" si="6"/>
        <v>0</v>
      </c>
    </row>
    <row r="52" spans="1:10" x14ac:dyDescent="0.25">
      <c r="A52" s="18" t="s">
        <v>37</v>
      </c>
      <c r="B52" s="2"/>
      <c r="C52" s="2"/>
      <c r="D52" s="2"/>
      <c r="E52" s="2"/>
      <c r="F52" s="2"/>
      <c r="G52" s="123">
        <f t="shared" si="4"/>
        <v>0</v>
      </c>
      <c r="H52" s="123">
        <f t="shared" ref="H52:I60" si="7">IFERROR(E52/D52,0)</f>
        <v>0</v>
      </c>
      <c r="I52" s="123">
        <f t="shared" si="7"/>
        <v>0</v>
      </c>
      <c r="J52" s="123">
        <f t="shared" si="6"/>
        <v>0</v>
      </c>
    </row>
    <row r="53" spans="1:10" x14ac:dyDescent="0.25">
      <c r="A53" s="18" t="s">
        <v>38</v>
      </c>
      <c r="B53" s="2"/>
      <c r="C53" s="2"/>
      <c r="D53" s="2"/>
      <c r="E53" s="2"/>
      <c r="F53" s="2"/>
      <c r="G53" s="123">
        <f t="shared" si="4"/>
        <v>0</v>
      </c>
      <c r="H53" s="123">
        <f t="shared" si="7"/>
        <v>0</v>
      </c>
      <c r="I53" s="123">
        <f t="shared" si="7"/>
        <v>0</v>
      </c>
      <c r="J53" s="123">
        <f t="shared" si="6"/>
        <v>0</v>
      </c>
    </row>
    <row r="54" spans="1:10" x14ac:dyDescent="0.25">
      <c r="A54" s="18" t="s">
        <v>39</v>
      </c>
      <c r="B54" s="2"/>
      <c r="C54" s="2"/>
      <c r="D54" s="2"/>
      <c r="E54" s="2"/>
      <c r="F54" s="2"/>
      <c r="G54" s="123">
        <f t="shared" si="4"/>
        <v>0</v>
      </c>
      <c r="H54" s="123">
        <f t="shared" si="7"/>
        <v>0</v>
      </c>
      <c r="I54" s="123">
        <f t="shared" si="7"/>
        <v>0</v>
      </c>
      <c r="J54" s="123">
        <f t="shared" si="6"/>
        <v>0</v>
      </c>
    </row>
    <row r="55" spans="1:10" x14ac:dyDescent="0.25">
      <c r="A55" s="18" t="s">
        <v>40</v>
      </c>
      <c r="B55" s="2"/>
      <c r="C55" s="2"/>
      <c r="D55" s="2"/>
      <c r="E55" s="2"/>
      <c r="F55" s="2"/>
      <c r="G55" s="123">
        <f t="shared" si="4"/>
        <v>0</v>
      </c>
      <c r="H55" s="123">
        <f t="shared" si="7"/>
        <v>0</v>
      </c>
      <c r="I55" s="123">
        <f t="shared" si="7"/>
        <v>0</v>
      </c>
      <c r="J55" s="123">
        <f t="shared" si="6"/>
        <v>0</v>
      </c>
    </row>
    <row r="56" spans="1:10" x14ac:dyDescent="0.25">
      <c r="A56" s="18" t="s">
        <v>41</v>
      </c>
      <c r="B56" s="2"/>
      <c r="C56" s="2"/>
      <c r="D56" s="2"/>
      <c r="E56" s="2"/>
      <c r="F56" s="2"/>
      <c r="G56" s="123">
        <f t="shared" si="4"/>
        <v>0</v>
      </c>
      <c r="H56" s="123">
        <f t="shared" si="7"/>
        <v>0</v>
      </c>
      <c r="I56" s="123">
        <f t="shared" si="7"/>
        <v>0</v>
      </c>
      <c r="J56" s="123">
        <f t="shared" si="6"/>
        <v>0</v>
      </c>
    </row>
    <row r="57" spans="1:10" x14ac:dyDescent="0.25">
      <c r="A57" s="18" t="s">
        <v>42</v>
      </c>
      <c r="B57" s="2"/>
      <c r="C57" s="2"/>
      <c r="D57" s="2"/>
      <c r="E57" s="2"/>
      <c r="F57" s="2"/>
      <c r="G57" s="123">
        <f t="shared" si="4"/>
        <v>0</v>
      </c>
      <c r="H57" s="123">
        <f t="shared" si="7"/>
        <v>0</v>
      </c>
      <c r="I57" s="123">
        <f t="shared" si="7"/>
        <v>0</v>
      </c>
      <c r="J57" s="123">
        <f t="shared" si="6"/>
        <v>0</v>
      </c>
    </row>
    <row r="58" spans="1:10" x14ac:dyDescent="0.25">
      <c r="A58" s="18" t="s">
        <v>43</v>
      </c>
      <c r="B58" s="2"/>
      <c r="C58" s="2"/>
      <c r="D58" s="2"/>
      <c r="E58" s="2"/>
      <c r="F58" s="2"/>
      <c r="G58" s="123">
        <f t="shared" si="4"/>
        <v>0</v>
      </c>
      <c r="H58" s="123">
        <f t="shared" si="7"/>
        <v>0</v>
      </c>
      <c r="I58" s="123">
        <f t="shared" si="7"/>
        <v>0</v>
      </c>
      <c r="J58" s="123">
        <f t="shared" si="6"/>
        <v>0</v>
      </c>
    </row>
    <row r="59" spans="1:10" x14ac:dyDescent="0.25">
      <c r="A59" s="18" t="s">
        <v>44</v>
      </c>
      <c r="B59" s="2"/>
      <c r="C59" s="2"/>
      <c r="D59" s="2"/>
      <c r="E59" s="2"/>
      <c r="F59" s="2"/>
      <c r="G59" s="123">
        <f t="shared" si="4"/>
        <v>0</v>
      </c>
      <c r="H59" s="123">
        <f t="shared" si="7"/>
        <v>0</v>
      </c>
      <c r="I59" s="123">
        <f t="shared" si="7"/>
        <v>0</v>
      </c>
      <c r="J59" s="123">
        <f t="shared" si="6"/>
        <v>0</v>
      </c>
    </row>
    <row r="60" spans="1:10" x14ac:dyDescent="0.25">
      <c r="A60" s="18" t="s">
        <v>45</v>
      </c>
      <c r="B60" s="2"/>
      <c r="C60" s="2"/>
      <c r="D60" s="2"/>
      <c r="E60" s="2"/>
      <c r="F60" s="2"/>
      <c r="G60" s="123">
        <f t="shared" si="4"/>
        <v>0</v>
      </c>
      <c r="H60" s="123">
        <f t="shared" si="7"/>
        <v>0</v>
      </c>
      <c r="I60" s="123">
        <f t="shared" si="7"/>
        <v>0</v>
      </c>
      <c r="J60" s="123">
        <f t="shared" si="6"/>
        <v>0</v>
      </c>
    </row>
    <row r="61" spans="1:10" ht="31.5" x14ac:dyDescent="0.25">
      <c r="A61" s="34" t="s">
        <v>46</v>
      </c>
      <c r="B61" s="45"/>
      <c r="C61" s="45"/>
      <c r="D61" s="45"/>
      <c r="E61" s="45"/>
      <c r="F61" s="45"/>
      <c r="G61" s="123">
        <f>IFERROR(C61/B61,0)</f>
        <v>0</v>
      </c>
      <c r="H61" s="123">
        <f>IFERROR(E61/D61,0)</f>
        <v>0</v>
      </c>
      <c r="I61" s="123">
        <f>IFERROR(F61/E61,0)</f>
        <v>0</v>
      </c>
      <c r="J61" s="123">
        <f>IFERROR(F61/B61,0)</f>
        <v>0</v>
      </c>
    </row>
    <row r="62" spans="1:10" x14ac:dyDescent="0.25">
      <c r="A62" s="121" t="s">
        <v>56</v>
      </c>
      <c r="B62" s="43">
        <f>SUM(B35:B61)</f>
        <v>0</v>
      </c>
      <c r="C62" s="43">
        <f>SUM(C35:C61)</f>
        <v>0</v>
      </c>
      <c r="D62" s="43">
        <f>SUM(D35:D61)</f>
        <v>0</v>
      </c>
      <c r="E62" s="43">
        <f>SUM(E35:E61)</f>
        <v>0</v>
      </c>
      <c r="F62" s="43">
        <f>SUM(F35:F61)</f>
        <v>0</v>
      </c>
      <c r="G62" s="123">
        <f>IFERROR(C62/B62,0)</f>
        <v>0</v>
      </c>
      <c r="H62" s="123">
        <f>IFERROR(E62/D62,0)</f>
        <v>0</v>
      </c>
      <c r="I62" s="123">
        <f>IFERROR(F62/E62,0)</f>
        <v>0</v>
      </c>
      <c r="J62" s="123">
        <f>IFERROR(F62/B62,0)</f>
        <v>0</v>
      </c>
    </row>
    <row r="63" spans="1:10" x14ac:dyDescent="0.25">
      <c r="J63" s="7"/>
    </row>
    <row r="64" spans="1:10" ht="16.5" thickBot="1" x14ac:dyDescent="0.3">
      <c r="A64" s="663" t="s">
        <v>124</v>
      </c>
      <c r="B64" s="664"/>
      <c r="C64" s="664"/>
      <c r="D64" s="664"/>
      <c r="E64" s="665"/>
    </row>
    <row r="65" spans="1:9" ht="63.75" thickBot="1" x14ac:dyDescent="0.3">
      <c r="A65" s="79" t="s">
        <v>68</v>
      </c>
      <c r="B65" s="80" t="s">
        <v>60</v>
      </c>
      <c r="C65" s="81" t="s">
        <v>61</v>
      </c>
      <c r="D65" s="81" t="s">
        <v>62</v>
      </c>
      <c r="E65" s="81" t="s">
        <v>63</v>
      </c>
      <c r="F65" s="82" t="s">
        <v>143</v>
      </c>
      <c r="G65" s="82" t="s">
        <v>144</v>
      </c>
      <c r="H65" s="82" t="s">
        <v>145</v>
      </c>
      <c r="I65" s="83" t="s">
        <v>146</v>
      </c>
    </row>
    <row r="66" spans="1:9" ht="31.5" x14ac:dyDescent="0.25">
      <c r="A66" s="66" t="s">
        <v>20</v>
      </c>
      <c r="B66" s="291"/>
      <c r="C66" s="291"/>
      <c r="D66" s="291"/>
      <c r="E66" s="291"/>
      <c r="F66" s="124">
        <f>+IFERROR(B66/(C4+C35),0)*100</f>
        <v>0</v>
      </c>
      <c r="G66" s="124">
        <f>+IFERROR(C66/(D4+D35),0)*100</f>
        <v>0</v>
      </c>
      <c r="H66" s="124">
        <f>+IFERROR(D66/(E4+E35),0)*100</f>
        <v>0</v>
      </c>
      <c r="I66" s="124">
        <f>+IFERROR(E66/(F4+F35),0)*100</f>
        <v>0</v>
      </c>
    </row>
    <row r="67" spans="1:9" x14ac:dyDescent="0.25">
      <c r="A67" s="18" t="s">
        <v>21</v>
      </c>
      <c r="B67" s="289"/>
      <c r="C67" s="289"/>
      <c r="D67" s="289"/>
      <c r="E67" s="289"/>
      <c r="F67" s="125">
        <f t="shared" ref="F67:I82" si="8">+IFERROR(B67/(C5+C36),0)*100</f>
        <v>0</v>
      </c>
      <c r="G67" s="125">
        <f t="shared" si="8"/>
        <v>0</v>
      </c>
      <c r="H67" s="125">
        <f t="shared" si="8"/>
        <v>0</v>
      </c>
      <c r="I67" s="125">
        <f t="shared" si="8"/>
        <v>0</v>
      </c>
    </row>
    <row r="68" spans="1:9" x14ac:dyDescent="0.25">
      <c r="A68" s="18" t="s">
        <v>22</v>
      </c>
      <c r="B68" s="289">
        <v>20</v>
      </c>
      <c r="C68" s="289">
        <v>1</v>
      </c>
      <c r="D68" s="289">
        <v>16</v>
      </c>
      <c r="E68" s="289">
        <v>15</v>
      </c>
      <c r="F68" s="125">
        <f t="shared" si="8"/>
        <v>57.142857142857139</v>
      </c>
      <c r="G68" s="125">
        <f t="shared" si="8"/>
        <v>6.25</v>
      </c>
      <c r="H68" s="125">
        <f t="shared" si="8"/>
        <v>53.333333333333336</v>
      </c>
      <c r="I68" s="125">
        <f t="shared" si="8"/>
        <v>57.692307692307686</v>
      </c>
    </row>
    <row r="69" spans="1:9" ht="31.5" x14ac:dyDescent="0.25">
      <c r="A69" s="18" t="s">
        <v>23</v>
      </c>
      <c r="B69" s="289"/>
      <c r="C69" s="289"/>
      <c r="D69" s="289"/>
      <c r="E69" s="289"/>
      <c r="F69" s="125">
        <f t="shared" si="8"/>
        <v>0</v>
      </c>
      <c r="G69" s="125">
        <f t="shared" si="8"/>
        <v>0</v>
      </c>
      <c r="H69" s="125">
        <f t="shared" si="8"/>
        <v>0</v>
      </c>
      <c r="I69" s="125">
        <f t="shared" si="8"/>
        <v>0</v>
      </c>
    </row>
    <row r="70" spans="1:9" x14ac:dyDescent="0.25">
      <c r="A70" s="18" t="s">
        <v>24</v>
      </c>
      <c r="B70" s="289"/>
      <c r="C70" s="289"/>
      <c r="D70" s="289"/>
      <c r="E70" s="289"/>
      <c r="F70" s="125">
        <f t="shared" si="8"/>
        <v>0</v>
      </c>
      <c r="G70" s="125">
        <f t="shared" si="8"/>
        <v>0</v>
      </c>
      <c r="H70" s="125">
        <f t="shared" si="8"/>
        <v>0</v>
      </c>
      <c r="I70" s="125">
        <f t="shared" si="8"/>
        <v>0</v>
      </c>
    </row>
    <row r="71" spans="1:9" x14ac:dyDescent="0.25">
      <c r="A71" s="18" t="s">
        <v>25</v>
      </c>
      <c r="B71" s="289"/>
      <c r="C71" s="289"/>
      <c r="D71" s="289"/>
      <c r="E71" s="289"/>
      <c r="F71" s="125">
        <f t="shared" si="8"/>
        <v>0</v>
      </c>
      <c r="G71" s="125">
        <f t="shared" si="8"/>
        <v>0</v>
      </c>
      <c r="H71" s="125">
        <f t="shared" si="8"/>
        <v>0</v>
      </c>
      <c r="I71" s="125">
        <f t="shared" si="8"/>
        <v>0</v>
      </c>
    </row>
    <row r="72" spans="1:9" x14ac:dyDescent="0.25">
      <c r="A72" s="18" t="s">
        <v>26</v>
      </c>
      <c r="B72" s="289"/>
      <c r="C72" s="289"/>
      <c r="D72" s="289"/>
      <c r="E72" s="289"/>
      <c r="F72" s="125">
        <f t="shared" si="8"/>
        <v>0</v>
      </c>
      <c r="G72" s="125">
        <f t="shared" si="8"/>
        <v>0</v>
      </c>
      <c r="H72" s="125">
        <f t="shared" si="8"/>
        <v>0</v>
      </c>
      <c r="I72" s="125">
        <f t="shared" si="8"/>
        <v>0</v>
      </c>
    </row>
    <row r="73" spans="1:9" x14ac:dyDescent="0.25">
      <c r="A73" s="18" t="s">
        <v>27</v>
      </c>
      <c r="B73" s="289">
        <v>31</v>
      </c>
      <c r="C73" s="289">
        <v>6</v>
      </c>
      <c r="D73" s="289">
        <v>25.5</v>
      </c>
      <c r="E73" s="289">
        <v>23</v>
      </c>
      <c r="F73" s="125">
        <f t="shared" si="8"/>
        <v>100</v>
      </c>
      <c r="G73" s="125">
        <f t="shared" si="8"/>
        <v>100</v>
      </c>
      <c r="H73" s="125">
        <f t="shared" si="8"/>
        <v>100</v>
      </c>
      <c r="I73" s="125">
        <f t="shared" si="8"/>
        <v>100</v>
      </c>
    </row>
    <row r="74" spans="1:9" x14ac:dyDescent="0.25">
      <c r="A74" s="18" t="s">
        <v>28</v>
      </c>
      <c r="B74" s="292"/>
      <c r="C74" s="289"/>
      <c r="D74" s="289"/>
      <c r="E74" s="289"/>
      <c r="F74" s="125">
        <f t="shared" si="8"/>
        <v>0</v>
      </c>
      <c r="G74" s="125">
        <f t="shared" si="8"/>
        <v>0</v>
      </c>
      <c r="H74" s="125">
        <f t="shared" si="8"/>
        <v>0</v>
      </c>
      <c r="I74" s="125">
        <f t="shared" si="8"/>
        <v>0</v>
      </c>
    </row>
    <row r="75" spans="1:9" ht="31.5" x14ac:dyDescent="0.25">
      <c r="A75" s="18" t="s">
        <v>29</v>
      </c>
      <c r="B75" s="289"/>
      <c r="C75" s="289"/>
      <c r="D75" s="289"/>
      <c r="E75" s="289"/>
      <c r="F75" s="125">
        <f t="shared" si="8"/>
        <v>0</v>
      </c>
      <c r="G75" s="125">
        <f t="shared" si="8"/>
        <v>0</v>
      </c>
      <c r="H75" s="125">
        <f t="shared" si="8"/>
        <v>0</v>
      </c>
      <c r="I75" s="125">
        <f t="shared" si="8"/>
        <v>0</v>
      </c>
    </row>
    <row r="76" spans="1:9" x14ac:dyDescent="0.25">
      <c r="A76" s="18" t="s">
        <v>30</v>
      </c>
      <c r="B76" s="289">
        <v>547.5</v>
      </c>
      <c r="C76" s="289">
        <v>87.5</v>
      </c>
      <c r="D76" s="289">
        <v>512</v>
      </c>
      <c r="E76" s="289">
        <v>483.5</v>
      </c>
      <c r="F76" s="125">
        <f t="shared" si="8"/>
        <v>88.59223300970875</v>
      </c>
      <c r="G76" s="125">
        <f t="shared" si="8"/>
        <v>87.5</v>
      </c>
      <c r="H76" s="125">
        <f t="shared" si="8"/>
        <v>90.699734278122236</v>
      </c>
      <c r="I76" s="125">
        <f t="shared" si="8"/>
        <v>92.80230326295586</v>
      </c>
    </row>
    <row r="77" spans="1:9" ht="47.25" x14ac:dyDescent="0.25">
      <c r="A77" s="18" t="s">
        <v>31</v>
      </c>
      <c r="B77" s="289">
        <v>1417</v>
      </c>
      <c r="C77" s="289">
        <v>157</v>
      </c>
      <c r="D77" s="289">
        <v>1281.5</v>
      </c>
      <c r="E77" s="289">
        <v>1186</v>
      </c>
      <c r="F77" s="125">
        <f t="shared" si="8"/>
        <v>90.717029449423819</v>
      </c>
      <c r="G77" s="125">
        <f t="shared" si="8"/>
        <v>84.408602150537632</v>
      </c>
      <c r="H77" s="125">
        <f t="shared" si="8"/>
        <v>91.633893457275647</v>
      </c>
      <c r="I77" s="125">
        <f t="shared" si="8"/>
        <v>92.295719844357976</v>
      </c>
    </row>
    <row r="78" spans="1:9" x14ac:dyDescent="0.25">
      <c r="A78" s="18" t="s">
        <v>32</v>
      </c>
      <c r="B78" s="289">
        <v>34</v>
      </c>
      <c r="C78" s="289">
        <v>3</v>
      </c>
      <c r="D78" s="289">
        <v>31</v>
      </c>
      <c r="E78" s="289">
        <v>31</v>
      </c>
      <c r="F78" s="125">
        <f t="shared" si="8"/>
        <v>89.473684210526315</v>
      </c>
      <c r="G78" s="125">
        <f t="shared" si="8"/>
        <v>75</v>
      </c>
      <c r="H78" s="125">
        <f t="shared" si="8"/>
        <v>91.17647058823529</v>
      </c>
      <c r="I78" s="125">
        <f t="shared" si="8"/>
        <v>93.939393939393938</v>
      </c>
    </row>
    <row r="79" spans="1:9" x14ac:dyDescent="0.25">
      <c r="A79" s="18" t="s">
        <v>33</v>
      </c>
      <c r="B79" s="289"/>
      <c r="C79" s="289"/>
      <c r="D79" s="289"/>
      <c r="E79" s="289"/>
      <c r="F79" s="125">
        <f t="shared" si="8"/>
        <v>0</v>
      </c>
      <c r="G79" s="125">
        <f t="shared" si="8"/>
        <v>0</v>
      </c>
      <c r="H79" s="125">
        <f t="shared" si="8"/>
        <v>0</v>
      </c>
      <c r="I79" s="125">
        <f t="shared" si="8"/>
        <v>0</v>
      </c>
    </row>
    <row r="80" spans="1:9" x14ac:dyDescent="0.25">
      <c r="A80" s="18" t="s">
        <v>34</v>
      </c>
      <c r="B80" s="289"/>
      <c r="C80" s="289"/>
      <c r="D80" s="289"/>
      <c r="E80" s="289"/>
      <c r="F80" s="125">
        <f t="shared" si="8"/>
        <v>0</v>
      </c>
      <c r="G80" s="125">
        <f t="shared" si="8"/>
        <v>0</v>
      </c>
      <c r="H80" s="125">
        <f t="shared" si="8"/>
        <v>0</v>
      </c>
      <c r="I80" s="125">
        <f t="shared" si="8"/>
        <v>0</v>
      </c>
    </row>
    <row r="81" spans="1:9" x14ac:dyDescent="0.25">
      <c r="A81" s="18" t="s">
        <v>35</v>
      </c>
      <c r="B81" s="289">
        <v>16.5</v>
      </c>
      <c r="C81" s="289">
        <v>5.5</v>
      </c>
      <c r="D81" s="289">
        <v>14</v>
      </c>
      <c r="E81" s="289">
        <v>13.5</v>
      </c>
      <c r="F81" s="125">
        <f t="shared" si="8"/>
        <v>97.058823529411768</v>
      </c>
      <c r="G81" s="125">
        <f t="shared" si="8"/>
        <v>91.666666666666657</v>
      </c>
      <c r="H81" s="125">
        <f t="shared" si="8"/>
        <v>96.551724137931032</v>
      </c>
      <c r="I81" s="125">
        <f t="shared" si="8"/>
        <v>96.428571428571431</v>
      </c>
    </row>
    <row r="82" spans="1:9" x14ac:dyDescent="0.25">
      <c r="A82" s="18" t="s">
        <v>36</v>
      </c>
      <c r="B82" s="289"/>
      <c r="C82" s="289"/>
      <c r="D82" s="289"/>
      <c r="E82" s="289"/>
      <c r="F82" s="125">
        <f t="shared" si="8"/>
        <v>0</v>
      </c>
      <c r="G82" s="125">
        <f t="shared" si="8"/>
        <v>0</v>
      </c>
      <c r="H82" s="125">
        <f t="shared" si="8"/>
        <v>0</v>
      </c>
      <c r="I82" s="125">
        <f t="shared" si="8"/>
        <v>0</v>
      </c>
    </row>
    <row r="83" spans="1:9" x14ac:dyDescent="0.25">
      <c r="A83" s="18" t="s">
        <v>37</v>
      </c>
      <c r="B83" s="289"/>
      <c r="C83" s="289"/>
      <c r="D83" s="289"/>
      <c r="E83" s="289"/>
      <c r="F83" s="125">
        <f t="shared" ref="F83:I93" si="9">+IFERROR(B83/(C21+C52),0)*100</f>
        <v>0</v>
      </c>
      <c r="G83" s="125">
        <f t="shared" si="9"/>
        <v>0</v>
      </c>
      <c r="H83" s="125">
        <f t="shared" si="9"/>
        <v>0</v>
      </c>
      <c r="I83" s="125">
        <f t="shared" si="9"/>
        <v>0</v>
      </c>
    </row>
    <row r="84" spans="1:9" x14ac:dyDescent="0.25">
      <c r="A84" s="18" t="s">
        <v>38</v>
      </c>
      <c r="B84" s="289"/>
      <c r="C84" s="289"/>
      <c r="D84" s="289"/>
      <c r="E84" s="289"/>
      <c r="F84" s="125">
        <f t="shared" si="9"/>
        <v>0</v>
      </c>
      <c r="G84" s="125">
        <f t="shared" si="9"/>
        <v>0</v>
      </c>
      <c r="H84" s="125">
        <f t="shared" si="9"/>
        <v>0</v>
      </c>
      <c r="I84" s="125">
        <f t="shared" si="9"/>
        <v>0</v>
      </c>
    </row>
    <row r="85" spans="1:9" x14ac:dyDescent="0.25">
      <c r="A85" s="18" t="s">
        <v>39</v>
      </c>
      <c r="B85" s="289"/>
      <c r="C85" s="289"/>
      <c r="D85" s="289"/>
      <c r="E85" s="289"/>
      <c r="F85" s="125">
        <f t="shared" si="9"/>
        <v>0</v>
      </c>
      <c r="G85" s="125">
        <f t="shared" si="9"/>
        <v>0</v>
      </c>
      <c r="H85" s="125">
        <f t="shared" si="9"/>
        <v>0</v>
      </c>
      <c r="I85" s="125">
        <f t="shared" si="9"/>
        <v>0</v>
      </c>
    </row>
    <row r="86" spans="1:9" x14ac:dyDescent="0.25">
      <c r="A86" s="18" t="s">
        <v>40</v>
      </c>
      <c r="B86" s="289"/>
      <c r="C86" s="289"/>
      <c r="D86" s="289"/>
      <c r="E86" s="289"/>
      <c r="F86" s="125">
        <f t="shared" si="9"/>
        <v>0</v>
      </c>
      <c r="G86" s="125">
        <f t="shared" si="9"/>
        <v>0</v>
      </c>
      <c r="H86" s="125">
        <f t="shared" si="9"/>
        <v>0</v>
      </c>
      <c r="I86" s="125">
        <f t="shared" si="9"/>
        <v>0</v>
      </c>
    </row>
    <row r="87" spans="1:9" x14ac:dyDescent="0.25">
      <c r="A87" s="18" t="s">
        <v>41</v>
      </c>
      <c r="B87" s="289"/>
      <c r="C87" s="289"/>
      <c r="D87" s="289"/>
      <c r="E87" s="289"/>
      <c r="F87" s="125">
        <f t="shared" si="9"/>
        <v>0</v>
      </c>
      <c r="G87" s="125">
        <f t="shared" si="9"/>
        <v>0</v>
      </c>
      <c r="H87" s="125">
        <f t="shared" si="9"/>
        <v>0</v>
      </c>
      <c r="I87" s="125">
        <f t="shared" si="9"/>
        <v>0</v>
      </c>
    </row>
    <row r="88" spans="1:9" x14ac:dyDescent="0.25">
      <c r="A88" s="18" t="s">
        <v>42</v>
      </c>
      <c r="B88" s="289">
        <v>41</v>
      </c>
      <c r="C88" s="289">
        <v>0</v>
      </c>
      <c r="D88" s="289">
        <v>41</v>
      </c>
      <c r="E88" s="289">
        <v>39</v>
      </c>
      <c r="F88" s="125">
        <f t="shared" si="9"/>
        <v>68.333333333333329</v>
      </c>
      <c r="G88" s="125">
        <f t="shared" si="9"/>
        <v>0</v>
      </c>
      <c r="H88" s="125">
        <f t="shared" si="9"/>
        <v>71.929824561403507</v>
      </c>
      <c r="I88" s="125">
        <f t="shared" si="9"/>
        <v>72.222222222222214</v>
      </c>
    </row>
    <row r="89" spans="1:9" x14ac:dyDescent="0.25">
      <c r="A89" s="18" t="s">
        <v>43</v>
      </c>
      <c r="B89" s="289"/>
      <c r="C89" s="289"/>
      <c r="D89" s="289"/>
      <c r="E89" s="289"/>
      <c r="F89" s="125">
        <f t="shared" si="9"/>
        <v>0</v>
      </c>
      <c r="G89" s="125">
        <f t="shared" si="9"/>
        <v>0</v>
      </c>
      <c r="H89" s="125">
        <f t="shared" si="9"/>
        <v>0</v>
      </c>
      <c r="I89" s="125">
        <f t="shared" si="9"/>
        <v>0</v>
      </c>
    </row>
    <row r="90" spans="1:9" x14ac:dyDescent="0.25">
      <c r="A90" s="18" t="s">
        <v>44</v>
      </c>
      <c r="B90" s="289"/>
      <c r="C90" s="289"/>
      <c r="D90" s="289"/>
      <c r="E90" s="289"/>
      <c r="F90" s="125">
        <f t="shared" si="9"/>
        <v>0</v>
      </c>
      <c r="G90" s="125">
        <f t="shared" si="9"/>
        <v>0</v>
      </c>
      <c r="H90" s="125">
        <f t="shared" si="9"/>
        <v>0</v>
      </c>
      <c r="I90" s="125">
        <f t="shared" si="9"/>
        <v>0</v>
      </c>
    </row>
    <row r="91" spans="1:9" x14ac:dyDescent="0.25">
      <c r="A91" s="18" t="s">
        <v>45</v>
      </c>
      <c r="B91" s="289">
        <v>14</v>
      </c>
      <c r="C91" s="289">
        <v>0</v>
      </c>
      <c r="D91" s="289">
        <v>14</v>
      </c>
      <c r="E91" s="289">
        <v>14</v>
      </c>
      <c r="F91" s="125">
        <f t="shared" si="9"/>
        <v>100</v>
      </c>
      <c r="G91" s="125">
        <f t="shared" si="9"/>
        <v>0</v>
      </c>
      <c r="H91" s="125">
        <f t="shared" si="9"/>
        <v>100</v>
      </c>
      <c r="I91" s="125">
        <f t="shared" si="9"/>
        <v>100</v>
      </c>
    </row>
    <row r="92" spans="1:9" ht="31.5" x14ac:dyDescent="0.25">
      <c r="A92" s="34" t="s">
        <v>46</v>
      </c>
      <c r="B92" s="289">
        <v>288</v>
      </c>
      <c r="C92" s="289">
        <v>40</v>
      </c>
      <c r="D92" s="289">
        <v>256</v>
      </c>
      <c r="E92" s="289">
        <v>238</v>
      </c>
      <c r="F92" s="125">
        <f t="shared" si="9"/>
        <v>90</v>
      </c>
      <c r="G92" s="125">
        <f t="shared" si="9"/>
        <v>67.796610169491515</v>
      </c>
      <c r="H92" s="125">
        <f t="shared" si="9"/>
        <v>93.772893772893767</v>
      </c>
      <c r="I92" s="125">
        <f t="shared" si="9"/>
        <v>95.199999999999989</v>
      </c>
    </row>
    <row r="93" spans="1:9" x14ac:dyDescent="0.25">
      <c r="A93" s="121" t="s">
        <v>56</v>
      </c>
      <c r="B93" s="43">
        <f>SUM(B66:B92)</f>
        <v>2409</v>
      </c>
      <c r="C93" s="43">
        <f>SUM(C66:C92)</f>
        <v>300</v>
      </c>
      <c r="D93" s="43">
        <f>SUM(D66:D92)</f>
        <v>2191</v>
      </c>
      <c r="E93" s="43">
        <f>SUM(E66:E92)</f>
        <v>2043</v>
      </c>
      <c r="F93" s="125">
        <f t="shared" si="9"/>
        <v>89.387755102040813</v>
      </c>
      <c r="G93" s="125">
        <f t="shared" si="9"/>
        <v>78.94736842105263</v>
      </c>
      <c r="H93" s="125">
        <f t="shared" si="9"/>
        <v>90.875155537121515</v>
      </c>
      <c r="I93" s="125">
        <f t="shared" si="9"/>
        <v>92.027027027027032</v>
      </c>
    </row>
    <row r="94" spans="1:9" x14ac:dyDescent="0.25">
      <c r="A94" s="22"/>
      <c r="B94" s="7"/>
      <c r="C94" s="7"/>
      <c r="E94" s="7"/>
      <c r="I94" s="7"/>
    </row>
    <row r="95" spans="1:9" ht="16.5" thickBot="1" x14ac:dyDescent="0.3">
      <c r="A95" s="109" t="s">
        <v>125</v>
      </c>
      <c r="B95" s="6"/>
      <c r="C95" s="6"/>
      <c r="D95" s="6"/>
      <c r="E95" s="6"/>
    </row>
    <row r="96" spans="1:9" ht="63.75" thickBot="1" x14ac:dyDescent="0.3">
      <c r="A96" s="79" t="s">
        <v>68</v>
      </c>
      <c r="B96" s="80" t="s">
        <v>60</v>
      </c>
      <c r="C96" s="81" t="s">
        <v>61</v>
      </c>
      <c r="D96" s="81" t="s">
        <v>62</v>
      </c>
      <c r="E96" s="81" t="s">
        <v>63</v>
      </c>
      <c r="F96" s="82" t="s">
        <v>143</v>
      </c>
      <c r="G96" s="82" t="s">
        <v>144</v>
      </c>
      <c r="H96" s="82" t="s">
        <v>145</v>
      </c>
      <c r="I96" s="83" t="s">
        <v>146</v>
      </c>
    </row>
    <row r="97" spans="1:9" ht="31.5" x14ac:dyDescent="0.25">
      <c r="A97" s="66" t="s">
        <v>20</v>
      </c>
      <c r="B97" s="67"/>
      <c r="C97" s="67"/>
      <c r="D97" s="67"/>
      <c r="E97" s="67"/>
      <c r="F97" s="124">
        <f>+IFERROR(B97/(C4+C35),0)*100</f>
        <v>0</v>
      </c>
      <c r="G97" s="124">
        <f>+IFERROR(C97/(D4+D35),0)*100</f>
        <v>0</v>
      </c>
      <c r="H97" s="124">
        <f>+IFERROR(D97/(E4+E35),0)*100</f>
        <v>0</v>
      </c>
      <c r="I97" s="124">
        <f>+IFERROR(E97/(F4+F35),0)*100</f>
        <v>0</v>
      </c>
    </row>
    <row r="98" spans="1:9" x14ac:dyDescent="0.25">
      <c r="A98" s="18" t="s">
        <v>21</v>
      </c>
      <c r="B98" s="2"/>
      <c r="C98" s="2"/>
      <c r="D98" s="2"/>
      <c r="E98" s="2"/>
      <c r="F98" s="125">
        <f t="shared" ref="F98:I113" si="10">+IFERROR(B98/(C5+C36),0)*100</f>
        <v>0</v>
      </c>
      <c r="G98" s="125">
        <f t="shared" si="10"/>
        <v>0</v>
      </c>
      <c r="H98" s="125">
        <f t="shared" si="10"/>
        <v>0</v>
      </c>
      <c r="I98" s="125">
        <f t="shared" si="10"/>
        <v>0</v>
      </c>
    </row>
    <row r="99" spans="1:9" x14ac:dyDescent="0.25">
      <c r="A99" s="18" t="s">
        <v>22</v>
      </c>
      <c r="B99" s="2"/>
      <c r="C99" s="2"/>
      <c r="D99" s="2"/>
      <c r="E99" s="2"/>
      <c r="F99" s="125">
        <f t="shared" si="10"/>
        <v>0</v>
      </c>
      <c r="G99" s="125">
        <f t="shared" si="10"/>
        <v>0</v>
      </c>
      <c r="H99" s="125">
        <f t="shared" si="10"/>
        <v>0</v>
      </c>
      <c r="I99" s="125">
        <f t="shared" si="10"/>
        <v>0</v>
      </c>
    </row>
    <row r="100" spans="1:9" ht="31.5" x14ac:dyDescent="0.25">
      <c r="A100" s="18" t="s">
        <v>23</v>
      </c>
      <c r="B100" s="2"/>
      <c r="C100" s="2"/>
      <c r="D100" s="2"/>
      <c r="E100" s="2"/>
      <c r="F100" s="125">
        <f t="shared" si="10"/>
        <v>0</v>
      </c>
      <c r="G100" s="125">
        <f t="shared" si="10"/>
        <v>0</v>
      </c>
      <c r="H100" s="125">
        <f t="shared" si="10"/>
        <v>0</v>
      </c>
      <c r="I100" s="125">
        <f t="shared" si="10"/>
        <v>0</v>
      </c>
    </row>
    <row r="101" spans="1:9" x14ac:dyDescent="0.25">
      <c r="A101" s="18" t="s">
        <v>24</v>
      </c>
      <c r="B101" s="2"/>
      <c r="C101" s="2"/>
      <c r="D101" s="2"/>
      <c r="E101" s="2"/>
      <c r="F101" s="125">
        <f t="shared" si="10"/>
        <v>0</v>
      </c>
      <c r="G101" s="125">
        <f t="shared" si="10"/>
        <v>0</v>
      </c>
      <c r="H101" s="125">
        <f t="shared" si="10"/>
        <v>0</v>
      </c>
      <c r="I101" s="125">
        <f t="shared" si="10"/>
        <v>0</v>
      </c>
    </row>
    <row r="102" spans="1:9" x14ac:dyDescent="0.25">
      <c r="A102" s="18" t="s">
        <v>25</v>
      </c>
      <c r="B102" s="2"/>
      <c r="C102" s="2"/>
      <c r="D102" s="2"/>
      <c r="E102" s="2"/>
      <c r="F102" s="125">
        <f t="shared" si="10"/>
        <v>0</v>
      </c>
      <c r="G102" s="125">
        <f t="shared" si="10"/>
        <v>0</v>
      </c>
      <c r="H102" s="125">
        <f t="shared" si="10"/>
        <v>0</v>
      </c>
      <c r="I102" s="125">
        <f t="shared" si="10"/>
        <v>0</v>
      </c>
    </row>
    <row r="103" spans="1:9" x14ac:dyDescent="0.25">
      <c r="A103" s="18" t="s">
        <v>26</v>
      </c>
      <c r="B103" s="2"/>
      <c r="C103" s="2"/>
      <c r="D103" s="2"/>
      <c r="E103" s="2"/>
      <c r="F103" s="125">
        <f t="shared" si="10"/>
        <v>0</v>
      </c>
      <c r="G103" s="125">
        <f t="shared" si="10"/>
        <v>0</v>
      </c>
      <c r="H103" s="125">
        <f t="shared" si="10"/>
        <v>0</v>
      </c>
      <c r="I103" s="125">
        <f t="shared" si="10"/>
        <v>0</v>
      </c>
    </row>
    <row r="104" spans="1:9" x14ac:dyDescent="0.25">
      <c r="A104" s="18" t="s">
        <v>27</v>
      </c>
      <c r="B104" s="2"/>
      <c r="C104" s="2"/>
      <c r="D104" s="2"/>
      <c r="E104" s="2"/>
      <c r="F104" s="125">
        <f t="shared" si="10"/>
        <v>0</v>
      </c>
      <c r="G104" s="125">
        <f t="shared" si="10"/>
        <v>0</v>
      </c>
      <c r="H104" s="125">
        <f t="shared" si="10"/>
        <v>0</v>
      </c>
      <c r="I104" s="125">
        <f t="shared" si="10"/>
        <v>0</v>
      </c>
    </row>
    <row r="105" spans="1:9" x14ac:dyDescent="0.25">
      <c r="A105" s="18" t="s">
        <v>28</v>
      </c>
      <c r="B105" s="2"/>
      <c r="C105" s="2"/>
      <c r="D105" s="2"/>
      <c r="E105" s="2"/>
      <c r="F105" s="125">
        <f t="shared" si="10"/>
        <v>0</v>
      </c>
      <c r="G105" s="125">
        <f t="shared" si="10"/>
        <v>0</v>
      </c>
      <c r="H105" s="125">
        <f t="shared" si="10"/>
        <v>0</v>
      </c>
      <c r="I105" s="125">
        <f t="shared" si="10"/>
        <v>0</v>
      </c>
    </row>
    <row r="106" spans="1:9" ht="31.5" x14ac:dyDescent="0.25">
      <c r="A106" s="18" t="s">
        <v>29</v>
      </c>
      <c r="B106" s="2"/>
      <c r="C106" s="2"/>
      <c r="D106" s="2"/>
      <c r="E106" s="2"/>
      <c r="F106" s="125">
        <f t="shared" si="10"/>
        <v>0</v>
      </c>
      <c r="G106" s="125">
        <f t="shared" si="10"/>
        <v>0</v>
      </c>
      <c r="H106" s="125">
        <f t="shared" si="10"/>
        <v>0</v>
      </c>
      <c r="I106" s="125">
        <f t="shared" si="10"/>
        <v>0</v>
      </c>
    </row>
    <row r="107" spans="1:9" x14ac:dyDescent="0.25">
      <c r="A107" s="18" t="s">
        <v>30</v>
      </c>
      <c r="B107" s="2">
        <v>31</v>
      </c>
      <c r="C107" s="2">
        <v>7</v>
      </c>
      <c r="D107" s="2">
        <v>19</v>
      </c>
      <c r="E107" s="2">
        <v>12</v>
      </c>
      <c r="F107" s="125">
        <f t="shared" si="10"/>
        <v>5.0161812297734629</v>
      </c>
      <c r="G107" s="125">
        <f t="shared" si="10"/>
        <v>7.0000000000000009</v>
      </c>
      <c r="H107" s="125">
        <f t="shared" si="10"/>
        <v>3.3658104517271923</v>
      </c>
      <c r="I107" s="125">
        <f t="shared" si="10"/>
        <v>2.3032629558541267</v>
      </c>
    </row>
    <row r="108" spans="1:9" ht="47.25" x14ac:dyDescent="0.25">
      <c r="A108" s="18" t="s">
        <v>31</v>
      </c>
      <c r="B108" s="2">
        <v>23</v>
      </c>
      <c r="C108" s="2">
        <v>3</v>
      </c>
      <c r="D108" s="2">
        <v>17</v>
      </c>
      <c r="E108" s="2">
        <v>15</v>
      </c>
      <c r="F108" s="125">
        <f t="shared" si="10"/>
        <v>1.4724711907810499</v>
      </c>
      <c r="G108" s="125">
        <f t="shared" si="10"/>
        <v>1.6129032258064515</v>
      </c>
      <c r="H108" s="125">
        <f t="shared" si="10"/>
        <v>1.2155881301394351</v>
      </c>
      <c r="I108" s="125">
        <f t="shared" si="10"/>
        <v>1.1673151750972763</v>
      </c>
    </row>
    <row r="109" spans="1:9" x14ac:dyDescent="0.25">
      <c r="A109" s="18" t="s">
        <v>32</v>
      </c>
      <c r="B109" s="2">
        <v>2</v>
      </c>
      <c r="C109" s="2">
        <v>0</v>
      </c>
      <c r="D109" s="2">
        <v>2</v>
      </c>
      <c r="E109" s="2">
        <v>2</v>
      </c>
      <c r="F109" s="125">
        <f t="shared" si="10"/>
        <v>5.2631578947368416</v>
      </c>
      <c r="G109" s="125">
        <f t="shared" si="10"/>
        <v>0</v>
      </c>
      <c r="H109" s="125">
        <f t="shared" si="10"/>
        <v>5.8823529411764701</v>
      </c>
      <c r="I109" s="125">
        <f t="shared" si="10"/>
        <v>6.0606060606060606</v>
      </c>
    </row>
    <row r="110" spans="1:9" x14ac:dyDescent="0.25">
      <c r="A110" s="18" t="s">
        <v>33</v>
      </c>
      <c r="B110" s="2"/>
      <c r="C110" s="2"/>
      <c r="D110" s="2"/>
      <c r="E110" s="2"/>
      <c r="F110" s="125">
        <f t="shared" si="10"/>
        <v>0</v>
      </c>
      <c r="G110" s="125">
        <f t="shared" si="10"/>
        <v>0</v>
      </c>
      <c r="H110" s="125">
        <f t="shared" si="10"/>
        <v>0</v>
      </c>
      <c r="I110" s="125">
        <f t="shared" si="10"/>
        <v>0</v>
      </c>
    </row>
    <row r="111" spans="1:9" x14ac:dyDescent="0.25">
      <c r="A111" s="18" t="s">
        <v>34</v>
      </c>
      <c r="B111" s="2"/>
      <c r="C111" s="2"/>
      <c r="D111" s="2"/>
      <c r="E111" s="2"/>
      <c r="F111" s="125">
        <f>+IFERROR(B111/(C18+C49),0)*100</f>
        <v>0</v>
      </c>
      <c r="G111" s="125">
        <f t="shared" si="10"/>
        <v>0</v>
      </c>
      <c r="H111" s="125">
        <f t="shared" si="10"/>
        <v>0</v>
      </c>
      <c r="I111" s="125">
        <f t="shared" si="10"/>
        <v>0</v>
      </c>
    </row>
    <row r="112" spans="1:9" x14ac:dyDescent="0.25">
      <c r="A112" s="18" t="s">
        <v>35</v>
      </c>
      <c r="B112" s="2"/>
      <c r="C112" s="2"/>
      <c r="D112" s="2"/>
      <c r="E112" s="2"/>
      <c r="F112" s="125">
        <f t="shared" ref="F112:I124" si="11">+IFERROR(B112/(C19+C50),0)*100</f>
        <v>0</v>
      </c>
      <c r="G112" s="125">
        <f t="shared" si="10"/>
        <v>0</v>
      </c>
      <c r="H112" s="125">
        <f t="shared" si="10"/>
        <v>0</v>
      </c>
      <c r="I112" s="125">
        <f t="shared" si="10"/>
        <v>0</v>
      </c>
    </row>
    <row r="113" spans="1:9" x14ac:dyDescent="0.25">
      <c r="A113" s="18" t="s">
        <v>36</v>
      </c>
      <c r="B113" s="2"/>
      <c r="C113" s="2"/>
      <c r="D113" s="2"/>
      <c r="E113" s="2"/>
      <c r="F113" s="125">
        <f t="shared" si="11"/>
        <v>0</v>
      </c>
      <c r="G113" s="125">
        <f t="shared" si="10"/>
        <v>0</v>
      </c>
      <c r="H113" s="125">
        <f t="shared" si="10"/>
        <v>0</v>
      </c>
      <c r="I113" s="125">
        <f t="shared" si="10"/>
        <v>0</v>
      </c>
    </row>
    <row r="114" spans="1:9" x14ac:dyDescent="0.25">
      <c r="A114" s="18" t="s">
        <v>37</v>
      </c>
      <c r="B114" s="2"/>
      <c r="C114" s="2"/>
      <c r="D114" s="2"/>
      <c r="E114" s="2"/>
      <c r="F114" s="125">
        <f t="shared" si="11"/>
        <v>0</v>
      </c>
      <c r="G114" s="125">
        <f t="shared" si="11"/>
        <v>0</v>
      </c>
      <c r="H114" s="125">
        <f t="shared" si="11"/>
        <v>0</v>
      </c>
      <c r="I114" s="125">
        <f t="shared" si="11"/>
        <v>0</v>
      </c>
    </row>
    <row r="115" spans="1:9" x14ac:dyDescent="0.25">
      <c r="A115" s="18" t="s">
        <v>38</v>
      </c>
      <c r="B115" s="2"/>
      <c r="C115" s="2"/>
      <c r="D115" s="2"/>
      <c r="E115" s="2"/>
      <c r="F115" s="125">
        <f t="shared" si="11"/>
        <v>0</v>
      </c>
      <c r="G115" s="125">
        <f t="shared" si="11"/>
        <v>0</v>
      </c>
      <c r="H115" s="125">
        <f t="shared" si="11"/>
        <v>0</v>
      </c>
      <c r="I115" s="125">
        <f t="shared" si="11"/>
        <v>0</v>
      </c>
    </row>
    <row r="116" spans="1:9" x14ac:dyDescent="0.25">
      <c r="A116" s="18" t="s">
        <v>39</v>
      </c>
      <c r="B116" s="2"/>
      <c r="C116" s="2"/>
      <c r="D116" s="2"/>
      <c r="E116" s="2"/>
      <c r="F116" s="125">
        <f t="shared" si="11"/>
        <v>0</v>
      </c>
      <c r="G116" s="125">
        <f t="shared" si="11"/>
        <v>0</v>
      </c>
      <c r="H116" s="125">
        <f t="shared" si="11"/>
        <v>0</v>
      </c>
      <c r="I116" s="125">
        <f t="shared" si="11"/>
        <v>0</v>
      </c>
    </row>
    <row r="117" spans="1:9" x14ac:dyDescent="0.25">
      <c r="A117" s="18" t="s">
        <v>40</v>
      </c>
      <c r="B117" s="2"/>
      <c r="C117" s="2"/>
      <c r="D117" s="2"/>
      <c r="E117" s="2"/>
      <c r="F117" s="125">
        <f t="shared" si="11"/>
        <v>0</v>
      </c>
      <c r="G117" s="125">
        <f t="shared" si="11"/>
        <v>0</v>
      </c>
      <c r="H117" s="125">
        <f t="shared" si="11"/>
        <v>0</v>
      </c>
      <c r="I117" s="125">
        <f t="shared" si="11"/>
        <v>0</v>
      </c>
    </row>
    <row r="118" spans="1:9" x14ac:dyDescent="0.25">
      <c r="A118" s="18" t="s">
        <v>41</v>
      </c>
      <c r="B118" s="2"/>
      <c r="C118" s="2"/>
      <c r="D118" s="2"/>
      <c r="E118" s="2"/>
      <c r="F118" s="125">
        <f t="shared" si="11"/>
        <v>0</v>
      </c>
      <c r="G118" s="125">
        <f t="shared" si="11"/>
        <v>0</v>
      </c>
      <c r="H118" s="125">
        <f t="shared" si="11"/>
        <v>0</v>
      </c>
      <c r="I118" s="125">
        <f t="shared" si="11"/>
        <v>0</v>
      </c>
    </row>
    <row r="119" spans="1:9" x14ac:dyDescent="0.25">
      <c r="A119" s="18" t="s">
        <v>42</v>
      </c>
      <c r="B119" s="2"/>
      <c r="C119" s="2"/>
      <c r="D119" s="2"/>
      <c r="E119" s="2"/>
      <c r="F119" s="125">
        <f t="shared" si="11"/>
        <v>0</v>
      </c>
      <c r="G119" s="125">
        <f t="shared" si="11"/>
        <v>0</v>
      </c>
      <c r="H119" s="125">
        <f t="shared" si="11"/>
        <v>0</v>
      </c>
      <c r="I119" s="125">
        <f t="shared" si="11"/>
        <v>0</v>
      </c>
    </row>
    <row r="120" spans="1:9" x14ac:dyDescent="0.25">
      <c r="A120" s="18" t="s">
        <v>43</v>
      </c>
      <c r="B120" s="2"/>
      <c r="C120" s="2"/>
      <c r="D120" s="2"/>
      <c r="E120" s="2"/>
      <c r="F120" s="125">
        <f t="shared" si="11"/>
        <v>0</v>
      </c>
      <c r="G120" s="125">
        <f t="shared" si="11"/>
        <v>0</v>
      </c>
      <c r="H120" s="125">
        <f t="shared" si="11"/>
        <v>0</v>
      </c>
      <c r="I120" s="125">
        <f t="shared" si="11"/>
        <v>0</v>
      </c>
    </row>
    <row r="121" spans="1:9" x14ac:dyDescent="0.25">
      <c r="A121" s="18" t="s">
        <v>44</v>
      </c>
      <c r="B121" s="2"/>
      <c r="C121" s="2"/>
      <c r="D121" s="2"/>
      <c r="E121" s="2"/>
      <c r="F121" s="125">
        <f t="shared" si="11"/>
        <v>0</v>
      </c>
      <c r="G121" s="125">
        <f t="shared" si="11"/>
        <v>0</v>
      </c>
      <c r="H121" s="125">
        <f t="shared" si="11"/>
        <v>0</v>
      </c>
      <c r="I121" s="125">
        <f t="shared" si="11"/>
        <v>0</v>
      </c>
    </row>
    <row r="122" spans="1:9" x14ac:dyDescent="0.25">
      <c r="A122" s="18" t="s">
        <v>45</v>
      </c>
      <c r="B122" s="2"/>
      <c r="C122" s="2"/>
      <c r="D122" s="2"/>
      <c r="E122" s="2"/>
      <c r="F122" s="125">
        <f t="shared" si="11"/>
        <v>0</v>
      </c>
      <c r="G122" s="125">
        <f t="shared" si="11"/>
        <v>0</v>
      </c>
      <c r="H122" s="125">
        <f t="shared" si="11"/>
        <v>0</v>
      </c>
      <c r="I122" s="125">
        <f t="shared" si="11"/>
        <v>0</v>
      </c>
    </row>
    <row r="123" spans="1:9" ht="31.5" x14ac:dyDescent="0.25">
      <c r="A123" s="34" t="s">
        <v>46</v>
      </c>
      <c r="B123" s="2">
        <v>9</v>
      </c>
      <c r="C123" s="2">
        <v>4</v>
      </c>
      <c r="D123" s="2">
        <v>7</v>
      </c>
      <c r="E123" s="2">
        <v>4</v>
      </c>
      <c r="F123" s="125">
        <f t="shared" si="11"/>
        <v>2.8125</v>
      </c>
      <c r="G123" s="125">
        <f t="shared" si="11"/>
        <v>6.7796610169491522</v>
      </c>
      <c r="H123" s="125">
        <f t="shared" si="11"/>
        <v>2.5641025641025639</v>
      </c>
      <c r="I123" s="125">
        <f t="shared" si="11"/>
        <v>1.6</v>
      </c>
    </row>
    <row r="124" spans="1:9" x14ac:dyDescent="0.25">
      <c r="A124" s="121" t="s">
        <v>56</v>
      </c>
      <c r="B124" s="43">
        <f>SUM(B97:B123)</f>
        <v>65</v>
      </c>
      <c r="C124" s="43">
        <f>SUM(C97:C123)</f>
        <v>14</v>
      </c>
      <c r="D124" s="43">
        <f>SUM(D97:D123)</f>
        <v>45</v>
      </c>
      <c r="E124" s="43">
        <f>SUM(E97:E123)</f>
        <v>33</v>
      </c>
      <c r="F124" s="125">
        <f t="shared" si="11"/>
        <v>2.4118738404452689</v>
      </c>
      <c r="G124" s="125">
        <f t="shared" si="11"/>
        <v>3.6842105263157889</v>
      </c>
      <c r="H124" s="125">
        <f t="shared" si="11"/>
        <v>1.8664454583160512</v>
      </c>
      <c r="I124" s="125">
        <f t="shared" si="11"/>
        <v>1.4864864864864866</v>
      </c>
    </row>
    <row r="125" spans="1:9" x14ac:dyDescent="0.25">
      <c r="A125" s="22"/>
      <c r="B125" s="7"/>
      <c r="C125" s="7"/>
      <c r="D125" s="7"/>
      <c r="I125" s="7"/>
    </row>
    <row r="126" spans="1:9" x14ac:dyDescent="0.25">
      <c r="A126" s="22"/>
      <c r="B126" s="7"/>
      <c r="C126" s="7"/>
      <c r="D126" s="7"/>
      <c r="E126" s="7"/>
    </row>
    <row r="127" spans="1:9" x14ac:dyDescent="0.25">
      <c r="A127" s="22"/>
      <c r="B127" s="7"/>
      <c r="C127" s="7"/>
      <c r="D127" s="7"/>
      <c r="E127" s="7"/>
    </row>
    <row r="128" spans="1:9" x14ac:dyDescent="0.25">
      <c r="A128" s="22"/>
      <c r="B128" s="7"/>
      <c r="C128" s="7"/>
      <c r="D128" s="7"/>
      <c r="E128" s="7"/>
    </row>
    <row r="129" spans="1:5" x14ac:dyDescent="0.25">
      <c r="A129" s="22"/>
      <c r="B129" s="7"/>
      <c r="C129" s="7"/>
      <c r="D129" s="7"/>
      <c r="E129" s="7"/>
    </row>
    <row r="130" spans="1:5" x14ac:dyDescent="0.25">
      <c r="A130" s="22"/>
      <c r="B130" s="7"/>
      <c r="C130" s="7"/>
      <c r="D130" s="7"/>
      <c r="E130" s="7"/>
    </row>
    <row r="131" spans="1:5" x14ac:dyDescent="0.25">
      <c r="A131" s="10"/>
      <c r="B131" s="7"/>
      <c r="C131" s="7"/>
      <c r="D131" s="7"/>
      <c r="E131" s="7"/>
    </row>
    <row r="132" spans="1:5" x14ac:dyDescent="0.25">
      <c r="A132" s="22"/>
      <c r="B132" s="7"/>
      <c r="C132" s="7"/>
      <c r="D132" s="7"/>
      <c r="E132" s="7"/>
    </row>
  </sheetData>
  <mergeCells count="4">
    <mergeCell ref="A1:J1"/>
    <mergeCell ref="A2:J2"/>
    <mergeCell ref="A33:J33"/>
    <mergeCell ref="A64:E64"/>
  </mergeCells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17"/>
  <sheetViews>
    <sheetView topLeftCell="A22" zoomScaleNormal="100" zoomScaleSheetLayoutView="100" workbookViewId="0">
      <selection activeCell="P96" sqref="P96"/>
    </sheetView>
  </sheetViews>
  <sheetFormatPr defaultRowHeight="15.75" x14ac:dyDescent="0.25"/>
  <cols>
    <col min="1" max="1" width="24.125" customWidth="1"/>
    <col min="2" max="10" width="10.625" customWidth="1"/>
  </cols>
  <sheetData>
    <row r="1" spans="1:12" ht="31.5" customHeight="1" x14ac:dyDescent="0.25">
      <c r="A1" s="666" t="s">
        <v>248</v>
      </c>
      <c r="B1" s="666"/>
      <c r="C1" s="666"/>
      <c r="D1" s="666"/>
      <c r="E1" s="666"/>
      <c r="F1" s="666"/>
      <c r="G1" s="666"/>
      <c r="H1" s="666"/>
      <c r="I1" s="666"/>
      <c r="J1" s="666"/>
      <c r="K1" s="163"/>
    </row>
    <row r="2" spans="1:12" ht="16.5" thickBot="1" x14ac:dyDescent="0.3">
      <c r="A2" s="661" t="s">
        <v>54</v>
      </c>
      <c r="B2" s="661"/>
      <c r="C2" s="661"/>
      <c r="D2" s="661"/>
      <c r="E2" s="661"/>
      <c r="F2" s="661"/>
      <c r="G2" s="661"/>
      <c r="H2" s="661"/>
      <c r="I2" s="661"/>
      <c r="J2" s="661"/>
      <c r="K2" s="15"/>
      <c r="L2" s="7"/>
    </row>
    <row r="3" spans="1:12" ht="32.25" thickBot="1" x14ac:dyDescent="0.3">
      <c r="A3" s="68" t="s">
        <v>68</v>
      </c>
      <c r="B3" s="69" t="s">
        <v>59</v>
      </c>
      <c r="C3" s="69" t="s">
        <v>60</v>
      </c>
      <c r="D3" s="70" t="s">
        <v>61</v>
      </c>
      <c r="E3" s="70" t="s">
        <v>62</v>
      </c>
      <c r="F3" s="70" t="s">
        <v>63</v>
      </c>
      <c r="G3" s="84" t="s">
        <v>64</v>
      </c>
      <c r="H3" s="84" t="s">
        <v>65</v>
      </c>
      <c r="I3" s="84" t="s">
        <v>66</v>
      </c>
      <c r="J3" s="85" t="s">
        <v>67</v>
      </c>
      <c r="K3" s="15"/>
      <c r="L3" s="7"/>
    </row>
    <row r="4" spans="1:12" ht="31.5" x14ac:dyDescent="0.25">
      <c r="A4" s="66" t="s">
        <v>20</v>
      </c>
      <c r="B4" s="67"/>
      <c r="C4" s="67"/>
      <c r="D4" s="67"/>
      <c r="E4" s="67"/>
      <c r="F4" s="67"/>
      <c r="G4" s="122">
        <f>IFERROR(C4/B4,0)</f>
        <v>0</v>
      </c>
      <c r="H4" s="122">
        <f>IFERROR(E4/D4,0)</f>
        <v>0</v>
      </c>
      <c r="I4" s="122">
        <f>IFERROR(F4/E4,0)</f>
        <v>0</v>
      </c>
      <c r="J4" s="122">
        <f>IFERROR(F4/B4,0)</f>
        <v>0</v>
      </c>
      <c r="K4" s="15"/>
      <c r="L4" s="7"/>
    </row>
    <row r="5" spans="1:12" x14ac:dyDescent="0.25">
      <c r="A5" s="18" t="s">
        <v>21</v>
      </c>
      <c r="B5" s="2"/>
      <c r="C5" s="2"/>
      <c r="D5" s="2"/>
      <c r="E5" s="2"/>
      <c r="F5" s="2"/>
      <c r="G5" s="123">
        <f t="shared" ref="G5:G31" si="0">IFERROR(C5/B5,0)</f>
        <v>0</v>
      </c>
      <c r="H5" s="123">
        <f t="shared" ref="H5:I22" si="1">IFERROR(E5/D5,0)</f>
        <v>0</v>
      </c>
      <c r="I5" s="123">
        <f t="shared" si="1"/>
        <v>0</v>
      </c>
      <c r="J5" s="123">
        <f t="shared" ref="J5:J31" si="2">IFERROR(F5/B5,0)</f>
        <v>0</v>
      </c>
      <c r="K5" s="15"/>
      <c r="L5" s="7"/>
    </row>
    <row r="6" spans="1:12" x14ac:dyDescent="0.25">
      <c r="A6" s="18" t="s">
        <v>22</v>
      </c>
      <c r="B6" s="2">
        <v>5</v>
      </c>
      <c r="C6" s="2">
        <v>6</v>
      </c>
      <c r="D6" s="2">
        <v>5</v>
      </c>
      <c r="E6" s="2">
        <v>5</v>
      </c>
      <c r="F6" s="2">
        <v>5</v>
      </c>
      <c r="G6" s="123">
        <f t="shared" si="0"/>
        <v>1.2</v>
      </c>
      <c r="H6" s="123">
        <f t="shared" si="1"/>
        <v>1</v>
      </c>
      <c r="I6" s="123">
        <f t="shared" si="1"/>
        <v>1</v>
      </c>
      <c r="J6" s="123">
        <f t="shared" si="2"/>
        <v>1</v>
      </c>
      <c r="K6" s="15"/>
      <c r="L6" s="7"/>
    </row>
    <row r="7" spans="1:12" ht="31.5" x14ac:dyDescent="0.25">
      <c r="A7" s="18" t="s">
        <v>23</v>
      </c>
      <c r="B7" s="2"/>
      <c r="C7" s="2"/>
      <c r="D7" s="2"/>
      <c r="E7" s="2"/>
      <c r="F7" s="2"/>
      <c r="G7" s="123">
        <f t="shared" si="0"/>
        <v>0</v>
      </c>
      <c r="H7" s="123">
        <f t="shared" si="1"/>
        <v>0</v>
      </c>
      <c r="I7" s="123">
        <f t="shared" si="1"/>
        <v>0</v>
      </c>
      <c r="J7" s="123">
        <f t="shared" si="2"/>
        <v>0</v>
      </c>
      <c r="K7" s="15"/>
      <c r="L7" s="7"/>
    </row>
    <row r="8" spans="1:12" x14ac:dyDescent="0.25">
      <c r="A8" s="18" t="s">
        <v>24</v>
      </c>
      <c r="B8" s="2"/>
      <c r="C8" s="2"/>
      <c r="D8" s="2"/>
      <c r="E8" s="2"/>
      <c r="F8" s="2"/>
      <c r="G8" s="123">
        <f t="shared" si="0"/>
        <v>0</v>
      </c>
      <c r="H8" s="123">
        <f t="shared" si="1"/>
        <v>0</v>
      </c>
      <c r="I8" s="123">
        <f t="shared" si="1"/>
        <v>0</v>
      </c>
      <c r="J8" s="123">
        <f t="shared" si="2"/>
        <v>0</v>
      </c>
      <c r="K8" s="15"/>
      <c r="L8" s="7"/>
    </row>
    <row r="9" spans="1:12" x14ac:dyDescent="0.25">
      <c r="A9" s="18" t="s">
        <v>25</v>
      </c>
      <c r="B9" s="2"/>
      <c r="C9" s="2"/>
      <c r="D9" s="2"/>
      <c r="E9" s="2"/>
      <c r="F9" s="2"/>
      <c r="G9" s="123">
        <f t="shared" si="0"/>
        <v>0</v>
      </c>
      <c r="H9" s="123">
        <f t="shared" si="1"/>
        <v>0</v>
      </c>
      <c r="I9" s="123">
        <f t="shared" si="1"/>
        <v>0</v>
      </c>
      <c r="J9" s="123">
        <f t="shared" si="2"/>
        <v>0</v>
      </c>
      <c r="K9" s="15"/>
      <c r="L9" s="7"/>
    </row>
    <row r="10" spans="1:12" x14ac:dyDescent="0.25">
      <c r="A10" s="18" t="s">
        <v>26</v>
      </c>
      <c r="B10" s="2"/>
      <c r="C10" s="2"/>
      <c r="D10" s="2"/>
      <c r="E10" s="2"/>
      <c r="F10" s="2"/>
      <c r="G10" s="123">
        <f t="shared" si="0"/>
        <v>0</v>
      </c>
      <c r="H10" s="123">
        <f t="shared" si="1"/>
        <v>0</v>
      </c>
      <c r="I10" s="123">
        <f t="shared" si="1"/>
        <v>0</v>
      </c>
      <c r="J10" s="123">
        <f t="shared" si="2"/>
        <v>0</v>
      </c>
      <c r="K10" s="15"/>
      <c r="L10" s="7"/>
    </row>
    <row r="11" spans="1:12" x14ac:dyDescent="0.25">
      <c r="A11" s="18" t="s">
        <v>27</v>
      </c>
      <c r="B11" s="2">
        <v>16</v>
      </c>
      <c r="C11" s="2">
        <v>25</v>
      </c>
      <c r="D11" s="2">
        <v>25</v>
      </c>
      <c r="E11" s="2">
        <v>22</v>
      </c>
      <c r="F11" s="2">
        <v>17</v>
      </c>
      <c r="G11" s="123">
        <f t="shared" si="0"/>
        <v>1.5625</v>
      </c>
      <c r="H11" s="123">
        <f t="shared" si="1"/>
        <v>0.88</v>
      </c>
      <c r="I11" s="123">
        <f t="shared" si="1"/>
        <v>0.77272727272727271</v>
      </c>
      <c r="J11" s="123">
        <f t="shared" si="2"/>
        <v>1.0625</v>
      </c>
      <c r="K11" s="15"/>
      <c r="L11" s="7"/>
    </row>
    <row r="12" spans="1:12" x14ac:dyDescent="0.25">
      <c r="A12" s="18" t="s">
        <v>28</v>
      </c>
      <c r="B12" s="45"/>
      <c r="C12" s="45"/>
      <c r="D12" s="45"/>
      <c r="E12" s="45"/>
      <c r="F12" s="45"/>
      <c r="G12" s="123">
        <f t="shared" si="0"/>
        <v>0</v>
      </c>
      <c r="H12" s="123">
        <f t="shared" si="1"/>
        <v>0</v>
      </c>
      <c r="I12" s="123">
        <f t="shared" si="1"/>
        <v>0</v>
      </c>
      <c r="J12" s="123">
        <f t="shared" si="2"/>
        <v>0</v>
      </c>
      <c r="K12" s="15"/>
      <c r="L12" s="7"/>
    </row>
    <row r="13" spans="1:12" ht="31.5" x14ac:dyDescent="0.25">
      <c r="A13" s="18" t="s">
        <v>29</v>
      </c>
      <c r="B13" s="34"/>
      <c r="C13" s="34"/>
      <c r="D13" s="45"/>
      <c r="E13" s="45"/>
      <c r="F13" s="45"/>
      <c r="G13" s="123">
        <f t="shared" si="0"/>
        <v>0</v>
      </c>
      <c r="H13" s="123">
        <f t="shared" si="1"/>
        <v>0</v>
      </c>
      <c r="I13" s="123">
        <f t="shared" si="1"/>
        <v>0</v>
      </c>
      <c r="J13" s="123">
        <f t="shared" si="2"/>
        <v>0</v>
      </c>
      <c r="K13" s="15"/>
      <c r="L13" s="7"/>
    </row>
    <row r="14" spans="1:12" x14ac:dyDescent="0.25">
      <c r="A14" s="18" t="s">
        <v>30</v>
      </c>
      <c r="B14" s="2">
        <v>58</v>
      </c>
      <c r="C14" s="2">
        <v>65</v>
      </c>
      <c r="D14" s="2">
        <v>63</v>
      </c>
      <c r="E14" s="2">
        <v>41</v>
      </c>
      <c r="F14" s="2">
        <v>41</v>
      </c>
      <c r="G14" s="123">
        <f t="shared" si="0"/>
        <v>1.1206896551724137</v>
      </c>
      <c r="H14" s="123">
        <f t="shared" si="1"/>
        <v>0.65079365079365081</v>
      </c>
      <c r="I14" s="123">
        <f t="shared" si="1"/>
        <v>1</v>
      </c>
      <c r="J14" s="123">
        <f t="shared" si="2"/>
        <v>0.7068965517241379</v>
      </c>
      <c r="K14" s="15"/>
      <c r="L14" s="7"/>
    </row>
    <row r="15" spans="1:12" ht="47.25" x14ac:dyDescent="0.25">
      <c r="A15" s="18" t="s">
        <v>31</v>
      </c>
      <c r="B15" s="2">
        <v>117</v>
      </c>
      <c r="C15" s="2">
        <v>98</v>
      </c>
      <c r="D15" s="2">
        <v>90</v>
      </c>
      <c r="E15" s="2">
        <v>73</v>
      </c>
      <c r="F15" s="2">
        <v>66</v>
      </c>
      <c r="G15" s="123">
        <f t="shared" si="0"/>
        <v>0.83760683760683763</v>
      </c>
      <c r="H15" s="123">
        <f t="shared" si="1"/>
        <v>0.81111111111111112</v>
      </c>
      <c r="I15" s="123">
        <f t="shared" si="1"/>
        <v>0.90410958904109584</v>
      </c>
      <c r="J15" s="123">
        <f t="shared" si="2"/>
        <v>0.5641025641025641</v>
      </c>
      <c r="K15" s="15"/>
      <c r="L15" s="7"/>
    </row>
    <row r="16" spans="1:12" x14ac:dyDescent="0.25">
      <c r="A16" s="18" t="s">
        <v>32</v>
      </c>
      <c r="B16" s="2">
        <v>3</v>
      </c>
      <c r="C16" s="2">
        <v>2</v>
      </c>
      <c r="D16" s="2">
        <v>2</v>
      </c>
      <c r="E16" s="2">
        <v>2</v>
      </c>
      <c r="F16" s="2">
        <v>2</v>
      </c>
      <c r="G16" s="123">
        <f t="shared" si="0"/>
        <v>0.66666666666666663</v>
      </c>
      <c r="H16" s="123">
        <f t="shared" si="1"/>
        <v>1</v>
      </c>
      <c r="I16" s="123">
        <f t="shared" si="1"/>
        <v>1</v>
      </c>
      <c r="J16" s="123">
        <f t="shared" si="2"/>
        <v>0.66666666666666663</v>
      </c>
      <c r="K16" s="15"/>
      <c r="L16" s="7"/>
    </row>
    <row r="17" spans="1:12" x14ac:dyDescent="0.25">
      <c r="A17" s="18" t="s">
        <v>33</v>
      </c>
      <c r="B17" s="2"/>
      <c r="C17" s="2"/>
      <c r="D17" s="2"/>
      <c r="E17" s="2"/>
      <c r="F17" s="2"/>
      <c r="G17" s="123">
        <f t="shared" si="0"/>
        <v>0</v>
      </c>
      <c r="H17" s="123">
        <f t="shared" si="1"/>
        <v>0</v>
      </c>
      <c r="I17" s="123">
        <f t="shared" si="1"/>
        <v>0</v>
      </c>
      <c r="J17" s="123">
        <f t="shared" si="2"/>
        <v>0</v>
      </c>
      <c r="K17" s="15"/>
      <c r="L17" s="7"/>
    </row>
    <row r="18" spans="1:12" x14ac:dyDescent="0.25">
      <c r="A18" s="18" t="s">
        <v>34</v>
      </c>
      <c r="B18" s="2"/>
      <c r="C18" s="2"/>
      <c r="D18" s="2"/>
      <c r="E18" s="2"/>
      <c r="F18" s="2"/>
      <c r="G18" s="123">
        <f t="shared" si="0"/>
        <v>0</v>
      </c>
      <c r="H18" s="123">
        <f t="shared" si="1"/>
        <v>0</v>
      </c>
      <c r="I18" s="123">
        <f t="shared" si="1"/>
        <v>0</v>
      </c>
      <c r="J18" s="123">
        <f t="shared" si="2"/>
        <v>0</v>
      </c>
      <c r="K18" s="15"/>
      <c r="L18" s="7"/>
    </row>
    <row r="19" spans="1:12" x14ac:dyDescent="0.25">
      <c r="A19" s="18" t="s">
        <v>35</v>
      </c>
      <c r="B19" s="2">
        <v>4</v>
      </c>
      <c r="C19" s="2">
        <v>5</v>
      </c>
      <c r="D19" s="2">
        <v>5</v>
      </c>
      <c r="E19" s="2">
        <v>3</v>
      </c>
      <c r="F19" s="2">
        <v>3</v>
      </c>
      <c r="G19" s="123">
        <f t="shared" si="0"/>
        <v>1.25</v>
      </c>
      <c r="H19" s="123">
        <f t="shared" si="1"/>
        <v>0.6</v>
      </c>
      <c r="I19" s="123">
        <f t="shared" si="1"/>
        <v>1</v>
      </c>
      <c r="J19" s="123">
        <f t="shared" si="2"/>
        <v>0.75</v>
      </c>
      <c r="K19" s="15"/>
      <c r="L19" s="7"/>
    </row>
    <row r="20" spans="1:12" x14ac:dyDescent="0.25">
      <c r="A20" s="18" t="s">
        <v>36</v>
      </c>
      <c r="B20" s="2"/>
      <c r="C20" s="2"/>
      <c r="D20" s="2"/>
      <c r="E20" s="2"/>
      <c r="F20" s="2"/>
      <c r="G20" s="123">
        <f t="shared" si="0"/>
        <v>0</v>
      </c>
      <c r="H20" s="123">
        <f t="shared" si="1"/>
        <v>0</v>
      </c>
      <c r="I20" s="123">
        <f t="shared" si="1"/>
        <v>0</v>
      </c>
      <c r="J20" s="123">
        <f t="shared" si="2"/>
        <v>0</v>
      </c>
      <c r="K20" s="35"/>
      <c r="L20" s="7"/>
    </row>
    <row r="21" spans="1:12" x14ac:dyDescent="0.25">
      <c r="A21" s="18" t="s">
        <v>37</v>
      </c>
      <c r="B21" s="2"/>
      <c r="C21" s="2"/>
      <c r="D21" s="2"/>
      <c r="E21" s="2"/>
      <c r="F21" s="2"/>
      <c r="G21" s="123">
        <f t="shared" si="0"/>
        <v>0</v>
      </c>
      <c r="H21" s="123">
        <f t="shared" si="1"/>
        <v>0</v>
      </c>
      <c r="I21" s="123">
        <f t="shared" si="1"/>
        <v>0</v>
      </c>
      <c r="J21" s="123">
        <f t="shared" si="2"/>
        <v>0</v>
      </c>
      <c r="K21" s="15"/>
      <c r="L21" s="7"/>
    </row>
    <row r="22" spans="1:12" x14ac:dyDescent="0.25">
      <c r="A22" s="18" t="s">
        <v>38</v>
      </c>
      <c r="B22" s="2"/>
      <c r="C22" s="2"/>
      <c r="D22" s="2"/>
      <c r="E22" s="2"/>
      <c r="F22" s="2"/>
      <c r="G22" s="123">
        <f t="shared" si="0"/>
        <v>0</v>
      </c>
      <c r="H22" s="123">
        <f t="shared" si="1"/>
        <v>0</v>
      </c>
      <c r="I22" s="123">
        <f t="shared" si="1"/>
        <v>0</v>
      </c>
      <c r="J22" s="123">
        <f t="shared" si="2"/>
        <v>0</v>
      </c>
      <c r="K22" s="15"/>
      <c r="L22" s="7"/>
    </row>
    <row r="23" spans="1:12" x14ac:dyDescent="0.25">
      <c r="A23" s="18" t="s">
        <v>39</v>
      </c>
      <c r="B23" s="2"/>
      <c r="C23" s="2"/>
      <c r="D23" s="2"/>
      <c r="E23" s="2"/>
      <c r="F23" s="2"/>
      <c r="G23" s="123">
        <f t="shared" si="0"/>
        <v>0</v>
      </c>
      <c r="H23" s="123">
        <f t="shared" ref="H23:I31" si="3">IFERROR(E23/D23,0)</f>
        <v>0</v>
      </c>
      <c r="I23" s="123">
        <f t="shared" si="3"/>
        <v>0</v>
      </c>
      <c r="J23" s="123">
        <f t="shared" si="2"/>
        <v>0</v>
      </c>
      <c r="K23" s="15"/>
      <c r="L23" s="7"/>
    </row>
    <row r="24" spans="1:12" x14ac:dyDescent="0.25">
      <c r="A24" s="18" t="s">
        <v>40</v>
      </c>
      <c r="B24" s="2"/>
      <c r="C24" s="2"/>
      <c r="D24" s="2"/>
      <c r="E24" s="2"/>
      <c r="F24" s="2"/>
      <c r="G24" s="123">
        <f t="shared" si="0"/>
        <v>0</v>
      </c>
      <c r="H24" s="123">
        <f t="shared" si="3"/>
        <v>0</v>
      </c>
      <c r="I24" s="123">
        <f t="shared" si="3"/>
        <v>0</v>
      </c>
      <c r="J24" s="123">
        <f t="shared" si="2"/>
        <v>0</v>
      </c>
      <c r="K24" s="15"/>
      <c r="L24" s="7"/>
    </row>
    <row r="25" spans="1:12" x14ac:dyDescent="0.25">
      <c r="A25" s="18" t="s">
        <v>41</v>
      </c>
      <c r="B25" s="2"/>
      <c r="C25" s="2"/>
      <c r="D25" s="2"/>
      <c r="E25" s="2"/>
      <c r="F25" s="2"/>
      <c r="G25" s="123">
        <f t="shared" si="0"/>
        <v>0</v>
      </c>
      <c r="H25" s="123">
        <f t="shared" si="3"/>
        <v>0</v>
      </c>
      <c r="I25" s="123">
        <f t="shared" si="3"/>
        <v>0</v>
      </c>
      <c r="J25" s="123">
        <f t="shared" si="2"/>
        <v>0</v>
      </c>
      <c r="K25" s="15"/>
      <c r="L25" s="7"/>
    </row>
    <row r="26" spans="1:12" x14ac:dyDescent="0.25">
      <c r="A26" s="18" t="s">
        <v>42</v>
      </c>
      <c r="B26" s="2">
        <v>5</v>
      </c>
      <c r="C26" s="2">
        <v>8</v>
      </c>
      <c r="D26" s="2">
        <v>7</v>
      </c>
      <c r="E26" s="2">
        <v>2</v>
      </c>
      <c r="F26" s="2">
        <v>2</v>
      </c>
      <c r="G26" s="123">
        <f t="shared" si="0"/>
        <v>1.6</v>
      </c>
      <c r="H26" s="123">
        <f t="shared" si="3"/>
        <v>0.2857142857142857</v>
      </c>
      <c r="I26" s="123">
        <f t="shared" si="3"/>
        <v>1</v>
      </c>
      <c r="J26" s="123">
        <f t="shared" si="2"/>
        <v>0.4</v>
      </c>
      <c r="K26" s="15"/>
      <c r="L26" s="7"/>
    </row>
    <row r="27" spans="1:12" x14ac:dyDescent="0.25">
      <c r="A27" s="18" t="s">
        <v>43</v>
      </c>
      <c r="B27" s="2"/>
      <c r="C27" s="2"/>
      <c r="D27" s="2"/>
      <c r="E27" s="2"/>
      <c r="F27" s="2"/>
      <c r="G27" s="123">
        <f t="shared" si="0"/>
        <v>0</v>
      </c>
      <c r="H27" s="123">
        <f t="shared" si="3"/>
        <v>0</v>
      </c>
      <c r="I27" s="123">
        <f t="shared" si="3"/>
        <v>0</v>
      </c>
      <c r="J27" s="123">
        <f t="shared" si="2"/>
        <v>0</v>
      </c>
      <c r="K27" s="15"/>
      <c r="L27" s="7"/>
    </row>
    <row r="28" spans="1:12" x14ac:dyDescent="0.25">
      <c r="A28" s="18" t="s">
        <v>44</v>
      </c>
      <c r="B28" s="2"/>
      <c r="C28" s="2"/>
      <c r="D28" s="2"/>
      <c r="E28" s="2"/>
      <c r="F28" s="2"/>
      <c r="G28" s="123">
        <f t="shared" si="0"/>
        <v>0</v>
      </c>
      <c r="H28" s="123">
        <f t="shared" si="3"/>
        <v>0</v>
      </c>
      <c r="I28" s="123">
        <f t="shared" si="3"/>
        <v>0</v>
      </c>
      <c r="J28" s="123">
        <f t="shared" si="2"/>
        <v>0</v>
      </c>
      <c r="K28" s="15"/>
      <c r="L28" s="7"/>
    </row>
    <row r="29" spans="1:12" x14ac:dyDescent="0.25">
      <c r="A29" s="18" t="s">
        <v>45</v>
      </c>
      <c r="B29" s="2">
        <v>6</v>
      </c>
      <c r="C29" s="2">
        <v>3</v>
      </c>
      <c r="D29" s="2">
        <v>3</v>
      </c>
      <c r="E29" s="2">
        <v>3</v>
      </c>
      <c r="F29" s="2">
        <v>2</v>
      </c>
      <c r="G29" s="123">
        <f t="shared" si="0"/>
        <v>0.5</v>
      </c>
      <c r="H29" s="123">
        <f t="shared" si="3"/>
        <v>1</v>
      </c>
      <c r="I29" s="123">
        <f t="shared" si="3"/>
        <v>0.66666666666666663</v>
      </c>
      <c r="J29" s="123">
        <f t="shared" si="2"/>
        <v>0.33333333333333331</v>
      </c>
      <c r="K29" s="15"/>
      <c r="L29" s="7"/>
    </row>
    <row r="30" spans="1:12" ht="31.5" x14ac:dyDescent="0.25">
      <c r="A30" s="34" t="s">
        <v>46</v>
      </c>
      <c r="B30" s="289">
        <v>30</v>
      </c>
      <c r="C30" s="289">
        <v>14</v>
      </c>
      <c r="D30" s="289">
        <v>14</v>
      </c>
      <c r="E30" s="289">
        <v>12</v>
      </c>
      <c r="F30" s="289">
        <v>11</v>
      </c>
      <c r="G30" s="123">
        <f t="shared" si="0"/>
        <v>0.46666666666666667</v>
      </c>
      <c r="H30" s="123">
        <f t="shared" si="3"/>
        <v>0.8571428571428571</v>
      </c>
      <c r="I30" s="123">
        <f t="shared" si="3"/>
        <v>0.91666666666666663</v>
      </c>
      <c r="J30" s="123">
        <f t="shared" si="2"/>
        <v>0.36666666666666664</v>
      </c>
      <c r="K30" s="15"/>
      <c r="L30" s="7"/>
    </row>
    <row r="31" spans="1:12" x14ac:dyDescent="0.25">
      <c r="A31" s="120" t="s">
        <v>56</v>
      </c>
      <c r="B31" s="43">
        <f>SUM(B4:B30)</f>
        <v>244</v>
      </c>
      <c r="C31" s="43">
        <f>SUM(C4:C30)</f>
        <v>226</v>
      </c>
      <c r="D31" s="43">
        <f>SUM(D4:D30)</f>
        <v>214</v>
      </c>
      <c r="E31" s="43">
        <f>SUM(E4:E30)</f>
        <v>163</v>
      </c>
      <c r="F31" s="43">
        <f>SUM(F4:F30)</f>
        <v>149</v>
      </c>
      <c r="G31" s="123">
        <f t="shared" si="0"/>
        <v>0.92622950819672134</v>
      </c>
      <c r="H31" s="123">
        <f t="shared" si="3"/>
        <v>0.76168224299065423</v>
      </c>
      <c r="I31" s="123">
        <f t="shared" si="3"/>
        <v>0.91411042944785281</v>
      </c>
      <c r="J31" s="123">
        <f t="shared" si="2"/>
        <v>0.61065573770491799</v>
      </c>
      <c r="K31" s="15"/>
      <c r="L31" s="7"/>
    </row>
    <row r="32" spans="1:12" x14ac:dyDescent="0.25">
      <c r="A32" s="35"/>
      <c r="B32" s="7"/>
      <c r="C32" s="7"/>
      <c r="D32" s="7"/>
      <c r="E32" s="7"/>
      <c r="F32" s="7"/>
      <c r="G32" s="7"/>
      <c r="H32" s="7"/>
      <c r="I32" s="7"/>
      <c r="J32" s="7"/>
      <c r="K32" s="15"/>
      <c r="L32" s="7"/>
    </row>
    <row r="33" spans="1:12" ht="16.5" thickBot="1" x14ac:dyDescent="0.3">
      <c r="A33" s="661" t="s">
        <v>55</v>
      </c>
      <c r="B33" s="661"/>
      <c r="C33" s="661"/>
      <c r="D33" s="661"/>
      <c r="E33" s="661"/>
      <c r="F33" s="661"/>
      <c r="G33" s="661"/>
      <c r="H33" s="661"/>
      <c r="I33" s="661"/>
      <c r="J33" s="661"/>
      <c r="K33" s="15"/>
      <c r="L33" s="7"/>
    </row>
    <row r="34" spans="1:12" ht="32.25" thickBot="1" x14ac:dyDescent="0.3">
      <c r="A34" s="68" t="s">
        <v>68</v>
      </c>
      <c r="B34" s="69" t="s">
        <v>59</v>
      </c>
      <c r="C34" s="69" t="s">
        <v>60</v>
      </c>
      <c r="D34" s="70" t="s">
        <v>61</v>
      </c>
      <c r="E34" s="70" t="s">
        <v>62</v>
      </c>
      <c r="F34" s="70" t="s">
        <v>63</v>
      </c>
      <c r="G34" s="84" t="s">
        <v>64</v>
      </c>
      <c r="H34" s="84" t="s">
        <v>65</v>
      </c>
      <c r="I34" s="84" t="s">
        <v>66</v>
      </c>
      <c r="J34" s="85" t="s">
        <v>67</v>
      </c>
      <c r="K34" s="15"/>
      <c r="L34" s="7"/>
    </row>
    <row r="35" spans="1:12" ht="31.5" x14ac:dyDescent="0.25">
      <c r="A35" s="66" t="s">
        <v>20</v>
      </c>
      <c r="B35" s="67"/>
      <c r="C35" s="67"/>
      <c r="D35" s="67"/>
      <c r="E35" s="67"/>
      <c r="F35" s="67"/>
      <c r="G35" s="122">
        <f>IFERROR(C35/B35,0)</f>
        <v>0</v>
      </c>
      <c r="H35" s="122">
        <f>IFERROR(E35/D35,0)</f>
        <v>0</v>
      </c>
      <c r="I35" s="122">
        <f>IFERROR(F35/E35,0)</f>
        <v>0</v>
      </c>
      <c r="J35" s="122">
        <f>IFERROR(F35/B35,0)</f>
        <v>0</v>
      </c>
      <c r="K35" s="15"/>
      <c r="L35" s="7"/>
    </row>
    <row r="36" spans="1:12" ht="20.25" customHeight="1" x14ac:dyDescent="0.25">
      <c r="A36" s="18" t="s">
        <v>21</v>
      </c>
      <c r="B36" s="2"/>
      <c r="C36" s="2"/>
      <c r="D36" s="2"/>
      <c r="E36" s="2"/>
      <c r="F36" s="2"/>
      <c r="G36" s="123">
        <f t="shared" ref="G36:G62" si="4">IFERROR(C36/B36,0)</f>
        <v>0</v>
      </c>
      <c r="H36" s="123">
        <f t="shared" ref="H36:I51" si="5">IFERROR(E36/D36,0)</f>
        <v>0</v>
      </c>
      <c r="I36" s="123">
        <f t="shared" si="5"/>
        <v>0</v>
      </c>
      <c r="J36" s="123">
        <f t="shared" ref="J36:J62" si="6">IFERROR(F36/B36,0)</f>
        <v>0</v>
      </c>
      <c r="K36" s="15"/>
      <c r="L36" s="7"/>
    </row>
    <row r="37" spans="1:12" x14ac:dyDescent="0.25">
      <c r="A37" s="18" t="s">
        <v>22</v>
      </c>
      <c r="B37" s="2">
        <v>0</v>
      </c>
      <c r="C37" s="2">
        <v>3</v>
      </c>
      <c r="D37" s="2">
        <v>3</v>
      </c>
      <c r="E37" s="2">
        <v>2</v>
      </c>
      <c r="F37" s="2">
        <v>2</v>
      </c>
      <c r="G37" s="123">
        <f t="shared" si="4"/>
        <v>0</v>
      </c>
      <c r="H37" s="123">
        <f t="shared" si="5"/>
        <v>0.66666666666666663</v>
      </c>
      <c r="I37" s="123">
        <f t="shared" si="5"/>
        <v>1</v>
      </c>
      <c r="J37" s="123">
        <f t="shared" si="6"/>
        <v>0</v>
      </c>
      <c r="K37" s="15"/>
      <c r="L37" s="7"/>
    </row>
    <row r="38" spans="1:12" ht="31.5" x14ac:dyDescent="0.25">
      <c r="A38" s="18" t="s">
        <v>23</v>
      </c>
      <c r="B38" s="2"/>
      <c r="C38" s="2"/>
      <c r="D38" s="2"/>
      <c r="E38" s="2"/>
      <c r="F38" s="2"/>
      <c r="G38" s="123">
        <f t="shared" si="4"/>
        <v>0</v>
      </c>
      <c r="H38" s="123">
        <f t="shared" si="5"/>
        <v>0</v>
      </c>
      <c r="I38" s="123">
        <f t="shared" si="5"/>
        <v>0</v>
      </c>
      <c r="J38" s="123">
        <f t="shared" si="6"/>
        <v>0</v>
      </c>
      <c r="K38" s="11"/>
    </row>
    <row r="39" spans="1:12" ht="19.5" customHeight="1" x14ac:dyDescent="0.25">
      <c r="A39" s="18" t="s">
        <v>24</v>
      </c>
      <c r="B39" s="2"/>
      <c r="C39" s="2"/>
      <c r="D39" s="2"/>
      <c r="E39" s="2"/>
      <c r="F39" s="2"/>
      <c r="G39" s="123">
        <f t="shared" si="4"/>
        <v>0</v>
      </c>
      <c r="H39" s="123">
        <f t="shared" si="5"/>
        <v>0</v>
      </c>
      <c r="I39" s="123">
        <f t="shared" si="5"/>
        <v>0</v>
      </c>
      <c r="J39" s="123">
        <f t="shared" si="6"/>
        <v>0</v>
      </c>
      <c r="K39" s="11"/>
    </row>
    <row r="40" spans="1:12" ht="20.25" customHeight="1" x14ac:dyDescent="0.25">
      <c r="A40" s="18" t="s">
        <v>25</v>
      </c>
      <c r="B40" s="2"/>
      <c r="C40" s="2"/>
      <c r="D40" s="2"/>
      <c r="E40" s="2"/>
      <c r="F40" s="2"/>
      <c r="G40" s="123">
        <f t="shared" si="4"/>
        <v>0</v>
      </c>
      <c r="H40" s="123">
        <f t="shared" si="5"/>
        <v>0</v>
      </c>
      <c r="I40" s="123">
        <f t="shared" si="5"/>
        <v>0</v>
      </c>
      <c r="J40" s="123">
        <f t="shared" si="6"/>
        <v>0</v>
      </c>
      <c r="K40" s="11"/>
    </row>
    <row r="41" spans="1:12" ht="19.5" customHeight="1" x14ac:dyDescent="0.25">
      <c r="A41" s="18" t="s">
        <v>26</v>
      </c>
      <c r="B41" s="2"/>
      <c r="C41" s="2"/>
      <c r="D41" s="2"/>
      <c r="E41" s="2"/>
      <c r="F41" s="2"/>
      <c r="G41" s="123">
        <f t="shared" si="4"/>
        <v>0</v>
      </c>
      <c r="H41" s="123">
        <f t="shared" si="5"/>
        <v>0</v>
      </c>
      <c r="I41" s="123">
        <f t="shared" si="5"/>
        <v>0</v>
      </c>
      <c r="J41" s="123">
        <f t="shared" si="6"/>
        <v>0</v>
      </c>
      <c r="K41" s="11"/>
    </row>
    <row r="42" spans="1:12" ht="18.75" customHeight="1" x14ac:dyDescent="0.25">
      <c r="A42" s="18" t="s">
        <v>27</v>
      </c>
      <c r="B42" s="2">
        <v>8</v>
      </c>
      <c r="C42" s="2">
        <v>2</v>
      </c>
      <c r="D42" s="2">
        <v>2</v>
      </c>
      <c r="E42" s="2">
        <v>2</v>
      </c>
      <c r="F42" s="2">
        <v>2</v>
      </c>
      <c r="G42" s="123">
        <f t="shared" si="4"/>
        <v>0.25</v>
      </c>
      <c r="H42" s="123">
        <f t="shared" si="5"/>
        <v>1</v>
      </c>
      <c r="I42" s="123">
        <f t="shared" si="5"/>
        <v>1</v>
      </c>
      <c r="J42" s="123">
        <f t="shared" si="6"/>
        <v>0.25</v>
      </c>
      <c r="K42" s="11"/>
    </row>
    <row r="43" spans="1:12" ht="21.75" customHeight="1" x14ac:dyDescent="0.25">
      <c r="A43" s="18" t="s">
        <v>28</v>
      </c>
      <c r="B43" s="45"/>
      <c r="C43" s="45"/>
      <c r="D43" s="45"/>
      <c r="E43" s="45"/>
      <c r="F43" s="45"/>
      <c r="G43" s="123">
        <f t="shared" si="4"/>
        <v>0</v>
      </c>
      <c r="H43" s="123">
        <f t="shared" si="5"/>
        <v>0</v>
      </c>
      <c r="I43" s="123">
        <f t="shared" si="5"/>
        <v>0</v>
      </c>
      <c r="J43" s="123">
        <f t="shared" si="6"/>
        <v>0</v>
      </c>
      <c r="K43" s="11"/>
    </row>
    <row r="44" spans="1:12" ht="31.5" x14ac:dyDescent="0.25">
      <c r="A44" s="18" t="s">
        <v>29</v>
      </c>
      <c r="B44" s="34"/>
      <c r="C44" s="34"/>
      <c r="D44" s="45"/>
      <c r="E44" s="45"/>
      <c r="F44" s="45"/>
      <c r="G44" s="123">
        <f t="shared" si="4"/>
        <v>0</v>
      </c>
      <c r="H44" s="123">
        <f t="shared" si="5"/>
        <v>0</v>
      </c>
      <c r="I44" s="123">
        <f t="shared" si="5"/>
        <v>0</v>
      </c>
      <c r="J44" s="123">
        <f t="shared" si="6"/>
        <v>0</v>
      </c>
      <c r="K44" s="11"/>
    </row>
    <row r="45" spans="1:12" x14ac:dyDescent="0.25">
      <c r="A45" s="18" t="s">
        <v>30</v>
      </c>
      <c r="B45" s="2">
        <v>23</v>
      </c>
      <c r="C45" s="2">
        <v>15</v>
      </c>
      <c r="D45" s="2">
        <v>15</v>
      </c>
      <c r="E45" s="2">
        <v>14</v>
      </c>
      <c r="F45" s="2">
        <v>13</v>
      </c>
      <c r="G45" s="123">
        <f t="shared" si="4"/>
        <v>0.65217391304347827</v>
      </c>
      <c r="H45" s="123">
        <f t="shared" si="5"/>
        <v>0.93333333333333335</v>
      </c>
      <c r="I45" s="123">
        <f t="shared" si="5"/>
        <v>0.9285714285714286</v>
      </c>
      <c r="J45" s="123">
        <f t="shared" si="6"/>
        <v>0.56521739130434778</v>
      </c>
      <c r="K45" s="11"/>
    </row>
    <row r="46" spans="1:12" ht="47.25" x14ac:dyDescent="0.25">
      <c r="A46" s="18" t="s">
        <v>31</v>
      </c>
      <c r="B46" s="2">
        <v>73</v>
      </c>
      <c r="C46" s="2">
        <v>29</v>
      </c>
      <c r="D46" s="2">
        <v>28</v>
      </c>
      <c r="E46" s="2">
        <v>27</v>
      </c>
      <c r="F46" s="2">
        <v>26</v>
      </c>
      <c r="G46" s="123">
        <f t="shared" si="4"/>
        <v>0.39726027397260272</v>
      </c>
      <c r="H46" s="123">
        <f t="shared" si="5"/>
        <v>0.9642857142857143</v>
      </c>
      <c r="I46" s="123">
        <f t="shared" si="5"/>
        <v>0.96296296296296291</v>
      </c>
      <c r="J46" s="123">
        <f t="shared" si="6"/>
        <v>0.35616438356164382</v>
      </c>
      <c r="K46" s="11"/>
    </row>
    <row r="47" spans="1:12" x14ac:dyDescent="0.25">
      <c r="A47" s="18" t="s">
        <v>32</v>
      </c>
      <c r="B47" s="2">
        <v>1</v>
      </c>
      <c r="C47" s="2"/>
      <c r="D47" s="2"/>
      <c r="E47" s="2"/>
      <c r="F47" s="2"/>
      <c r="G47" s="123">
        <f t="shared" si="4"/>
        <v>0</v>
      </c>
      <c r="H47" s="123">
        <f t="shared" si="5"/>
        <v>0</v>
      </c>
      <c r="I47" s="123">
        <f t="shared" si="5"/>
        <v>0</v>
      </c>
      <c r="J47" s="123">
        <f t="shared" si="6"/>
        <v>0</v>
      </c>
      <c r="K47" s="11"/>
    </row>
    <row r="48" spans="1:12" x14ac:dyDescent="0.25">
      <c r="A48" s="18" t="s">
        <v>33</v>
      </c>
      <c r="B48" s="2"/>
      <c r="C48" s="2"/>
      <c r="D48" s="2"/>
      <c r="E48" s="2"/>
      <c r="F48" s="2"/>
      <c r="G48" s="123">
        <f t="shared" si="4"/>
        <v>0</v>
      </c>
      <c r="H48" s="123">
        <f t="shared" si="5"/>
        <v>0</v>
      </c>
      <c r="I48" s="123">
        <f t="shared" si="5"/>
        <v>0</v>
      </c>
      <c r="J48" s="123">
        <f t="shared" si="6"/>
        <v>0</v>
      </c>
      <c r="K48" s="11"/>
    </row>
    <row r="49" spans="1:11" x14ac:dyDescent="0.25">
      <c r="A49" s="18" t="s">
        <v>34</v>
      </c>
      <c r="B49" s="2"/>
      <c r="C49" s="2"/>
      <c r="D49" s="2"/>
      <c r="E49" s="2"/>
      <c r="F49" s="2"/>
      <c r="G49" s="123">
        <f t="shared" si="4"/>
        <v>0</v>
      </c>
      <c r="H49" s="123">
        <f t="shared" si="5"/>
        <v>0</v>
      </c>
      <c r="I49" s="123">
        <f t="shared" si="5"/>
        <v>0</v>
      </c>
      <c r="J49" s="123">
        <f t="shared" si="6"/>
        <v>0</v>
      </c>
      <c r="K49" s="11"/>
    </row>
    <row r="50" spans="1:11" x14ac:dyDescent="0.25">
      <c r="A50" s="18" t="s">
        <v>35</v>
      </c>
      <c r="B50" s="2">
        <v>1</v>
      </c>
      <c r="C50" s="2"/>
      <c r="D50" s="2"/>
      <c r="E50" s="2"/>
      <c r="F50" s="2"/>
      <c r="G50" s="123">
        <f t="shared" si="4"/>
        <v>0</v>
      </c>
      <c r="H50" s="123">
        <f t="shared" si="5"/>
        <v>0</v>
      </c>
      <c r="I50" s="123">
        <f t="shared" si="5"/>
        <v>0</v>
      </c>
      <c r="J50" s="123">
        <f t="shared" si="6"/>
        <v>0</v>
      </c>
      <c r="K50" s="11"/>
    </row>
    <row r="51" spans="1:11" x14ac:dyDescent="0.25">
      <c r="A51" s="18" t="s">
        <v>36</v>
      </c>
      <c r="B51" s="2"/>
      <c r="C51" s="2"/>
      <c r="D51" s="2"/>
      <c r="E51" s="2"/>
      <c r="F51" s="2"/>
      <c r="G51" s="123">
        <f t="shared" si="4"/>
        <v>0</v>
      </c>
      <c r="H51" s="123">
        <f t="shared" si="5"/>
        <v>0</v>
      </c>
      <c r="I51" s="123">
        <f t="shared" si="5"/>
        <v>0</v>
      </c>
      <c r="J51" s="123">
        <f t="shared" si="6"/>
        <v>0</v>
      </c>
      <c r="K51" s="11"/>
    </row>
    <row r="52" spans="1:11" x14ac:dyDescent="0.25">
      <c r="A52" s="18" t="s">
        <v>37</v>
      </c>
      <c r="B52" s="2"/>
      <c r="C52" s="2"/>
      <c r="D52" s="2"/>
      <c r="E52" s="2"/>
      <c r="F52" s="2"/>
      <c r="G52" s="123">
        <f t="shared" si="4"/>
        <v>0</v>
      </c>
      <c r="H52" s="123">
        <f t="shared" ref="H52:I62" si="7">IFERROR(E52/D52,0)</f>
        <v>0</v>
      </c>
      <c r="I52" s="123">
        <f t="shared" si="7"/>
        <v>0</v>
      </c>
      <c r="J52" s="123">
        <f t="shared" si="6"/>
        <v>0</v>
      </c>
      <c r="K52" s="11"/>
    </row>
    <row r="53" spans="1:11" x14ac:dyDescent="0.25">
      <c r="A53" s="18" t="s">
        <v>38</v>
      </c>
      <c r="B53" s="2"/>
      <c r="C53" s="2"/>
      <c r="D53" s="2"/>
      <c r="E53" s="2"/>
      <c r="F53" s="2"/>
      <c r="G53" s="123">
        <f t="shared" si="4"/>
        <v>0</v>
      </c>
      <c r="H53" s="123">
        <f t="shared" si="7"/>
        <v>0</v>
      </c>
      <c r="I53" s="123">
        <f t="shared" si="7"/>
        <v>0</v>
      </c>
      <c r="J53" s="123">
        <f t="shared" si="6"/>
        <v>0</v>
      </c>
      <c r="K53" s="11"/>
    </row>
    <row r="54" spans="1:11" ht="20.25" customHeight="1" x14ac:dyDescent="0.25">
      <c r="A54" s="18" t="s">
        <v>39</v>
      </c>
      <c r="B54" s="2"/>
      <c r="C54" s="2"/>
      <c r="D54" s="2"/>
      <c r="E54" s="2"/>
      <c r="F54" s="2"/>
      <c r="G54" s="123">
        <f t="shared" si="4"/>
        <v>0</v>
      </c>
      <c r="H54" s="123">
        <f t="shared" si="7"/>
        <v>0</v>
      </c>
      <c r="I54" s="123">
        <f t="shared" si="7"/>
        <v>0</v>
      </c>
      <c r="J54" s="123">
        <f t="shared" si="6"/>
        <v>0</v>
      </c>
      <c r="K54" s="11"/>
    </row>
    <row r="55" spans="1:11" x14ac:dyDescent="0.25">
      <c r="A55" s="18" t="s">
        <v>40</v>
      </c>
      <c r="B55" s="2"/>
      <c r="C55" s="2"/>
      <c r="D55" s="2"/>
      <c r="E55" s="2"/>
      <c r="F55" s="2"/>
      <c r="G55" s="123">
        <f t="shared" si="4"/>
        <v>0</v>
      </c>
      <c r="H55" s="123">
        <f t="shared" si="7"/>
        <v>0</v>
      </c>
      <c r="I55" s="123">
        <f t="shared" si="7"/>
        <v>0</v>
      </c>
      <c r="J55" s="123">
        <f t="shared" si="6"/>
        <v>0</v>
      </c>
      <c r="K55" s="11"/>
    </row>
    <row r="56" spans="1:11" ht="20.25" customHeight="1" x14ac:dyDescent="0.25">
      <c r="A56" s="18" t="s">
        <v>41</v>
      </c>
      <c r="B56" s="2"/>
      <c r="C56" s="2"/>
      <c r="D56" s="2"/>
      <c r="E56" s="2"/>
      <c r="F56" s="2"/>
      <c r="G56" s="123">
        <f t="shared" si="4"/>
        <v>0</v>
      </c>
      <c r="H56" s="123">
        <f t="shared" si="7"/>
        <v>0</v>
      </c>
      <c r="I56" s="123">
        <f t="shared" si="7"/>
        <v>0</v>
      </c>
      <c r="J56" s="123">
        <f t="shared" si="6"/>
        <v>0</v>
      </c>
      <c r="K56" s="11"/>
    </row>
    <row r="57" spans="1:11" ht="18" customHeight="1" x14ac:dyDescent="0.25">
      <c r="A57" s="18" t="s">
        <v>42</v>
      </c>
      <c r="B57" s="2">
        <v>2</v>
      </c>
      <c r="C57" s="2">
        <v>3</v>
      </c>
      <c r="D57" s="2">
        <v>3</v>
      </c>
      <c r="E57" s="2">
        <v>2</v>
      </c>
      <c r="F57" s="2">
        <v>2</v>
      </c>
      <c r="G57" s="123">
        <f t="shared" si="4"/>
        <v>1.5</v>
      </c>
      <c r="H57" s="123">
        <f t="shared" si="7"/>
        <v>0.66666666666666663</v>
      </c>
      <c r="I57" s="123">
        <f t="shared" si="7"/>
        <v>1</v>
      </c>
      <c r="J57" s="123">
        <f t="shared" si="6"/>
        <v>1</v>
      </c>
      <c r="K57" s="11"/>
    </row>
    <row r="58" spans="1:11" ht="17.25" customHeight="1" x14ac:dyDescent="0.25">
      <c r="A58" s="18" t="s">
        <v>43</v>
      </c>
      <c r="B58" s="2"/>
      <c r="C58" s="2"/>
      <c r="D58" s="2"/>
      <c r="E58" s="2"/>
      <c r="F58" s="2"/>
      <c r="G58" s="123">
        <f t="shared" si="4"/>
        <v>0</v>
      </c>
      <c r="H58" s="123">
        <f t="shared" si="7"/>
        <v>0</v>
      </c>
      <c r="I58" s="123">
        <f t="shared" si="7"/>
        <v>0</v>
      </c>
      <c r="J58" s="123">
        <f t="shared" si="6"/>
        <v>0</v>
      </c>
      <c r="K58" s="11"/>
    </row>
    <row r="59" spans="1:11" ht="18" customHeight="1" x14ac:dyDescent="0.25">
      <c r="A59" s="18" t="s">
        <v>44</v>
      </c>
      <c r="B59" s="2"/>
      <c r="C59" s="2"/>
      <c r="D59" s="2"/>
      <c r="E59" s="2"/>
      <c r="F59" s="2"/>
      <c r="G59" s="123">
        <f t="shared" si="4"/>
        <v>0</v>
      </c>
      <c r="H59" s="123">
        <f t="shared" si="7"/>
        <v>0</v>
      </c>
      <c r="I59" s="123">
        <f t="shared" si="7"/>
        <v>0</v>
      </c>
      <c r="J59" s="123">
        <f t="shared" si="6"/>
        <v>0</v>
      </c>
      <c r="K59" s="11"/>
    </row>
    <row r="60" spans="1:11" ht="18" customHeight="1" x14ac:dyDescent="0.25">
      <c r="A60" s="18" t="s">
        <v>45</v>
      </c>
      <c r="B60" s="2">
        <v>2</v>
      </c>
      <c r="C60" s="2"/>
      <c r="D60" s="2"/>
      <c r="E60" s="2"/>
      <c r="F60" s="2"/>
      <c r="G60" s="123">
        <f t="shared" si="4"/>
        <v>0</v>
      </c>
      <c r="H60" s="123">
        <f t="shared" si="7"/>
        <v>0</v>
      </c>
      <c r="I60" s="123">
        <f t="shared" si="7"/>
        <v>0</v>
      </c>
      <c r="J60" s="123">
        <f t="shared" si="6"/>
        <v>0</v>
      </c>
      <c r="K60" s="11"/>
    </row>
    <row r="61" spans="1:11" ht="31.5" x14ac:dyDescent="0.25">
      <c r="A61" s="34" t="s">
        <v>46</v>
      </c>
      <c r="B61" s="289">
        <v>7</v>
      </c>
      <c r="C61" s="289">
        <v>6</v>
      </c>
      <c r="D61" s="289">
        <v>6</v>
      </c>
      <c r="E61" s="289">
        <v>6</v>
      </c>
      <c r="F61" s="289">
        <v>5</v>
      </c>
      <c r="G61" s="123">
        <f t="shared" si="4"/>
        <v>0.8571428571428571</v>
      </c>
      <c r="H61" s="123">
        <f t="shared" si="7"/>
        <v>1</v>
      </c>
      <c r="I61" s="123">
        <f t="shared" si="7"/>
        <v>0.83333333333333337</v>
      </c>
      <c r="J61" s="123">
        <f t="shared" si="6"/>
        <v>0.7142857142857143</v>
      </c>
      <c r="K61" s="11"/>
    </row>
    <row r="62" spans="1:11" x14ac:dyDescent="0.25">
      <c r="A62" s="120" t="s">
        <v>56</v>
      </c>
      <c r="B62" s="43">
        <f>SUM(B35:B61)</f>
        <v>117</v>
      </c>
      <c r="C62" s="43">
        <f>SUM(C35:C61)</f>
        <v>58</v>
      </c>
      <c r="D62" s="43">
        <f>SUM(D35:D61)</f>
        <v>57</v>
      </c>
      <c r="E62" s="43">
        <f>SUM(E35:E61)</f>
        <v>53</v>
      </c>
      <c r="F62" s="43">
        <f>SUM(F35:F61)</f>
        <v>50</v>
      </c>
      <c r="G62" s="123">
        <f t="shared" si="4"/>
        <v>0.49572649572649574</v>
      </c>
      <c r="H62" s="123">
        <f t="shared" si="7"/>
        <v>0.92982456140350878</v>
      </c>
      <c r="I62" s="123">
        <f t="shared" si="7"/>
        <v>0.94339622641509435</v>
      </c>
      <c r="J62" s="123">
        <f t="shared" si="6"/>
        <v>0.42735042735042733</v>
      </c>
      <c r="K62" s="11"/>
    </row>
    <row r="63" spans="1:11" x14ac:dyDescent="0.25">
      <c r="K63" s="11"/>
    </row>
    <row r="64" spans="1:11" ht="16.5" thickBot="1" x14ac:dyDescent="0.3">
      <c r="A64" s="663" t="s">
        <v>124</v>
      </c>
      <c r="B64" s="664"/>
      <c r="C64" s="664"/>
      <c r="D64" s="664"/>
      <c r="E64" s="665"/>
      <c r="K64" s="11"/>
    </row>
    <row r="65" spans="1:11" ht="63.75" thickBot="1" x14ac:dyDescent="0.3">
      <c r="A65" s="79" t="s">
        <v>68</v>
      </c>
      <c r="B65" s="80" t="s">
        <v>60</v>
      </c>
      <c r="C65" s="81" t="s">
        <v>61</v>
      </c>
      <c r="D65" s="81" t="s">
        <v>62</v>
      </c>
      <c r="E65" s="81" t="s">
        <v>63</v>
      </c>
      <c r="F65" s="82" t="s">
        <v>143</v>
      </c>
      <c r="G65" s="82" t="s">
        <v>144</v>
      </c>
      <c r="H65" s="82" t="s">
        <v>145</v>
      </c>
      <c r="I65" s="83" t="s">
        <v>146</v>
      </c>
      <c r="K65" s="11"/>
    </row>
    <row r="66" spans="1:11" ht="31.5" x14ac:dyDescent="0.25">
      <c r="A66" s="66" t="s">
        <v>20</v>
      </c>
      <c r="B66" s="291"/>
      <c r="C66" s="291"/>
      <c r="D66" s="291"/>
      <c r="E66" s="291"/>
      <c r="F66" s="124">
        <f>+IFERROR(B66/(C4+C35),0)*100</f>
        <v>0</v>
      </c>
      <c r="G66" s="124">
        <f>+IFERROR(C66/(D4+D35),0)*100</f>
        <v>0</v>
      </c>
      <c r="H66" s="124">
        <f>+IFERROR(D66/(E4+E35),0)*100</f>
        <v>0</v>
      </c>
      <c r="I66" s="124">
        <f>+IFERROR(E66/(F4+F35),0)*100</f>
        <v>0</v>
      </c>
      <c r="K66" s="11"/>
    </row>
    <row r="67" spans="1:11" x14ac:dyDescent="0.25">
      <c r="A67" s="18" t="s">
        <v>21</v>
      </c>
      <c r="B67" s="289"/>
      <c r="C67" s="289"/>
      <c r="D67" s="289"/>
      <c r="E67" s="289"/>
      <c r="F67" s="125">
        <f t="shared" ref="F67:I82" si="8">+IFERROR(B67/(C5+C36),0)*100</f>
        <v>0</v>
      </c>
      <c r="G67" s="125">
        <f t="shared" si="8"/>
        <v>0</v>
      </c>
      <c r="H67" s="125">
        <f t="shared" si="8"/>
        <v>0</v>
      </c>
      <c r="I67" s="125">
        <f t="shared" si="8"/>
        <v>0</v>
      </c>
      <c r="K67" s="11"/>
    </row>
    <row r="68" spans="1:11" x14ac:dyDescent="0.25">
      <c r="A68" s="18" t="s">
        <v>22</v>
      </c>
      <c r="B68" s="289">
        <v>8</v>
      </c>
      <c r="C68" s="289">
        <v>7</v>
      </c>
      <c r="D68" s="289">
        <v>6</v>
      </c>
      <c r="E68" s="289">
        <v>6</v>
      </c>
      <c r="F68" s="125">
        <f t="shared" si="8"/>
        <v>88.888888888888886</v>
      </c>
      <c r="G68" s="125">
        <f t="shared" si="8"/>
        <v>87.5</v>
      </c>
      <c r="H68" s="125">
        <f t="shared" si="8"/>
        <v>85.714285714285708</v>
      </c>
      <c r="I68" s="125">
        <f t="shared" si="8"/>
        <v>85.714285714285708</v>
      </c>
      <c r="K68" s="11"/>
    </row>
    <row r="69" spans="1:11" ht="31.5" x14ac:dyDescent="0.25">
      <c r="A69" s="18" t="s">
        <v>23</v>
      </c>
      <c r="B69" s="289"/>
      <c r="C69" s="289"/>
      <c r="D69" s="289"/>
      <c r="E69" s="289"/>
      <c r="F69" s="125">
        <f t="shared" si="8"/>
        <v>0</v>
      </c>
      <c r="G69" s="125">
        <f t="shared" si="8"/>
        <v>0</v>
      </c>
      <c r="H69" s="125">
        <f t="shared" si="8"/>
        <v>0</v>
      </c>
      <c r="I69" s="125">
        <f t="shared" si="8"/>
        <v>0</v>
      </c>
      <c r="K69" s="11"/>
    </row>
    <row r="70" spans="1:11" x14ac:dyDescent="0.25">
      <c r="A70" s="18" t="s">
        <v>24</v>
      </c>
      <c r="B70" s="289"/>
      <c r="C70" s="289"/>
      <c r="D70" s="289"/>
      <c r="E70" s="289"/>
      <c r="F70" s="125">
        <f t="shared" si="8"/>
        <v>0</v>
      </c>
      <c r="G70" s="125">
        <f t="shared" si="8"/>
        <v>0</v>
      </c>
      <c r="H70" s="125">
        <f t="shared" si="8"/>
        <v>0</v>
      </c>
      <c r="I70" s="125">
        <f t="shared" si="8"/>
        <v>0</v>
      </c>
      <c r="K70" s="11"/>
    </row>
    <row r="71" spans="1:11" x14ac:dyDescent="0.25">
      <c r="A71" s="18" t="s">
        <v>25</v>
      </c>
      <c r="B71" s="289"/>
      <c r="C71" s="289"/>
      <c r="D71" s="289"/>
      <c r="E71" s="289"/>
      <c r="F71" s="125">
        <f t="shared" si="8"/>
        <v>0</v>
      </c>
      <c r="G71" s="125">
        <f t="shared" si="8"/>
        <v>0</v>
      </c>
      <c r="H71" s="125">
        <f t="shared" si="8"/>
        <v>0</v>
      </c>
      <c r="I71" s="125">
        <f t="shared" si="8"/>
        <v>0</v>
      </c>
      <c r="K71" s="11"/>
    </row>
    <row r="72" spans="1:11" x14ac:dyDescent="0.25">
      <c r="A72" s="18" t="s">
        <v>26</v>
      </c>
      <c r="B72" s="289"/>
      <c r="C72" s="289"/>
      <c r="D72" s="289"/>
      <c r="E72" s="289"/>
      <c r="F72" s="125">
        <f t="shared" si="8"/>
        <v>0</v>
      </c>
      <c r="G72" s="125">
        <f t="shared" si="8"/>
        <v>0</v>
      </c>
      <c r="H72" s="125">
        <f t="shared" si="8"/>
        <v>0</v>
      </c>
      <c r="I72" s="125">
        <f t="shared" si="8"/>
        <v>0</v>
      </c>
      <c r="K72" s="11"/>
    </row>
    <row r="73" spans="1:11" x14ac:dyDescent="0.25">
      <c r="A73" s="18" t="s">
        <v>27</v>
      </c>
      <c r="B73" s="289">
        <v>20</v>
      </c>
      <c r="C73" s="289">
        <v>20</v>
      </c>
      <c r="D73" s="289">
        <v>18</v>
      </c>
      <c r="E73" s="289">
        <v>15</v>
      </c>
      <c r="F73" s="125">
        <f t="shared" si="8"/>
        <v>74.074074074074076</v>
      </c>
      <c r="G73" s="125">
        <f t="shared" si="8"/>
        <v>74.074074074074076</v>
      </c>
      <c r="H73" s="125">
        <f t="shared" si="8"/>
        <v>75</v>
      </c>
      <c r="I73" s="125">
        <f t="shared" si="8"/>
        <v>78.94736842105263</v>
      </c>
      <c r="K73" s="11"/>
    </row>
    <row r="74" spans="1:11" x14ac:dyDescent="0.25">
      <c r="A74" s="18" t="s">
        <v>28</v>
      </c>
      <c r="B74" s="292"/>
      <c r="C74" s="289"/>
      <c r="D74" s="289"/>
      <c r="E74" s="289"/>
      <c r="F74" s="125">
        <f t="shared" si="8"/>
        <v>0</v>
      </c>
      <c r="G74" s="125">
        <f t="shared" si="8"/>
        <v>0</v>
      </c>
      <c r="H74" s="125">
        <f t="shared" si="8"/>
        <v>0</v>
      </c>
      <c r="I74" s="125">
        <f t="shared" si="8"/>
        <v>0</v>
      </c>
      <c r="K74" s="11"/>
    </row>
    <row r="75" spans="1:11" ht="31.5" x14ac:dyDescent="0.25">
      <c r="A75" s="18" t="s">
        <v>29</v>
      </c>
      <c r="B75" s="289"/>
      <c r="C75" s="289"/>
      <c r="D75" s="289"/>
      <c r="E75" s="289"/>
      <c r="F75" s="125">
        <f t="shared" si="8"/>
        <v>0</v>
      </c>
      <c r="G75" s="125">
        <f t="shared" si="8"/>
        <v>0</v>
      </c>
      <c r="H75" s="125">
        <f t="shared" si="8"/>
        <v>0</v>
      </c>
      <c r="I75" s="125">
        <f t="shared" si="8"/>
        <v>0</v>
      </c>
      <c r="K75" s="11"/>
    </row>
    <row r="76" spans="1:11" x14ac:dyDescent="0.25">
      <c r="A76" s="18" t="s">
        <v>30</v>
      </c>
      <c r="B76" s="289">
        <v>61.5</v>
      </c>
      <c r="C76" s="289">
        <v>59.5</v>
      </c>
      <c r="D76" s="289">
        <v>41</v>
      </c>
      <c r="E76" s="289">
        <v>41</v>
      </c>
      <c r="F76" s="125">
        <f t="shared" si="8"/>
        <v>76.875</v>
      </c>
      <c r="G76" s="125">
        <f t="shared" si="8"/>
        <v>76.28205128205127</v>
      </c>
      <c r="H76" s="125">
        <f t="shared" si="8"/>
        <v>74.545454545454547</v>
      </c>
      <c r="I76" s="125">
        <f t="shared" si="8"/>
        <v>75.925925925925924</v>
      </c>
      <c r="K76" s="11"/>
    </row>
    <row r="77" spans="1:11" ht="47.25" x14ac:dyDescent="0.25">
      <c r="A77" s="18" t="s">
        <v>31</v>
      </c>
      <c r="B77" s="289">
        <v>107</v>
      </c>
      <c r="C77" s="289">
        <v>99</v>
      </c>
      <c r="D77" s="289">
        <v>85</v>
      </c>
      <c r="E77" s="289">
        <v>77</v>
      </c>
      <c r="F77" s="125">
        <f t="shared" si="8"/>
        <v>84.251968503937007</v>
      </c>
      <c r="G77" s="125">
        <f t="shared" si="8"/>
        <v>83.898305084745758</v>
      </c>
      <c r="H77" s="125">
        <f t="shared" si="8"/>
        <v>85</v>
      </c>
      <c r="I77" s="125">
        <f t="shared" si="8"/>
        <v>83.695652173913047</v>
      </c>
      <c r="K77" s="11"/>
    </row>
    <row r="78" spans="1:11" x14ac:dyDescent="0.25">
      <c r="A78" s="18" t="s">
        <v>32</v>
      </c>
      <c r="B78" s="289">
        <v>2</v>
      </c>
      <c r="C78" s="289">
        <v>2</v>
      </c>
      <c r="D78" s="289">
        <v>2</v>
      </c>
      <c r="E78" s="289">
        <v>2</v>
      </c>
      <c r="F78" s="125">
        <f t="shared" si="8"/>
        <v>100</v>
      </c>
      <c r="G78" s="125">
        <f t="shared" si="8"/>
        <v>100</v>
      </c>
      <c r="H78" s="125">
        <f t="shared" si="8"/>
        <v>100</v>
      </c>
      <c r="I78" s="125">
        <f t="shared" si="8"/>
        <v>100</v>
      </c>
      <c r="K78" s="11"/>
    </row>
    <row r="79" spans="1:11" x14ac:dyDescent="0.25">
      <c r="A79" s="18" t="s">
        <v>33</v>
      </c>
      <c r="B79" s="289"/>
      <c r="C79" s="289"/>
      <c r="D79" s="289"/>
      <c r="E79" s="289"/>
      <c r="F79" s="125">
        <f t="shared" si="8"/>
        <v>0</v>
      </c>
      <c r="G79" s="125">
        <f t="shared" si="8"/>
        <v>0</v>
      </c>
      <c r="H79" s="125">
        <f t="shared" si="8"/>
        <v>0</v>
      </c>
      <c r="I79" s="125">
        <f t="shared" si="8"/>
        <v>0</v>
      </c>
      <c r="K79" s="11"/>
    </row>
    <row r="80" spans="1:11" x14ac:dyDescent="0.25">
      <c r="A80" s="18" t="s">
        <v>34</v>
      </c>
      <c r="B80" s="289"/>
      <c r="C80" s="289"/>
      <c r="D80" s="289"/>
      <c r="E80" s="289"/>
      <c r="F80" s="125">
        <f t="shared" si="8"/>
        <v>0</v>
      </c>
      <c r="G80" s="125">
        <f t="shared" si="8"/>
        <v>0</v>
      </c>
      <c r="H80" s="125">
        <f t="shared" si="8"/>
        <v>0</v>
      </c>
      <c r="I80" s="125">
        <f t="shared" si="8"/>
        <v>0</v>
      </c>
      <c r="K80" s="11"/>
    </row>
    <row r="81" spans="1:11" x14ac:dyDescent="0.25">
      <c r="A81" s="18" t="s">
        <v>35</v>
      </c>
      <c r="B81" s="289">
        <v>3.5</v>
      </c>
      <c r="C81" s="289">
        <v>3.5</v>
      </c>
      <c r="D81" s="289">
        <v>2</v>
      </c>
      <c r="E81" s="289">
        <v>2</v>
      </c>
      <c r="F81" s="125">
        <f t="shared" si="8"/>
        <v>70</v>
      </c>
      <c r="G81" s="125">
        <f t="shared" si="8"/>
        <v>70</v>
      </c>
      <c r="H81" s="125">
        <f t="shared" si="8"/>
        <v>66.666666666666657</v>
      </c>
      <c r="I81" s="125">
        <f t="shared" si="8"/>
        <v>66.666666666666657</v>
      </c>
      <c r="K81" s="11"/>
    </row>
    <row r="82" spans="1:11" x14ac:dyDescent="0.25">
      <c r="A82" s="18" t="s">
        <v>36</v>
      </c>
      <c r="B82" s="289"/>
      <c r="C82" s="289"/>
      <c r="D82" s="289"/>
      <c r="E82" s="289"/>
      <c r="F82" s="125">
        <f t="shared" si="8"/>
        <v>0</v>
      </c>
      <c r="G82" s="125">
        <f t="shared" si="8"/>
        <v>0</v>
      </c>
      <c r="H82" s="125">
        <f t="shared" si="8"/>
        <v>0</v>
      </c>
      <c r="I82" s="125">
        <f t="shared" si="8"/>
        <v>0</v>
      </c>
      <c r="K82" s="11"/>
    </row>
    <row r="83" spans="1:11" x14ac:dyDescent="0.25">
      <c r="A83" s="18" t="s">
        <v>37</v>
      </c>
      <c r="B83" s="289"/>
      <c r="C83" s="289"/>
      <c r="D83" s="289"/>
      <c r="E83" s="289"/>
      <c r="F83" s="125">
        <f t="shared" ref="F83:I93" si="9">+IFERROR(B83/(C21+C52),0)*100</f>
        <v>0</v>
      </c>
      <c r="G83" s="125">
        <f t="shared" si="9"/>
        <v>0</v>
      </c>
      <c r="H83" s="125">
        <f t="shared" si="9"/>
        <v>0</v>
      </c>
      <c r="I83" s="125">
        <f t="shared" si="9"/>
        <v>0</v>
      </c>
      <c r="K83" s="11"/>
    </row>
    <row r="84" spans="1:11" x14ac:dyDescent="0.25">
      <c r="A84" s="18" t="s">
        <v>38</v>
      </c>
      <c r="B84" s="289"/>
      <c r="C84" s="289"/>
      <c r="D84" s="289"/>
      <c r="E84" s="289"/>
      <c r="F84" s="125">
        <f t="shared" si="9"/>
        <v>0</v>
      </c>
      <c r="G84" s="125">
        <f t="shared" si="9"/>
        <v>0</v>
      </c>
      <c r="H84" s="125">
        <f t="shared" si="9"/>
        <v>0</v>
      </c>
      <c r="I84" s="125">
        <f t="shared" si="9"/>
        <v>0</v>
      </c>
      <c r="K84" s="11"/>
    </row>
    <row r="85" spans="1:11" x14ac:dyDescent="0.25">
      <c r="A85" s="18" t="s">
        <v>39</v>
      </c>
      <c r="B85" s="289"/>
      <c r="C85" s="289"/>
      <c r="D85" s="289"/>
      <c r="E85" s="289"/>
      <c r="F85" s="125">
        <f t="shared" si="9"/>
        <v>0</v>
      </c>
      <c r="G85" s="125">
        <f t="shared" si="9"/>
        <v>0</v>
      </c>
      <c r="H85" s="125">
        <f t="shared" si="9"/>
        <v>0</v>
      </c>
      <c r="I85" s="125">
        <f t="shared" si="9"/>
        <v>0</v>
      </c>
      <c r="K85" s="11"/>
    </row>
    <row r="86" spans="1:11" x14ac:dyDescent="0.25">
      <c r="A86" s="18" t="s">
        <v>40</v>
      </c>
      <c r="B86" s="289"/>
      <c r="C86" s="289"/>
      <c r="D86" s="289"/>
      <c r="E86" s="289"/>
      <c r="F86" s="125">
        <f t="shared" si="9"/>
        <v>0</v>
      </c>
      <c r="G86" s="125">
        <f t="shared" si="9"/>
        <v>0</v>
      </c>
      <c r="H86" s="125">
        <f t="shared" si="9"/>
        <v>0</v>
      </c>
      <c r="I86" s="125">
        <f t="shared" si="9"/>
        <v>0</v>
      </c>
      <c r="K86" s="11"/>
    </row>
    <row r="87" spans="1:11" x14ac:dyDescent="0.25">
      <c r="A87" s="18" t="s">
        <v>41</v>
      </c>
      <c r="B87" s="289"/>
      <c r="C87" s="289"/>
      <c r="D87" s="289"/>
      <c r="E87" s="289"/>
      <c r="F87" s="125">
        <f t="shared" si="9"/>
        <v>0</v>
      </c>
      <c r="G87" s="125">
        <f t="shared" si="9"/>
        <v>0</v>
      </c>
      <c r="H87" s="125">
        <f t="shared" si="9"/>
        <v>0</v>
      </c>
      <c r="I87" s="125">
        <f t="shared" si="9"/>
        <v>0</v>
      </c>
      <c r="K87" s="11"/>
    </row>
    <row r="88" spans="1:11" x14ac:dyDescent="0.25">
      <c r="A88" s="18" t="s">
        <v>42</v>
      </c>
      <c r="B88" s="289">
        <v>9</v>
      </c>
      <c r="C88" s="289">
        <v>8</v>
      </c>
      <c r="D88" s="289">
        <v>2</v>
      </c>
      <c r="E88" s="289">
        <v>2</v>
      </c>
      <c r="F88" s="125">
        <f t="shared" si="9"/>
        <v>81.818181818181827</v>
      </c>
      <c r="G88" s="125">
        <f t="shared" si="9"/>
        <v>80</v>
      </c>
      <c r="H88" s="125">
        <f t="shared" si="9"/>
        <v>50</v>
      </c>
      <c r="I88" s="125">
        <f t="shared" si="9"/>
        <v>50</v>
      </c>
      <c r="K88" s="11"/>
    </row>
    <row r="89" spans="1:11" x14ac:dyDescent="0.25">
      <c r="A89" s="18" t="s">
        <v>43</v>
      </c>
      <c r="B89" s="289"/>
      <c r="C89" s="289"/>
      <c r="D89" s="289"/>
      <c r="E89" s="289"/>
      <c r="F89" s="125">
        <f t="shared" si="9"/>
        <v>0</v>
      </c>
      <c r="G89" s="125">
        <f t="shared" si="9"/>
        <v>0</v>
      </c>
      <c r="H89" s="125">
        <f t="shared" si="9"/>
        <v>0</v>
      </c>
      <c r="I89" s="125">
        <f t="shared" si="9"/>
        <v>0</v>
      </c>
      <c r="K89" s="11"/>
    </row>
    <row r="90" spans="1:11" x14ac:dyDescent="0.25">
      <c r="A90" s="18" t="s">
        <v>44</v>
      </c>
      <c r="B90" s="289"/>
      <c r="C90" s="289"/>
      <c r="D90" s="289"/>
      <c r="E90" s="289"/>
      <c r="F90" s="125">
        <f t="shared" si="9"/>
        <v>0</v>
      </c>
      <c r="G90" s="125">
        <f t="shared" si="9"/>
        <v>0</v>
      </c>
      <c r="H90" s="125">
        <f t="shared" si="9"/>
        <v>0</v>
      </c>
      <c r="I90" s="125">
        <f t="shared" si="9"/>
        <v>0</v>
      </c>
      <c r="K90" s="11"/>
    </row>
    <row r="91" spans="1:11" x14ac:dyDescent="0.25">
      <c r="A91" s="18" t="s">
        <v>45</v>
      </c>
      <c r="B91" s="289">
        <v>1</v>
      </c>
      <c r="C91" s="289">
        <v>1</v>
      </c>
      <c r="D91" s="289">
        <v>1</v>
      </c>
      <c r="E91" s="289">
        <v>0</v>
      </c>
      <c r="F91" s="125">
        <f t="shared" si="9"/>
        <v>33.333333333333329</v>
      </c>
      <c r="G91" s="125">
        <f t="shared" si="9"/>
        <v>33.333333333333329</v>
      </c>
      <c r="H91" s="125">
        <f t="shared" si="9"/>
        <v>33.333333333333329</v>
      </c>
      <c r="I91" s="125">
        <f t="shared" si="9"/>
        <v>0</v>
      </c>
      <c r="K91" s="11"/>
    </row>
    <row r="92" spans="1:11" ht="31.5" x14ac:dyDescent="0.25">
      <c r="A92" s="34" t="s">
        <v>46</v>
      </c>
      <c r="B92" s="289">
        <v>16</v>
      </c>
      <c r="C92" s="289">
        <v>16</v>
      </c>
      <c r="D92" s="289">
        <v>14</v>
      </c>
      <c r="E92" s="289">
        <v>14</v>
      </c>
      <c r="F92" s="125">
        <f>+IFERROR(B92/(C30+C61),0)*100</f>
        <v>80</v>
      </c>
      <c r="G92" s="125">
        <f t="shared" si="9"/>
        <v>80</v>
      </c>
      <c r="H92" s="125">
        <f t="shared" si="9"/>
        <v>77.777777777777786</v>
      </c>
      <c r="I92" s="125">
        <f t="shared" si="9"/>
        <v>87.5</v>
      </c>
      <c r="K92" s="11"/>
    </row>
    <row r="93" spans="1:11" x14ac:dyDescent="0.25">
      <c r="A93" s="120" t="s">
        <v>56</v>
      </c>
      <c r="B93" s="43">
        <f>SUM(B66:B92)</f>
        <v>228</v>
      </c>
      <c r="C93" s="43">
        <f>SUM(C66:C92)</f>
        <v>216</v>
      </c>
      <c r="D93" s="43">
        <f>SUM(D66:D92)</f>
        <v>171</v>
      </c>
      <c r="E93" s="43">
        <f>SUM(E66:E92)</f>
        <v>159</v>
      </c>
      <c r="F93" s="125">
        <f t="shared" si="9"/>
        <v>80.281690140845072</v>
      </c>
      <c r="G93" s="125">
        <f t="shared" si="9"/>
        <v>79.704797047970473</v>
      </c>
      <c r="H93" s="125">
        <f t="shared" si="9"/>
        <v>79.166666666666657</v>
      </c>
      <c r="I93" s="125">
        <f t="shared" si="9"/>
        <v>79.899497487437188</v>
      </c>
      <c r="K93" s="11"/>
    </row>
    <row r="94" spans="1:11" x14ac:dyDescent="0.25">
      <c r="A94" s="7"/>
      <c r="B94" s="7"/>
      <c r="C94" s="7"/>
      <c r="E94" s="7"/>
      <c r="I94" s="31"/>
      <c r="K94" s="11"/>
    </row>
    <row r="95" spans="1:11" x14ac:dyDescent="0.25">
      <c r="A95" s="15"/>
      <c r="B95" s="15"/>
      <c r="C95" s="15"/>
      <c r="D95" s="15"/>
      <c r="E95" s="15"/>
      <c r="K95" s="11"/>
    </row>
    <row r="96" spans="1:11" ht="17.25" customHeight="1" thickBot="1" x14ac:dyDescent="0.3">
      <c r="A96" s="667" t="s">
        <v>125</v>
      </c>
      <c r="B96" s="667"/>
      <c r="C96" s="667"/>
      <c r="D96" s="667"/>
      <c r="E96" s="667"/>
      <c r="F96" s="7"/>
      <c r="G96" s="7"/>
      <c r="H96" s="7"/>
      <c r="I96" s="7"/>
      <c r="K96" s="11"/>
    </row>
    <row r="97" spans="1:11" ht="63.75" thickBot="1" x14ac:dyDescent="0.3">
      <c r="A97" s="79" t="s">
        <v>68</v>
      </c>
      <c r="B97" s="80" t="s">
        <v>60</v>
      </c>
      <c r="C97" s="81" t="s">
        <v>61</v>
      </c>
      <c r="D97" s="81" t="s">
        <v>62</v>
      </c>
      <c r="E97" s="81" t="s">
        <v>63</v>
      </c>
      <c r="F97" s="82" t="s">
        <v>143</v>
      </c>
      <c r="G97" s="82" t="s">
        <v>144</v>
      </c>
      <c r="H97" s="82" t="s">
        <v>145</v>
      </c>
      <c r="I97" s="83" t="s">
        <v>146</v>
      </c>
      <c r="K97" s="11"/>
    </row>
    <row r="98" spans="1:11" ht="31.5" x14ac:dyDescent="0.25">
      <c r="A98" s="66" t="s">
        <v>20</v>
      </c>
      <c r="B98" s="67"/>
      <c r="C98" s="67"/>
      <c r="D98" s="67"/>
      <c r="E98" s="67"/>
      <c r="F98" s="124">
        <f t="shared" ref="F98:I113" si="10">+IFERROR(B98/(C4+C35),0)*100</f>
        <v>0</v>
      </c>
      <c r="G98" s="124">
        <f t="shared" si="10"/>
        <v>0</v>
      </c>
      <c r="H98" s="124">
        <f t="shared" si="10"/>
        <v>0</v>
      </c>
      <c r="I98" s="124">
        <f t="shared" si="10"/>
        <v>0</v>
      </c>
      <c r="K98" s="11"/>
    </row>
    <row r="99" spans="1:11" x14ac:dyDescent="0.25">
      <c r="A99" s="18" t="s">
        <v>21</v>
      </c>
      <c r="B99" s="2"/>
      <c r="C99" s="2"/>
      <c r="D99" s="2"/>
      <c r="E99" s="2"/>
      <c r="F99" s="125">
        <f t="shared" si="10"/>
        <v>0</v>
      </c>
      <c r="G99" s="125">
        <f t="shared" si="10"/>
        <v>0</v>
      </c>
      <c r="H99" s="125">
        <f t="shared" si="10"/>
        <v>0</v>
      </c>
      <c r="I99" s="125">
        <f t="shared" si="10"/>
        <v>0</v>
      </c>
      <c r="K99" s="11"/>
    </row>
    <row r="100" spans="1:11" x14ac:dyDescent="0.25">
      <c r="A100" s="18" t="s">
        <v>22</v>
      </c>
      <c r="B100" s="2"/>
      <c r="C100" s="2"/>
      <c r="D100" s="2"/>
      <c r="E100" s="2"/>
      <c r="F100" s="125">
        <f t="shared" si="10"/>
        <v>0</v>
      </c>
      <c r="G100" s="125">
        <f t="shared" si="10"/>
        <v>0</v>
      </c>
      <c r="H100" s="125">
        <f t="shared" si="10"/>
        <v>0</v>
      </c>
      <c r="I100" s="125">
        <f t="shared" si="10"/>
        <v>0</v>
      </c>
      <c r="K100" s="11"/>
    </row>
    <row r="101" spans="1:11" ht="31.5" x14ac:dyDescent="0.25">
      <c r="A101" s="18" t="s">
        <v>23</v>
      </c>
      <c r="B101" s="2"/>
      <c r="C101" s="2"/>
      <c r="D101" s="2"/>
      <c r="E101" s="2"/>
      <c r="F101" s="125">
        <f t="shared" si="10"/>
        <v>0</v>
      </c>
      <c r="G101" s="125">
        <f t="shared" si="10"/>
        <v>0</v>
      </c>
      <c r="H101" s="125">
        <f t="shared" si="10"/>
        <v>0</v>
      </c>
      <c r="I101" s="125">
        <f t="shared" si="10"/>
        <v>0</v>
      </c>
      <c r="K101" s="11"/>
    </row>
    <row r="102" spans="1:11" x14ac:dyDescent="0.25">
      <c r="A102" s="18" t="s">
        <v>24</v>
      </c>
      <c r="B102" s="2"/>
      <c r="C102" s="2"/>
      <c r="D102" s="2"/>
      <c r="E102" s="2"/>
      <c r="F102" s="125">
        <f t="shared" si="10"/>
        <v>0</v>
      </c>
      <c r="G102" s="125">
        <f t="shared" si="10"/>
        <v>0</v>
      </c>
      <c r="H102" s="125">
        <f t="shared" si="10"/>
        <v>0</v>
      </c>
      <c r="I102" s="125">
        <f t="shared" si="10"/>
        <v>0</v>
      </c>
      <c r="K102" s="11"/>
    </row>
    <row r="103" spans="1:11" x14ac:dyDescent="0.25">
      <c r="A103" s="18" t="s">
        <v>25</v>
      </c>
      <c r="B103" s="2"/>
      <c r="C103" s="2"/>
      <c r="D103" s="2"/>
      <c r="E103" s="2"/>
      <c r="F103" s="125">
        <f t="shared" si="10"/>
        <v>0</v>
      </c>
      <c r="G103" s="125">
        <f t="shared" si="10"/>
        <v>0</v>
      </c>
      <c r="H103" s="125">
        <f t="shared" si="10"/>
        <v>0</v>
      </c>
      <c r="I103" s="125">
        <f t="shared" si="10"/>
        <v>0</v>
      </c>
      <c r="K103" s="11"/>
    </row>
    <row r="104" spans="1:11" x14ac:dyDescent="0.25">
      <c r="A104" s="18" t="s">
        <v>26</v>
      </c>
      <c r="B104" s="2"/>
      <c r="C104" s="2"/>
      <c r="D104" s="2"/>
      <c r="E104" s="2"/>
      <c r="F104" s="125">
        <f t="shared" si="10"/>
        <v>0</v>
      </c>
      <c r="G104" s="125">
        <f t="shared" si="10"/>
        <v>0</v>
      </c>
      <c r="H104" s="125">
        <f t="shared" si="10"/>
        <v>0</v>
      </c>
      <c r="I104" s="125">
        <f t="shared" si="10"/>
        <v>0</v>
      </c>
      <c r="K104" s="11"/>
    </row>
    <row r="105" spans="1:11" x14ac:dyDescent="0.25">
      <c r="A105" s="18" t="s">
        <v>27</v>
      </c>
      <c r="B105" s="2">
        <v>4</v>
      </c>
      <c r="C105" s="2">
        <v>4</v>
      </c>
      <c r="D105" s="2">
        <v>4</v>
      </c>
      <c r="E105" s="2">
        <v>3</v>
      </c>
      <c r="F105" s="125">
        <f t="shared" si="10"/>
        <v>14.814814814814813</v>
      </c>
      <c r="G105" s="125">
        <f t="shared" si="10"/>
        <v>14.814814814814813</v>
      </c>
      <c r="H105" s="125">
        <f t="shared" si="10"/>
        <v>16.666666666666664</v>
      </c>
      <c r="I105" s="125">
        <f t="shared" si="10"/>
        <v>15.789473684210526</v>
      </c>
      <c r="K105" s="11"/>
    </row>
    <row r="106" spans="1:11" x14ac:dyDescent="0.25">
      <c r="A106" s="18" t="s">
        <v>28</v>
      </c>
      <c r="B106" s="2"/>
      <c r="C106" s="2"/>
      <c r="D106" s="2"/>
      <c r="E106" s="2"/>
      <c r="F106" s="125">
        <f t="shared" si="10"/>
        <v>0</v>
      </c>
      <c r="G106" s="125">
        <f t="shared" si="10"/>
        <v>0</v>
      </c>
      <c r="H106" s="125">
        <f t="shared" si="10"/>
        <v>0</v>
      </c>
      <c r="I106" s="125">
        <f t="shared" si="10"/>
        <v>0</v>
      </c>
      <c r="K106" s="11"/>
    </row>
    <row r="107" spans="1:11" ht="31.5" x14ac:dyDescent="0.25">
      <c r="A107" s="18" t="s">
        <v>29</v>
      </c>
      <c r="B107" s="2"/>
      <c r="C107" s="2"/>
      <c r="D107" s="2"/>
      <c r="E107" s="2"/>
      <c r="F107" s="125">
        <f t="shared" si="10"/>
        <v>0</v>
      </c>
      <c r="G107" s="125">
        <f t="shared" si="10"/>
        <v>0</v>
      </c>
      <c r="H107" s="125">
        <f t="shared" si="10"/>
        <v>0</v>
      </c>
      <c r="I107" s="125">
        <f t="shared" si="10"/>
        <v>0</v>
      </c>
      <c r="K107" s="11"/>
    </row>
    <row r="108" spans="1:11" x14ac:dyDescent="0.25">
      <c r="A108" s="18" t="s">
        <v>30</v>
      </c>
      <c r="B108" s="2">
        <v>5</v>
      </c>
      <c r="C108" s="2">
        <v>5</v>
      </c>
      <c r="D108" s="2">
        <v>4</v>
      </c>
      <c r="E108" s="2">
        <v>3</v>
      </c>
      <c r="F108" s="125">
        <f t="shared" si="10"/>
        <v>6.25</v>
      </c>
      <c r="G108" s="125">
        <f t="shared" si="10"/>
        <v>6.4102564102564097</v>
      </c>
      <c r="H108" s="125">
        <f t="shared" si="10"/>
        <v>7.2727272727272725</v>
      </c>
      <c r="I108" s="125">
        <f t="shared" si="10"/>
        <v>5.5555555555555554</v>
      </c>
      <c r="K108" s="11"/>
    </row>
    <row r="109" spans="1:11" ht="47.25" x14ac:dyDescent="0.25">
      <c r="A109" s="18" t="s">
        <v>31</v>
      </c>
      <c r="B109" s="2">
        <v>8</v>
      </c>
      <c r="C109" s="2">
        <v>8</v>
      </c>
      <c r="D109" s="2">
        <v>7</v>
      </c>
      <c r="E109" s="2">
        <v>7</v>
      </c>
      <c r="F109" s="125">
        <f t="shared" si="10"/>
        <v>6.2992125984251963</v>
      </c>
      <c r="G109" s="125">
        <f t="shared" si="10"/>
        <v>6.7796610169491522</v>
      </c>
      <c r="H109" s="125">
        <f t="shared" si="10"/>
        <v>7.0000000000000009</v>
      </c>
      <c r="I109" s="125">
        <f t="shared" si="10"/>
        <v>7.608695652173914</v>
      </c>
      <c r="K109" s="11"/>
    </row>
    <row r="110" spans="1:11" x14ac:dyDescent="0.25">
      <c r="A110" s="18" t="s">
        <v>32</v>
      </c>
      <c r="B110" s="2"/>
      <c r="C110" s="2"/>
      <c r="D110" s="2"/>
      <c r="E110" s="2"/>
      <c r="F110" s="125">
        <f t="shared" si="10"/>
        <v>0</v>
      </c>
      <c r="G110" s="125">
        <f t="shared" si="10"/>
        <v>0</v>
      </c>
      <c r="H110" s="125">
        <f t="shared" si="10"/>
        <v>0</v>
      </c>
      <c r="I110" s="125">
        <f t="shared" si="10"/>
        <v>0</v>
      </c>
      <c r="K110" s="11"/>
    </row>
    <row r="111" spans="1:11" x14ac:dyDescent="0.25">
      <c r="A111" s="18" t="s">
        <v>33</v>
      </c>
      <c r="B111" s="2"/>
      <c r="C111" s="2"/>
      <c r="D111" s="2"/>
      <c r="E111" s="2"/>
      <c r="F111" s="125">
        <f t="shared" si="10"/>
        <v>0</v>
      </c>
      <c r="G111" s="125">
        <f t="shared" si="10"/>
        <v>0</v>
      </c>
      <c r="H111" s="125">
        <f t="shared" si="10"/>
        <v>0</v>
      </c>
      <c r="I111" s="125">
        <f t="shared" si="10"/>
        <v>0</v>
      </c>
      <c r="K111" s="11"/>
    </row>
    <row r="112" spans="1:11" x14ac:dyDescent="0.25">
      <c r="A112" s="18" t="s">
        <v>34</v>
      </c>
      <c r="B112" s="2"/>
      <c r="C112" s="2"/>
      <c r="D112" s="2"/>
      <c r="E112" s="2"/>
      <c r="F112" s="125">
        <f t="shared" si="10"/>
        <v>0</v>
      </c>
      <c r="G112" s="125">
        <f t="shared" si="10"/>
        <v>0</v>
      </c>
      <c r="H112" s="125">
        <f t="shared" si="10"/>
        <v>0</v>
      </c>
      <c r="I112" s="125">
        <f t="shared" si="10"/>
        <v>0</v>
      </c>
      <c r="K112" s="11"/>
    </row>
    <row r="113" spans="1:11" x14ac:dyDescent="0.25">
      <c r="A113" s="18" t="s">
        <v>35</v>
      </c>
      <c r="B113" s="2"/>
      <c r="C113" s="2"/>
      <c r="D113" s="2"/>
      <c r="E113" s="2"/>
      <c r="F113" s="125">
        <f t="shared" si="10"/>
        <v>0</v>
      </c>
      <c r="G113" s="125">
        <f t="shared" si="10"/>
        <v>0</v>
      </c>
      <c r="H113" s="125">
        <f t="shared" si="10"/>
        <v>0</v>
      </c>
      <c r="I113" s="125">
        <f t="shared" si="10"/>
        <v>0</v>
      </c>
      <c r="K113" s="11"/>
    </row>
    <row r="114" spans="1:11" x14ac:dyDescent="0.25">
      <c r="A114" s="18" t="s">
        <v>36</v>
      </c>
      <c r="B114" s="2"/>
      <c r="C114" s="2"/>
      <c r="D114" s="2"/>
      <c r="E114" s="2"/>
      <c r="F114" s="125">
        <f t="shared" ref="F114:I125" si="11">+IFERROR(B114/(C20+C51),0)*100</f>
        <v>0</v>
      </c>
      <c r="G114" s="125">
        <f t="shared" si="11"/>
        <v>0</v>
      </c>
      <c r="H114" s="125">
        <f t="shared" si="11"/>
        <v>0</v>
      </c>
      <c r="I114" s="125">
        <f t="shared" si="11"/>
        <v>0</v>
      </c>
      <c r="K114" s="11"/>
    </row>
    <row r="115" spans="1:11" x14ac:dyDescent="0.25">
      <c r="A115" s="18" t="s">
        <v>37</v>
      </c>
      <c r="B115" s="2"/>
      <c r="C115" s="2"/>
      <c r="D115" s="2"/>
      <c r="E115" s="2"/>
      <c r="F115" s="125">
        <f t="shared" si="11"/>
        <v>0</v>
      </c>
      <c r="G115" s="125">
        <f t="shared" si="11"/>
        <v>0</v>
      </c>
      <c r="H115" s="125">
        <f t="shared" si="11"/>
        <v>0</v>
      </c>
      <c r="I115" s="125">
        <f t="shared" si="11"/>
        <v>0</v>
      </c>
      <c r="K115" s="11"/>
    </row>
    <row r="116" spans="1:11" x14ac:dyDescent="0.25">
      <c r="A116" s="18" t="s">
        <v>38</v>
      </c>
      <c r="B116" s="2"/>
      <c r="C116" s="2"/>
      <c r="D116" s="2"/>
      <c r="E116" s="2"/>
      <c r="F116" s="125">
        <f t="shared" si="11"/>
        <v>0</v>
      </c>
      <c r="G116" s="125">
        <f t="shared" si="11"/>
        <v>0</v>
      </c>
      <c r="H116" s="125">
        <f t="shared" si="11"/>
        <v>0</v>
      </c>
      <c r="I116" s="125">
        <f t="shared" si="11"/>
        <v>0</v>
      </c>
      <c r="K116" s="11"/>
    </row>
    <row r="117" spans="1:11" x14ac:dyDescent="0.25">
      <c r="A117" s="18" t="s">
        <v>39</v>
      </c>
      <c r="B117" s="2"/>
      <c r="C117" s="2"/>
      <c r="D117" s="2"/>
      <c r="E117" s="2"/>
      <c r="F117" s="125">
        <f t="shared" si="11"/>
        <v>0</v>
      </c>
      <c r="G117" s="125">
        <f t="shared" si="11"/>
        <v>0</v>
      </c>
      <c r="H117" s="125">
        <f t="shared" si="11"/>
        <v>0</v>
      </c>
      <c r="I117" s="125">
        <f t="shared" si="11"/>
        <v>0</v>
      </c>
      <c r="K117" s="11"/>
    </row>
    <row r="118" spans="1:11" x14ac:dyDescent="0.25">
      <c r="A118" s="18" t="s">
        <v>40</v>
      </c>
      <c r="B118" s="2"/>
      <c r="C118" s="2"/>
      <c r="D118" s="2"/>
      <c r="E118" s="2"/>
      <c r="F118" s="125">
        <f t="shared" si="11"/>
        <v>0</v>
      </c>
      <c r="G118" s="125">
        <f t="shared" si="11"/>
        <v>0</v>
      </c>
      <c r="H118" s="125">
        <f t="shared" si="11"/>
        <v>0</v>
      </c>
      <c r="I118" s="125">
        <f t="shared" si="11"/>
        <v>0</v>
      </c>
      <c r="K118" s="11"/>
    </row>
    <row r="119" spans="1:11" x14ac:dyDescent="0.25">
      <c r="A119" s="18" t="s">
        <v>41</v>
      </c>
      <c r="B119" s="2"/>
      <c r="C119" s="2"/>
      <c r="D119" s="2"/>
      <c r="E119" s="2"/>
      <c r="F119" s="125">
        <f t="shared" si="11"/>
        <v>0</v>
      </c>
      <c r="G119" s="125">
        <f t="shared" si="11"/>
        <v>0</v>
      </c>
      <c r="H119" s="125">
        <f t="shared" si="11"/>
        <v>0</v>
      </c>
      <c r="I119" s="125">
        <f t="shared" si="11"/>
        <v>0</v>
      </c>
      <c r="K119" s="11"/>
    </row>
    <row r="120" spans="1:11" x14ac:dyDescent="0.25">
      <c r="A120" s="18" t="s">
        <v>42</v>
      </c>
      <c r="B120" s="2">
        <v>1</v>
      </c>
      <c r="C120" s="2">
        <v>1</v>
      </c>
      <c r="D120" s="2">
        <v>1</v>
      </c>
      <c r="E120" s="2">
        <v>1</v>
      </c>
      <c r="F120" s="125">
        <f t="shared" si="11"/>
        <v>9.0909090909090917</v>
      </c>
      <c r="G120" s="125">
        <f t="shared" si="11"/>
        <v>10</v>
      </c>
      <c r="H120" s="125">
        <f t="shared" si="11"/>
        <v>25</v>
      </c>
      <c r="I120" s="125">
        <f t="shared" si="11"/>
        <v>25</v>
      </c>
      <c r="K120" s="11"/>
    </row>
    <row r="121" spans="1:11" x14ac:dyDescent="0.25">
      <c r="A121" s="18" t="s">
        <v>43</v>
      </c>
      <c r="B121" s="2"/>
      <c r="C121" s="2"/>
      <c r="D121" s="2"/>
      <c r="E121" s="2"/>
      <c r="F121" s="125">
        <f t="shared" si="11"/>
        <v>0</v>
      </c>
      <c r="G121" s="125">
        <f t="shared" si="11"/>
        <v>0</v>
      </c>
      <c r="H121" s="125">
        <f t="shared" si="11"/>
        <v>0</v>
      </c>
      <c r="I121" s="125">
        <f t="shared" si="11"/>
        <v>0</v>
      </c>
      <c r="K121" s="11"/>
    </row>
    <row r="122" spans="1:11" x14ac:dyDescent="0.25">
      <c r="A122" s="18" t="s">
        <v>44</v>
      </c>
      <c r="B122" s="2"/>
      <c r="C122" s="2"/>
      <c r="D122" s="2"/>
      <c r="E122" s="2"/>
      <c r="F122" s="125">
        <f t="shared" si="11"/>
        <v>0</v>
      </c>
      <c r="G122" s="125">
        <f t="shared" si="11"/>
        <v>0</v>
      </c>
      <c r="H122" s="125">
        <f t="shared" si="11"/>
        <v>0</v>
      </c>
      <c r="I122" s="125">
        <f t="shared" si="11"/>
        <v>0</v>
      </c>
      <c r="K122" s="11"/>
    </row>
    <row r="123" spans="1:11" x14ac:dyDescent="0.25">
      <c r="A123" s="18" t="s">
        <v>45</v>
      </c>
      <c r="B123" s="2"/>
      <c r="C123" s="2"/>
      <c r="D123" s="2"/>
      <c r="E123" s="2"/>
      <c r="F123" s="125">
        <f t="shared" si="11"/>
        <v>0</v>
      </c>
      <c r="G123" s="125">
        <f t="shared" si="11"/>
        <v>0</v>
      </c>
      <c r="H123" s="125">
        <f t="shared" si="11"/>
        <v>0</v>
      </c>
      <c r="I123" s="125">
        <f t="shared" si="11"/>
        <v>0</v>
      </c>
      <c r="K123" s="11"/>
    </row>
    <row r="124" spans="1:11" ht="31.5" x14ac:dyDescent="0.25">
      <c r="A124" s="34" t="s">
        <v>46</v>
      </c>
      <c r="B124" s="2">
        <v>3</v>
      </c>
      <c r="C124" s="2">
        <v>3</v>
      </c>
      <c r="D124" s="2">
        <v>3</v>
      </c>
      <c r="E124" s="2">
        <v>1</v>
      </c>
      <c r="F124" s="125">
        <f t="shared" si="11"/>
        <v>15</v>
      </c>
      <c r="G124" s="125">
        <f t="shared" si="11"/>
        <v>15</v>
      </c>
      <c r="H124" s="125">
        <f t="shared" si="11"/>
        <v>16.666666666666664</v>
      </c>
      <c r="I124" s="125">
        <f t="shared" si="11"/>
        <v>6.25</v>
      </c>
      <c r="K124" s="11"/>
    </row>
    <row r="125" spans="1:11" x14ac:dyDescent="0.25">
      <c r="A125" s="120" t="s">
        <v>56</v>
      </c>
      <c r="B125" s="43">
        <f>SUM(B98:B124)</f>
        <v>21</v>
      </c>
      <c r="C125" s="43">
        <f>SUM(C98:C124)</f>
        <v>21</v>
      </c>
      <c r="D125" s="43">
        <f>SUM(D98:D124)</f>
        <v>19</v>
      </c>
      <c r="E125" s="43">
        <f>SUM(E98:E124)</f>
        <v>15</v>
      </c>
      <c r="F125" s="125">
        <f t="shared" si="11"/>
        <v>7.3943661971830981</v>
      </c>
      <c r="G125" s="125">
        <f t="shared" si="11"/>
        <v>7.7490774907749085</v>
      </c>
      <c r="H125" s="125">
        <f t="shared" si="11"/>
        <v>8.7962962962962958</v>
      </c>
      <c r="I125" s="125">
        <f t="shared" si="11"/>
        <v>7.5376884422110546</v>
      </c>
      <c r="K125" s="11"/>
    </row>
    <row r="126" spans="1:11" x14ac:dyDescent="0.25">
      <c r="A126" s="11"/>
      <c r="B126" s="11"/>
      <c r="C126" s="11"/>
      <c r="D126" s="11"/>
      <c r="F126" s="11"/>
      <c r="G126" s="11"/>
      <c r="H126" s="11"/>
      <c r="I126" s="11"/>
      <c r="J126" s="11"/>
      <c r="K126" s="11"/>
    </row>
    <row r="127" spans="1:1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</sheetData>
  <mergeCells count="5">
    <mergeCell ref="A1:J1"/>
    <mergeCell ref="A2:J2"/>
    <mergeCell ref="A33:J33"/>
    <mergeCell ref="A64:E64"/>
    <mergeCell ref="A96:E96"/>
  </mergeCells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topLeftCell="A7" zoomScaleNormal="100" zoomScaleSheetLayoutView="100" workbookViewId="0">
      <selection activeCell="N28" sqref="N28"/>
    </sheetView>
  </sheetViews>
  <sheetFormatPr defaultRowHeight="15.75" x14ac:dyDescent="0.25"/>
  <cols>
    <col min="1" max="1" width="15.875" bestFit="1" customWidth="1"/>
    <col min="2" max="2" width="9.125" customWidth="1"/>
    <col min="3" max="5" width="12.625" customWidth="1"/>
    <col min="6" max="6" width="9.5" customWidth="1"/>
    <col min="7" max="7" width="12.625" customWidth="1"/>
    <col min="8" max="8" width="10.875" customWidth="1"/>
  </cols>
  <sheetData>
    <row r="1" spans="1:10" ht="20.25" customHeight="1" thickBot="1" x14ac:dyDescent="0.35">
      <c r="A1" s="659" t="s">
        <v>249</v>
      </c>
      <c r="B1" s="673"/>
      <c r="C1" s="673"/>
      <c r="D1" s="673"/>
      <c r="E1" s="673"/>
      <c r="F1" s="673"/>
      <c r="G1" s="673"/>
      <c r="H1" s="673"/>
      <c r="I1" s="673"/>
      <c r="J1" s="673"/>
    </row>
    <row r="2" spans="1:10" ht="15.75" customHeight="1" x14ac:dyDescent="0.25">
      <c r="A2" s="670" t="s">
        <v>69</v>
      </c>
      <c r="B2" s="668" t="s">
        <v>70</v>
      </c>
      <c r="C2" s="669"/>
      <c r="D2" s="39"/>
      <c r="E2" s="86"/>
      <c r="F2" s="86"/>
      <c r="G2" s="668" t="s">
        <v>71</v>
      </c>
      <c r="H2" s="674"/>
      <c r="I2" s="675" t="s">
        <v>72</v>
      </c>
      <c r="J2" s="677" t="s">
        <v>73</v>
      </c>
    </row>
    <row r="3" spans="1:10" ht="15.75" customHeight="1" x14ac:dyDescent="0.25">
      <c r="A3" s="671"/>
      <c r="B3" s="46"/>
      <c r="C3" s="47"/>
      <c r="D3" s="32" t="s">
        <v>126</v>
      </c>
      <c r="E3" s="32"/>
      <c r="F3" s="32"/>
      <c r="G3" s="46"/>
      <c r="H3" s="49"/>
      <c r="I3" s="646"/>
      <c r="J3" s="678"/>
    </row>
    <row r="4" spans="1:10" s="4" customFormat="1" ht="94.5" x14ac:dyDescent="0.25">
      <c r="A4" s="672"/>
      <c r="B4" s="134" t="s">
        <v>2</v>
      </c>
      <c r="C4" s="134" t="s">
        <v>250</v>
      </c>
      <c r="D4" s="282" t="s">
        <v>123</v>
      </c>
      <c r="E4" s="278" t="s">
        <v>319</v>
      </c>
      <c r="F4" s="282" t="s">
        <v>120</v>
      </c>
      <c r="G4" s="134" t="s">
        <v>118</v>
      </c>
      <c r="H4" s="134" t="s">
        <v>119</v>
      </c>
      <c r="I4" s="676"/>
      <c r="J4" s="679"/>
    </row>
    <row r="5" spans="1:10" x14ac:dyDescent="0.25">
      <c r="A5" s="182" t="s">
        <v>54</v>
      </c>
      <c r="B5" s="45">
        <v>1</v>
      </c>
      <c r="C5" s="2">
        <v>1635</v>
      </c>
      <c r="D5" s="2"/>
      <c r="E5" s="2">
        <v>1597</v>
      </c>
      <c r="F5" s="2">
        <v>20</v>
      </c>
      <c r="G5" s="2"/>
      <c r="H5" s="2">
        <v>311</v>
      </c>
      <c r="I5" s="2">
        <v>396</v>
      </c>
      <c r="J5" s="168"/>
    </row>
    <row r="6" spans="1:10" x14ac:dyDescent="0.25">
      <c r="A6" s="293"/>
      <c r="B6" s="45">
        <v>2</v>
      </c>
      <c r="C6" s="2">
        <v>365</v>
      </c>
      <c r="D6" s="2"/>
      <c r="E6" s="2">
        <v>347</v>
      </c>
      <c r="F6" s="2">
        <v>4</v>
      </c>
      <c r="G6" s="2">
        <v>33</v>
      </c>
      <c r="H6" s="2">
        <v>154</v>
      </c>
      <c r="I6" s="2">
        <v>168</v>
      </c>
      <c r="J6" s="168">
        <v>44</v>
      </c>
    </row>
    <row r="7" spans="1:10" x14ac:dyDescent="0.25">
      <c r="A7" s="293"/>
      <c r="B7" s="45" t="s">
        <v>3</v>
      </c>
      <c r="C7" s="2"/>
      <c r="D7" s="2"/>
      <c r="E7" s="2"/>
      <c r="F7" s="2"/>
      <c r="G7" s="2"/>
      <c r="H7" s="2"/>
      <c r="I7" s="2"/>
      <c r="J7" s="168"/>
    </row>
    <row r="8" spans="1:10" x14ac:dyDescent="0.25">
      <c r="A8" s="293"/>
      <c r="B8" s="45">
        <v>3</v>
      </c>
      <c r="C8" s="2">
        <v>167</v>
      </c>
      <c r="D8" s="2"/>
      <c r="E8" s="2">
        <v>167</v>
      </c>
      <c r="F8" s="2"/>
      <c r="G8" s="2">
        <v>44</v>
      </c>
      <c r="H8" s="2">
        <v>33</v>
      </c>
      <c r="I8" s="2">
        <v>35</v>
      </c>
      <c r="J8" s="168">
        <v>44</v>
      </c>
    </row>
    <row r="9" spans="1:10" x14ac:dyDescent="0.25">
      <c r="A9" s="294" t="s">
        <v>162</v>
      </c>
      <c r="B9" s="120"/>
      <c r="C9" s="43">
        <f>+SUM(C5:C8)</f>
        <v>2167</v>
      </c>
      <c r="D9" s="43">
        <f t="shared" ref="D9:J9" si="0">+SUM(D5:D8)</f>
        <v>0</v>
      </c>
      <c r="E9" s="43">
        <f t="shared" si="0"/>
        <v>2111</v>
      </c>
      <c r="F9" s="43">
        <f t="shared" si="0"/>
        <v>24</v>
      </c>
      <c r="G9" s="43">
        <f t="shared" si="0"/>
        <v>77</v>
      </c>
      <c r="H9" s="43">
        <f t="shared" si="0"/>
        <v>498</v>
      </c>
      <c r="I9" s="43">
        <f t="shared" si="0"/>
        <v>599</v>
      </c>
      <c r="J9" s="215">
        <f t="shared" si="0"/>
        <v>88</v>
      </c>
    </row>
    <row r="10" spans="1:10" x14ac:dyDescent="0.25">
      <c r="A10" s="293" t="s">
        <v>55</v>
      </c>
      <c r="B10" s="45">
        <v>1</v>
      </c>
      <c r="C10" s="2">
        <v>7</v>
      </c>
      <c r="D10" s="2">
        <v>7</v>
      </c>
      <c r="E10" s="2">
        <v>1</v>
      </c>
      <c r="F10" s="2"/>
      <c r="G10" s="2"/>
      <c r="H10" s="2">
        <v>1</v>
      </c>
      <c r="I10" s="2">
        <v>1</v>
      </c>
      <c r="J10" s="168"/>
    </row>
    <row r="11" spans="1:10" x14ac:dyDescent="0.25">
      <c r="A11" s="293"/>
      <c r="B11" s="45">
        <v>2</v>
      </c>
      <c r="C11" s="2"/>
      <c r="D11" s="2"/>
      <c r="E11" s="2"/>
      <c r="F11" s="2"/>
      <c r="G11" s="2"/>
      <c r="H11" s="2"/>
      <c r="I11" s="2"/>
      <c r="J11" s="168"/>
    </row>
    <row r="12" spans="1:10" x14ac:dyDescent="0.25">
      <c r="A12" s="293"/>
      <c r="B12" s="45" t="s">
        <v>3</v>
      </c>
      <c r="C12" s="2"/>
      <c r="D12" s="2"/>
      <c r="E12" s="2"/>
      <c r="F12" s="2"/>
      <c r="G12" s="2"/>
      <c r="H12" s="2"/>
      <c r="I12" s="2"/>
      <c r="J12" s="168"/>
    </row>
    <row r="13" spans="1:10" x14ac:dyDescent="0.25">
      <c r="A13" s="293"/>
      <c r="B13" s="45">
        <v>3</v>
      </c>
      <c r="C13" s="2">
        <v>369</v>
      </c>
      <c r="D13" s="2">
        <v>369</v>
      </c>
      <c r="E13" s="2">
        <v>63</v>
      </c>
      <c r="F13" s="2">
        <v>4</v>
      </c>
      <c r="G13" s="2">
        <v>42</v>
      </c>
      <c r="H13" s="2">
        <v>27</v>
      </c>
      <c r="I13" s="2">
        <v>31</v>
      </c>
      <c r="J13" s="168">
        <v>43</v>
      </c>
    </row>
    <row r="14" spans="1:10" x14ac:dyDescent="0.25">
      <c r="A14" s="295" t="s">
        <v>163</v>
      </c>
      <c r="B14" s="127"/>
      <c r="C14" s="128">
        <f t="shared" ref="C14:J14" si="1">+SUM(C10:C13)</f>
        <v>376</v>
      </c>
      <c r="D14" s="128">
        <f t="shared" si="1"/>
        <v>376</v>
      </c>
      <c r="E14" s="128">
        <f t="shared" si="1"/>
        <v>64</v>
      </c>
      <c r="F14" s="128">
        <f t="shared" si="1"/>
        <v>4</v>
      </c>
      <c r="G14" s="128">
        <f t="shared" si="1"/>
        <v>42</v>
      </c>
      <c r="H14" s="128">
        <f t="shared" si="1"/>
        <v>28</v>
      </c>
      <c r="I14" s="128">
        <f t="shared" si="1"/>
        <v>32</v>
      </c>
      <c r="J14" s="221">
        <f t="shared" si="1"/>
        <v>43</v>
      </c>
    </row>
    <row r="15" spans="1:10" x14ac:dyDescent="0.25">
      <c r="A15" s="225" t="s">
        <v>164</v>
      </c>
      <c r="B15" s="120">
        <v>1</v>
      </c>
      <c r="C15" s="43">
        <f>+C5+C10</f>
        <v>1642</v>
      </c>
      <c r="D15" s="43">
        <f t="shared" ref="D15:J15" si="2">+D5+D10</f>
        <v>7</v>
      </c>
      <c r="E15" s="43">
        <f t="shared" si="2"/>
        <v>1598</v>
      </c>
      <c r="F15" s="43">
        <f t="shared" si="2"/>
        <v>20</v>
      </c>
      <c r="G15" s="43">
        <f t="shared" si="2"/>
        <v>0</v>
      </c>
      <c r="H15" s="43">
        <f t="shared" si="2"/>
        <v>312</v>
      </c>
      <c r="I15" s="43">
        <f t="shared" si="2"/>
        <v>397</v>
      </c>
      <c r="J15" s="215">
        <f t="shared" si="2"/>
        <v>0</v>
      </c>
    </row>
    <row r="16" spans="1:10" x14ac:dyDescent="0.25">
      <c r="A16" s="296"/>
      <c r="B16" s="120">
        <v>2</v>
      </c>
      <c r="C16" s="43">
        <f t="shared" ref="C16:J18" si="3">+C6+C11</f>
        <v>365</v>
      </c>
      <c r="D16" s="43">
        <f t="shared" si="3"/>
        <v>0</v>
      </c>
      <c r="E16" s="43">
        <f t="shared" si="3"/>
        <v>347</v>
      </c>
      <c r="F16" s="43">
        <f t="shared" si="3"/>
        <v>4</v>
      </c>
      <c r="G16" s="43">
        <f t="shared" si="3"/>
        <v>33</v>
      </c>
      <c r="H16" s="43">
        <f t="shared" si="3"/>
        <v>154</v>
      </c>
      <c r="I16" s="43">
        <f t="shared" si="3"/>
        <v>168</v>
      </c>
      <c r="J16" s="215">
        <f t="shared" si="3"/>
        <v>44</v>
      </c>
    </row>
    <row r="17" spans="1:10" x14ac:dyDescent="0.25">
      <c r="A17" s="296"/>
      <c r="B17" s="120" t="s">
        <v>3</v>
      </c>
      <c r="C17" s="43">
        <f t="shared" si="3"/>
        <v>0</v>
      </c>
      <c r="D17" s="43">
        <f t="shared" si="3"/>
        <v>0</v>
      </c>
      <c r="E17" s="43">
        <f t="shared" si="3"/>
        <v>0</v>
      </c>
      <c r="F17" s="43">
        <f t="shared" si="3"/>
        <v>0</v>
      </c>
      <c r="G17" s="43">
        <f t="shared" si="3"/>
        <v>0</v>
      </c>
      <c r="H17" s="43">
        <f t="shared" si="3"/>
        <v>0</v>
      </c>
      <c r="I17" s="43">
        <f t="shared" si="3"/>
        <v>0</v>
      </c>
      <c r="J17" s="215">
        <f t="shared" si="3"/>
        <v>0</v>
      </c>
    </row>
    <row r="18" spans="1:10" x14ac:dyDescent="0.25">
      <c r="A18" s="297"/>
      <c r="B18" s="120">
        <v>3</v>
      </c>
      <c r="C18" s="43">
        <f t="shared" si="3"/>
        <v>536</v>
      </c>
      <c r="D18" s="43">
        <f t="shared" si="3"/>
        <v>369</v>
      </c>
      <c r="E18" s="43">
        <f t="shared" si="3"/>
        <v>230</v>
      </c>
      <c r="F18" s="43">
        <f t="shared" si="3"/>
        <v>4</v>
      </c>
      <c r="G18" s="43">
        <f t="shared" si="3"/>
        <v>86</v>
      </c>
      <c r="H18" s="43">
        <f t="shared" si="3"/>
        <v>60</v>
      </c>
      <c r="I18" s="43">
        <f t="shared" si="3"/>
        <v>66</v>
      </c>
      <c r="J18" s="215">
        <f t="shared" si="3"/>
        <v>87</v>
      </c>
    </row>
    <row r="19" spans="1:10" ht="16.5" thickBot="1" x14ac:dyDescent="0.3">
      <c r="A19" s="298" t="s">
        <v>56</v>
      </c>
      <c r="B19" s="229"/>
      <c r="C19" s="169">
        <f>+SUM(C15:C18)</f>
        <v>2543</v>
      </c>
      <c r="D19" s="169">
        <f t="shared" ref="D19:J19" si="4">+SUM(D15:D18)</f>
        <v>376</v>
      </c>
      <c r="E19" s="169">
        <f t="shared" si="4"/>
        <v>2175</v>
      </c>
      <c r="F19" s="169">
        <f t="shared" si="4"/>
        <v>28</v>
      </c>
      <c r="G19" s="169">
        <f t="shared" si="4"/>
        <v>119</v>
      </c>
      <c r="H19" s="169">
        <f t="shared" si="4"/>
        <v>526</v>
      </c>
      <c r="I19" s="169">
        <f t="shared" si="4"/>
        <v>631</v>
      </c>
      <c r="J19" s="170">
        <f t="shared" si="4"/>
        <v>131</v>
      </c>
    </row>
    <row r="20" spans="1:10" x14ac:dyDescent="0.25">
      <c r="A20" s="7"/>
      <c r="B20" s="35"/>
      <c r="C20" s="7"/>
      <c r="D20" s="7"/>
      <c r="E20" s="7"/>
      <c r="F20" s="7"/>
      <c r="G20" s="7"/>
      <c r="H20" s="7"/>
      <c r="I20" s="7"/>
      <c r="J20" s="7"/>
    </row>
  </sheetData>
  <mergeCells count="6">
    <mergeCell ref="B2:C2"/>
    <mergeCell ref="A2:A4"/>
    <mergeCell ref="A1:J1"/>
    <mergeCell ref="G2:H2"/>
    <mergeCell ref="I2:I4"/>
    <mergeCell ref="J2:J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0E4545-BAD6-469B-9218-C04FA07708F4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27</vt:i4>
      </vt:variant>
      <vt:variant>
        <vt:lpstr>Pomenované rozsahy</vt:lpstr>
      </vt:variant>
      <vt:variant>
        <vt:i4>7</vt:i4>
      </vt:variant>
    </vt:vector>
  </HeadingPairs>
  <TitlesOfParts>
    <vt:vector size="34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 (2)</vt:lpstr>
      <vt:lpstr>T12 záverečné práce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'T1 počet študentov'!Oblasť_tlače</vt:lpstr>
      <vt:lpstr>'T12 záverečné práce'!Oblasť_tlače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test</cp:lastModifiedBy>
  <cp:lastPrinted>2016-03-21T02:41:55Z</cp:lastPrinted>
  <dcterms:created xsi:type="dcterms:W3CDTF">2010-01-11T10:19:31Z</dcterms:created>
  <dcterms:modified xsi:type="dcterms:W3CDTF">2016-04-12T20:05:49Z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