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1145" yWindow="-15" windowWidth="11070" windowHeight="12405" tabRatio="760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0" r:id="rId6"/>
    <sheet name="T3B - II. stupeň prijatia" sheetId="41" r:id="rId7"/>
    <sheet name="T3C - III stupeň prijatia" sheetId="42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47" r:id="rId20"/>
    <sheet name="T16 pozastavene, odňaté ŠP" sheetId="45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_FilterDatabase" localSheetId="19" hidden="1">'T15 štud.program - ŠP'!$121:$213</definedName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práce'!$A$1:$F$8</definedName>
    <definedName name="_xlnm.Print_Area" localSheetId="24">'T20 Ostatné (nevýsk.) projekty'!$A$1:$M$293</definedName>
    <definedName name="_xlnm.Print_Area" localSheetId="13">'T9 výberové konania'!$A$1:$I$13</definedName>
  </definedNames>
  <calcPr calcId="145621"/>
</workbook>
</file>

<file path=xl/calcChain.xml><?xml version="1.0" encoding="utf-8"?>
<calcChain xmlns="http://schemas.openxmlformats.org/spreadsheetml/2006/main">
  <c r="B20" i="13" l="1"/>
  <c r="G17" i="13"/>
  <c r="F17" i="13"/>
  <c r="E17" i="13"/>
  <c r="E18" i="13" s="1"/>
  <c r="E20" i="13" s="1"/>
  <c r="D17" i="13"/>
  <c r="C17" i="13"/>
  <c r="C18" i="13" s="1"/>
  <c r="C20" i="13" s="1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17" i="13" s="1"/>
  <c r="F18" i="13" s="1"/>
  <c r="F20" i="13" s="1"/>
  <c r="G18" i="13" l="1"/>
  <c r="G20" i="13" s="1"/>
  <c r="D18" i="13"/>
  <c r="D20" i="13" s="1"/>
  <c r="J278" i="35"/>
  <c r="J165" i="35"/>
  <c r="J153" i="35"/>
  <c r="J152" i="35"/>
  <c r="J8" i="35"/>
  <c r="J7" i="35"/>
  <c r="J5" i="35"/>
  <c r="J4" i="35"/>
  <c r="A4" i="35"/>
  <c r="A5" i="35" s="1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A252" i="35" s="1"/>
  <c r="A253" i="35" s="1"/>
  <c r="A254" i="35" s="1"/>
  <c r="A255" i="35" s="1"/>
  <c r="A256" i="35" s="1"/>
  <c r="A257" i="35" s="1"/>
  <c r="A258" i="35" s="1"/>
  <c r="A259" i="35" s="1"/>
  <c r="A260" i="35" s="1"/>
  <c r="A261" i="35" s="1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277" i="35" s="1"/>
  <c r="A278" i="35" s="1"/>
  <c r="A279" i="35" s="1"/>
  <c r="A280" i="35" s="1"/>
  <c r="A281" i="35" s="1"/>
  <c r="A282" i="35" s="1"/>
  <c r="A283" i="35" s="1"/>
  <c r="A284" i="35" s="1"/>
  <c r="A285" i="35" s="1"/>
  <c r="A286" i="35" s="1"/>
  <c r="A287" i="35" s="1"/>
  <c r="A288" i="35" s="1"/>
  <c r="A289" i="35" s="1"/>
  <c r="A290" i="35" s="1"/>
  <c r="A291" i="35" s="1"/>
  <c r="A292" i="35" s="1"/>
  <c r="A293" i="35" s="1"/>
  <c r="A4" i="34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A356" i="34" s="1"/>
  <c r="A357" i="34" s="1"/>
  <c r="A358" i="34" s="1"/>
  <c r="A359" i="34" s="1"/>
  <c r="A360" i="34" s="1"/>
  <c r="A361" i="34" s="1"/>
  <c r="A362" i="34" s="1"/>
  <c r="A363" i="34" s="1"/>
  <c r="A364" i="34" s="1"/>
  <c r="A365" i="34" s="1"/>
  <c r="A366" i="34" s="1"/>
  <c r="A367" i="34" s="1"/>
  <c r="A368" i="34" s="1"/>
  <c r="A369" i="34" s="1"/>
  <c r="A370" i="34" s="1"/>
  <c r="A371" i="34" s="1"/>
  <c r="A372" i="34" s="1"/>
  <c r="A373" i="34" s="1"/>
  <c r="A374" i="34" s="1"/>
  <c r="A375" i="34" s="1"/>
  <c r="A376" i="34" s="1"/>
  <c r="A377" i="34" s="1"/>
  <c r="A378" i="34" s="1"/>
  <c r="A379" i="34" s="1"/>
  <c r="A380" i="34" s="1"/>
  <c r="A381" i="34" s="1"/>
  <c r="A382" i="34" s="1"/>
  <c r="A383" i="34" s="1"/>
  <c r="A384" i="34" s="1"/>
  <c r="A385" i="34" s="1"/>
  <c r="A386" i="34" s="1"/>
  <c r="A387" i="34" s="1"/>
  <c r="A388" i="34" s="1"/>
  <c r="A389" i="34" s="1"/>
  <c r="A390" i="34" s="1"/>
  <c r="A391" i="34" s="1"/>
  <c r="A392" i="34" s="1"/>
  <c r="A393" i="34" s="1"/>
  <c r="A394" i="34" s="1"/>
  <c r="A395" i="34" s="1"/>
  <c r="A396" i="34" s="1"/>
  <c r="A397" i="34" s="1"/>
  <c r="A398" i="34" s="1"/>
  <c r="A399" i="34" s="1"/>
  <c r="A400" i="34" s="1"/>
  <c r="A401" i="34" s="1"/>
  <c r="A402" i="34" s="1"/>
  <c r="A403" i="34" s="1"/>
  <c r="A404" i="34" s="1"/>
  <c r="A405" i="34" s="1"/>
  <c r="A406" i="34" s="1"/>
  <c r="A407" i="34" s="1"/>
  <c r="A408" i="34" s="1"/>
  <c r="A409" i="34" s="1"/>
  <c r="A410" i="34" s="1"/>
  <c r="A411" i="34" s="1"/>
  <c r="A412" i="34" s="1"/>
  <c r="A413" i="34" s="1"/>
  <c r="A414" i="34" s="1"/>
  <c r="A415" i="34" s="1"/>
  <c r="A416" i="34" s="1"/>
  <c r="A417" i="34" s="1"/>
  <c r="A418" i="34" s="1"/>
  <c r="A419" i="34" s="1"/>
  <c r="A420" i="34" s="1"/>
  <c r="A421" i="34" s="1"/>
  <c r="A422" i="34" s="1"/>
  <c r="A423" i="34" s="1"/>
  <c r="A424" i="34" s="1"/>
  <c r="A425" i="34" s="1"/>
  <c r="A426" i="34" s="1"/>
  <c r="A427" i="34" s="1"/>
  <c r="A428" i="34" s="1"/>
  <c r="A429" i="34" s="1"/>
  <c r="A430" i="34" s="1"/>
  <c r="A431" i="34" s="1"/>
  <c r="A432" i="34" s="1"/>
  <c r="A433" i="34" s="1"/>
  <c r="A434" i="34" s="1"/>
  <c r="A435" i="34" s="1"/>
  <c r="A436" i="34" s="1"/>
  <c r="A437" i="34" s="1"/>
  <c r="A438" i="34" s="1"/>
  <c r="A439" i="34" s="1"/>
  <c r="A440" i="34" s="1"/>
  <c r="A441" i="34" s="1"/>
  <c r="A442" i="34" s="1"/>
  <c r="A443" i="34" s="1"/>
  <c r="A444" i="34" s="1"/>
  <c r="A445" i="34" s="1"/>
  <c r="A446" i="34" s="1"/>
  <c r="A447" i="34" s="1"/>
  <c r="A448" i="34" s="1"/>
  <c r="A449" i="34" s="1"/>
  <c r="A450" i="34" s="1"/>
  <c r="A451" i="34" s="1"/>
  <c r="A452" i="34" s="1"/>
  <c r="A453" i="34" s="1"/>
  <c r="A454" i="34" s="1"/>
  <c r="A455" i="34" s="1"/>
  <c r="A456" i="34" s="1"/>
  <c r="A457" i="34" s="1"/>
  <c r="A458" i="34" s="1"/>
  <c r="A459" i="34" s="1"/>
  <c r="A460" i="34" s="1"/>
  <c r="A461" i="34" s="1"/>
  <c r="A462" i="34" s="1"/>
  <c r="A463" i="34" s="1"/>
  <c r="A464" i="34" s="1"/>
  <c r="A465" i="34" s="1"/>
  <c r="A466" i="34" s="1"/>
  <c r="A467" i="34" s="1"/>
  <c r="A468" i="34" s="1"/>
  <c r="A469" i="34" s="1"/>
  <c r="A470" i="34" s="1"/>
  <c r="A471" i="34" s="1"/>
  <c r="A472" i="34" s="1"/>
  <c r="A473" i="34" s="1"/>
  <c r="A474" i="34" s="1"/>
  <c r="A475" i="34" s="1"/>
  <c r="A476" i="34" s="1"/>
  <c r="A477" i="34" s="1"/>
  <c r="A478" i="34" s="1"/>
  <c r="A479" i="34" s="1"/>
  <c r="A480" i="34" s="1"/>
  <c r="A481" i="34" s="1"/>
  <c r="A482" i="34" s="1"/>
  <c r="A483" i="34" s="1"/>
  <c r="A484" i="34" s="1"/>
  <c r="A485" i="34" s="1"/>
  <c r="A486" i="34" s="1"/>
  <c r="A487" i="34" s="1"/>
  <c r="A488" i="34" s="1"/>
  <c r="A489" i="34" s="1"/>
  <c r="A490" i="34" s="1"/>
  <c r="A491" i="34" s="1"/>
  <c r="A492" i="34" s="1"/>
  <c r="A493" i="34" s="1"/>
  <c r="A494" i="34" s="1"/>
  <c r="A495" i="34" s="1"/>
  <c r="A496" i="34" s="1"/>
  <c r="A497" i="34" s="1"/>
  <c r="A498" i="34" s="1"/>
  <c r="A499" i="34" s="1"/>
  <c r="A500" i="34" s="1"/>
  <c r="A501" i="34" s="1"/>
  <c r="A502" i="34" s="1"/>
  <c r="A503" i="34" s="1"/>
  <c r="A504" i="34" s="1"/>
  <c r="A505" i="34" s="1"/>
  <c r="A506" i="34" s="1"/>
  <c r="A507" i="34" s="1"/>
  <c r="A508" i="34" s="1"/>
  <c r="A509" i="34" s="1"/>
  <c r="A510" i="34" s="1"/>
  <c r="A511" i="34" s="1"/>
  <c r="A512" i="34" s="1"/>
  <c r="A513" i="34" s="1"/>
  <c r="A514" i="34" s="1"/>
  <c r="A515" i="34" s="1"/>
  <c r="A516" i="34" s="1"/>
  <c r="A517" i="34" s="1"/>
  <c r="A518" i="34" s="1"/>
  <c r="A519" i="34" s="1"/>
  <c r="A520" i="34" s="1"/>
  <c r="A521" i="34" s="1"/>
  <c r="A522" i="34" s="1"/>
  <c r="A523" i="34" s="1"/>
  <c r="A524" i="34" s="1"/>
  <c r="A525" i="34" s="1"/>
  <c r="A526" i="34" s="1"/>
  <c r="A527" i="34" s="1"/>
  <c r="A528" i="34" s="1"/>
  <c r="A529" i="34" s="1"/>
  <c r="A530" i="34" s="1"/>
  <c r="A531" i="34" s="1"/>
  <c r="A532" i="34" s="1"/>
  <c r="A533" i="34" s="1"/>
  <c r="A534" i="34" s="1"/>
  <c r="A535" i="34" s="1"/>
  <c r="A536" i="34" s="1"/>
  <c r="A537" i="34" s="1"/>
  <c r="A538" i="34" s="1"/>
  <c r="A539" i="34" s="1"/>
  <c r="A540" i="34" s="1"/>
  <c r="A541" i="34" s="1"/>
  <c r="A542" i="34" s="1"/>
  <c r="A543" i="34" s="1"/>
  <c r="A544" i="34" s="1"/>
  <c r="A545" i="34" s="1"/>
  <c r="A546" i="34" s="1"/>
  <c r="A547" i="34" s="1"/>
  <c r="A548" i="34" s="1"/>
  <c r="A549" i="34" s="1"/>
  <c r="A550" i="34" s="1"/>
  <c r="A551" i="34" s="1"/>
  <c r="A552" i="34" s="1"/>
  <c r="A553" i="34" s="1"/>
  <c r="A554" i="34" s="1"/>
  <c r="A555" i="34" s="1"/>
  <c r="A556" i="34" s="1"/>
  <c r="A557" i="34" s="1"/>
  <c r="A558" i="34" s="1"/>
  <c r="A559" i="34" s="1"/>
  <c r="A560" i="34" s="1"/>
  <c r="A561" i="34" s="1"/>
  <c r="A562" i="34" s="1"/>
  <c r="A563" i="34" s="1"/>
  <c r="A564" i="34" s="1"/>
  <c r="A565" i="34" s="1"/>
  <c r="A566" i="34" s="1"/>
  <c r="A567" i="34" s="1"/>
  <c r="A568" i="34" s="1"/>
  <c r="A569" i="34" s="1"/>
  <c r="A570" i="34" s="1"/>
  <c r="A571" i="34" s="1"/>
  <c r="A572" i="34" s="1"/>
  <c r="A573" i="34" s="1"/>
  <c r="A574" i="34" s="1"/>
  <c r="A575" i="34" s="1"/>
  <c r="A576" i="34" s="1"/>
  <c r="A577" i="34" s="1"/>
  <c r="A578" i="34" s="1"/>
  <c r="A579" i="34" s="1"/>
  <c r="A580" i="34" s="1"/>
  <c r="A581" i="34" s="1"/>
  <c r="A582" i="34" s="1"/>
  <c r="A583" i="34" s="1"/>
  <c r="A584" i="34" s="1"/>
  <c r="A585" i="34" s="1"/>
  <c r="A586" i="34" s="1"/>
  <c r="A587" i="34" s="1"/>
  <c r="A588" i="34" s="1"/>
  <c r="A589" i="34" s="1"/>
  <c r="A590" i="34" s="1"/>
  <c r="A591" i="34" s="1"/>
  <c r="A592" i="34" s="1"/>
  <c r="A593" i="34" s="1"/>
  <c r="A594" i="34" s="1"/>
  <c r="A595" i="34" s="1"/>
  <c r="A596" i="34" s="1"/>
  <c r="A597" i="34" s="1"/>
  <c r="A598" i="34" s="1"/>
  <c r="A599" i="34" s="1"/>
  <c r="A600" i="34" s="1"/>
  <c r="A601" i="34" s="1"/>
  <c r="A602" i="34" s="1"/>
  <c r="A603" i="34" s="1"/>
  <c r="A604" i="34" s="1"/>
  <c r="A605" i="34" s="1"/>
  <c r="A606" i="34" s="1"/>
  <c r="A607" i="34" s="1"/>
  <c r="A608" i="34" s="1"/>
  <c r="A609" i="34" s="1"/>
  <c r="A610" i="34" s="1"/>
  <c r="A611" i="34" s="1"/>
  <c r="A612" i="34" s="1"/>
  <c r="A613" i="34" s="1"/>
  <c r="A614" i="34" s="1"/>
  <c r="A615" i="34" s="1"/>
  <c r="A616" i="34" s="1"/>
  <c r="A617" i="34" s="1"/>
  <c r="A618" i="34" s="1"/>
  <c r="A619" i="34" s="1"/>
  <c r="A620" i="34" s="1"/>
  <c r="A621" i="34" s="1"/>
  <c r="A622" i="34" s="1"/>
  <c r="A623" i="34" s="1"/>
  <c r="A624" i="34" s="1"/>
  <c r="A625" i="34" s="1"/>
  <c r="A626" i="34" s="1"/>
  <c r="A627" i="34" s="1"/>
  <c r="A628" i="34" s="1"/>
  <c r="A629" i="34" s="1"/>
  <c r="A630" i="34" s="1"/>
  <c r="A631" i="34" s="1"/>
  <c r="A632" i="34" s="1"/>
  <c r="A633" i="34" s="1"/>
  <c r="A634" i="34" s="1"/>
  <c r="A635" i="34" s="1"/>
  <c r="A636" i="34" s="1"/>
  <c r="A637" i="34" s="1"/>
  <c r="A638" i="34" s="1"/>
  <c r="A639" i="34" s="1"/>
  <c r="A640" i="34" s="1"/>
  <c r="A641" i="34" s="1"/>
  <c r="A642" i="34" s="1"/>
  <c r="A643" i="34" s="1"/>
  <c r="A644" i="34" s="1"/>
  <c r="A645" i="34" s="1"/>
  <c r="A646" i="34" s="1"/>
  <c r="A647" i="34" s="1"/>
  <c r="A648" i="34" s="1"/>
  <c r="A649" i="34" s="1"/>
  <c r="A650" i="34" s="1"/>
  <c r="A651" i="34" s="1"/>
  <c r="A652" i="34" s="1"/>
  <c r="A653" i="34" s="1"/>
  <c r="A654" i="34" s="1"/>
  <c r="A655" i="34" s="1"/>
  <c r="A656" i="34" s="1"/>
  <c r="A657" i="34" s="1"/>
  <c r="A658" i="34" s="1"/>
  <c r="A659" i="34" s="1"/>
  <c r="A660" i="34" s="1"/>
  <c r="A661" i="34" s="1"/>
  <c r="A662" i="34" s="1"/>
  <c r="A663" i="34" s="1"/>
  <c r="A664" i="34" s="1"/>
  <c r="A665" i="34" s="1"/>
  <c r="A666" i="34" s="1"/>
  <c r="A667" i="34" s="1"/>
  <c r="A668" i="34" s="1"/>
  <c r="A669" i="34" s="1"/>
  <c r="A670" i="34" s="1"/>
  <c r="A671" i="34" s="1"/>
  <c r="A672" i="34" s="1"/>
  <c r="A673" i="34" s="1"/>
  <c r="A674" i="34" s="1"/>
  <c r="A675" i="34" s="1"/>
  <c r="A676" i="34" s="1"/>
  <c r="A677" i="34" s="1"/>
  <c r="A678" i="34" s="1"/>
  <c r="A679" i="34" s="1"/>
  <c r="A680" i="34" s="1"/>
  <c r="A681" i="34" s="1"/>
  <c r="A682" i="34" s="1"/>
  <c r="A683" i="34" s="1"/>
  <c r="A684" i="34" s="1"/>
  <c r="A685" i="34" s="1"/>
  <c r="A686" i="34" s="1"/>
  <c r="A687" i="34" s="1"/>
  <c r="A688" i="34" s="1"/>
  <c r="A689" i="34" s="1"/>
  <c r="A690" i="34" s="1"/>
  <c r="A691" i="34" s="1"/>
  <c r="A692" i="34" s="1"/>
  <c r="A693" i="34" s="1"/>
  <c r="A694" i="34" s="1"/>
  <c r="A695" i="34" s="1"/>
  <c r="A696" i="34" s="1"/>
  <c r="A697" i="34" s="1"/>
  <c r="A698" i="34" s="1"/>
  <c r="A699" i="34" s="1"/>
  <c r="A700" i="34" s="1"/>
  <c r="A701" i="34" s="1"/>
  <c r="A702" i="34" s="1"/>
  <c r="A703" i="34" s="1"/>
  <c r="A704" i="34" s="1"/>
  <c r="A705" i="34" s="1"/>
  <c r="A706" i="34" s="1"/>
  <c r="A707" i="34" s="1"/>
  <c r="A708" i="34" s="1"/>
  <c r="A709" i="34" s="1"/>
  <c r="A710" i="34" s="1"/>
  <c r="A711" i="34" s="1"/>
  <c r="A712" i="34" s="1"/>
  <c r="A713" i="34" s="1"/>
  <c r="A714" i="34" s="1"/>
  <c r="A715" i="34" s="1"/>
  <c r="A716" i="34" s="1"/>
  <c r="A717" i="34" s="1"/>
  <c r="A718" i="34" s="1"/>
  <c r="A719" i="34" s="1"/>
  <c r="A720" i="34" s="1"/>
  <c r="A721" i="34" s="1"/>
  <c r="A722" i="34" s="1"/>
  <c r="A723" i="34" s="1"/>
  <c r="A724" i="34" s="1"/>
  <c r="A725" i="34" s="1"/>
  <c r="A726" i="34" s="1"/>
  <c r="A727" i="34" s="1"/>
  <c r="A728" i="34" s="1"/>
  <c r="A729" i="34" s="1"/>
  <c r="A730" i="34" s="1"/>
  <c r="A731" i="34" s="1"/>
  <c r="A732" i="34" s="1"/>
  <c r="A733" i="34" s="1"/>
  <c r="A734" i="34" s="1"/>
  <c r="A735" i="34" s="1"/>
  <c r="A736" i="34" s="1"/>
  <c r="A737" i="34" s="1"/>
  <c r="A738" i="34" s="1"/>
  <c r="A739" i="34" s="1"/>
  <c r="A740" i="34" s="1"/>
  <c r="A741" i="34" s="1"/>
  <c r="A742" i="34" s="1"/>
  <c r="A743" i="34" s="1"/>
  <c r="A744" i="34" s="1"/>
  <c r="A745" i="34" s="1"/>
  <c r="A746" i="34" s="1"/>
  <c r="A747" i="34" s="1"/>
  <c r="A748" i="34" s="1"/>
  <c r="A749" i="34" s="1"/>
  <c r="A750" i="34" s="1"/>
  <c r="A751" i="34" s="1"/>
  <c r="A752" i="34" s="1"/>
  <c r="A753" i="34" s="1"/>
  <c r="A754" i="34" s="1"/>
  <c r="A755" i="34" s="1"/>
  <c r="A756" i="34" s="1"/>
  <c r="A757" i="34" s="1"/>
  <c r="A758" i="34" s="1"/>
  <c r="A759" i="34" s="1"/>
  <c r="A760" i="34" s="1"/>
  <c r="A761" i="34" s="1"/>
  <c r="A762" i="34" s="1"/>
  <c r="A763" i="34" s="1"/>
  <c r="A764" i="34" s="1"/>
  <c r="A765" i="34" s="1"/>
  <c r="A766" i="34" s="1"/>
  <c r="A767" i="34" s="1"/>
  <c r="A768" i="34" s="1"/>
  <c r="D20" i="10"/>
  <c r="C20" i="10"/>
  <c r="B20" i="10"/>
  <c r="D10" i="10"/>
  <c r="J24" i="9"/>
  <c r="I24" i="9"/>
  <c r="H24" i="9"/>
  <c r="G24" i="9"/>
  <c r="F24" i="9"/>
  <c r="E24" i="9"/>
  <c r="D24" i="9"/>
  <c r="C24" i="9"/>
  <c r="B24" i="9"/>
  <c r="K23" i="9"/>
  <c r="K22" i="9"/>
  <c r="K21" i="9"/>
  <c r="K20" i="9"/>
  <c r="K19" i="9"/>
  <c r="K18" i="9"/>
  <c r="K17" i="9"/>
  <c r="K16" i="9"/>
  <c r="K24" i="9" s="1"/>
  <c r="J12" i="9"/>
  <c r="J26" i="9" s="1"/>
  <c r="J27" i="9" s="1"/>
  <c r="I12" i="9"/>
  <c r="H12" i="9"/>
  <c r="G12" i="9"/>
  <c r="G26" i="9" s="1"/>
  <c r="G27" i="9" s="1"/>
  <c r="F12" i="9"/>
  <c r="F26" i="9" s="1"/>
  <c r="F27" i="9" s="1"/>
  <c r="E12" i="9"/>
  <c r="E26" i="9" s="1"/>
  <c r="E27" i="9" s="1"/>
  <c r="D12" i="9"/>
  <c r="D26" i="9" s="1"/>
  <c r="D27" i="9" s="1"/>
  <c r="C12" i="9"/>
  <c r="C26" i="9" s="1"/>
  <c r="C27" i="9" s="1"/>
  <c r="B12" i="9"/>
  <c r="B26" i="9" s="1"/>
  <c r="B27" i="9" s="1"/>
  <c r="K11" i="9"/>
  <c r="K10" i="9"/>
  <c r="K9" i="9"/>
  <c r="K8" i="9"/>
  <c r="K7" i="9"/>
  <c r="K6" i="9"/>
  <c r="K5" i="9"/>
  <c r="K4" i="9"/>
  <c r="K12" i="9" s="1"/>
  <c r="K26" i="9" s="1"/>
  <c r="K27" i="9" s="1"/>
  <c r="E125" i="42" l="1"/>
  <c r="I125" i="42" s="1"/>
  <c r="D125" i="42"/>
  <c r="H125" i="42" s="1"/>
  <c r="C125" i="42"/>
  <c r="G125" i="42" s="1"/>
  <c r="B125" i="42"/>
  <c r="F125" i="42" s="1"/>
  <c r="I124" i="42"/>
  <c r="H124" i="42"/>
  <c r="G124" i="42"/>
  <c r="F124" i="42"/>
  <c r="I123" i="42"/>
  <c r="H123" i="42"/>
  <c r="G123" i="42"/>
  <c r="F123" i="42"/>
  <c r="I122" i="42"/>
  <c r="H122" i="42"/>
  <c r="G122" i="42"/>
  <c r="F122" i="42"/>
  <c r="I121" i="42"/>
  <c r="H121" i="42"/>
  <c r="G121" i="42"/>
  <c r="F121" i="42"/>
  <c r="I120" i="42"/>
  <c r="H120" i="42"/>
  <c r="G120" i="42"/>
  <c r="F120" i="42"/>
  <c r="I119" i="42"/>
  <c r="H119" i="42"/>
  <c r="G119" i="42"/>
  <c r="F119" i="42"/>
  <c r="I118" i="42"/>
  <c r="H118" i="42"/>
  <c r="G118" i="42"/>
  <c r="F118" i="42"/>
  <c r="I117" i="42"/>
  <c r="H117" i="42"/>
  <c r="G117" i="42"/>
  <c r="F117" i="42"/>
  <c r="I116" i="42"/>
  <c r="H116" i="42"/>
  <c r="G116" i="42"/>
  <c r="F116" i="42"/>
  <c r="I115" i="42"/>
  <c r="H115" i="42"/>
  <c r="G115" i="42"/>
  <c r="F115" i="42"/>
  <c r="I114" i="42"/>
  <c r="H114" i="42"/>
  <c r="G114" i="42"/>
  <c r="F114" i="42"/>
  <c r="I113" i="42"/>
  <c r="H113" i="42"/>
  <c r="G113" i="42"/>
  <c r="F113" i="42"/>
  <c r="I112" i="42"/>
  <c r="H112" i="42"/>
  <c r="G112" i="42"/>
  <c r="F112" i="42"/>
  <c r="I111" i="42"/>
  <c r="H111" i="42"/>
  <c r="G111" i="42"/>
  <c r="F111" i="42"/>
  <c r="I110" i="42"/>
  <c r="H110" i="42"/>
  <c r="G110" i="42"/>
  <c r="F110" i="42"/>
  <c r="I109" i="42"/>
  <c r="H109" i="42"/>
  <c r="G109" i="42"/>
  <c r="F109" i="42"/>
  <c r="I108" i="42"/>
  <c r="H108" i="42"/>
  <c r="G108" i="42"/>
  <c r="F108" i="42"/>
  <c r="I107" i="42"/>
  <c r="H107" i="42"/>
  <c r="G107" i="42"/>
  <c r="F107" i="42"/>
  <c r="I106" i="42"/>
  <c r="H106" i="42"/>
  <c r="G106" i="42"/>
  <c r="F106" i="42"/>
  <c r="I105" i="42"/>
  <c r="H105" i="42"/>
  <c r="G105" i="42"/>
  <c r="F105" i="42"/>
  <c r="I104" i="42"/>
  <c r="H104" i="42"/>
  <c r="G104" i="42"/>
  <c r="F104" i="42"/>
  <c r="I103" i="42"/>
  <c r="H103" i="42"/>
  <c r="G103" i="42"/>
  <c r="F103" i="42"/>
  <c r="I102" i="42"/>
  <c r="H102" i="42"/>
  <c r="G102" i="42"/>
  <c r="F102" i="42"/>
  <c r="I101" i="42"/>
  <c r="H101" i="42"/>
  <c r="G101" i="42"/>
  <c r="F101" i="42"/>
  <c r="I100" i="42"/>
  <c r="H100" i="42"/>
  <c r="G100" i="42"/>
  <c r="F100" i="42"/>
  <c r="I99" i="42"/>
  <c r="H99" i="42"/>
  <c r="G99" i="42"/>
  <c r="F99" i="42"/>
  <c r="I98" i="42"/>
  <c r="H98" i="42"/>
  <c r="G98" i="42"/>
  <c r="F98" i="42"/>
  <c r="E93" i="42"/>
  <c r="I93" i="42" s="1"/>
  <c r="D93" i="42"/>
  <c r="H93" i="42" s="1"/>
  <c r="C93" i="42"/>
  <c r="G93" i="42" s="1"/>
  <c r="B93" i="42"/>
  <c r="F93" i="42" s="1"/>
  <c r="I92" i="42"/>
  <c r="H92" i="42"/>
  <c r="G92" i="42"/>
  <c r="F92" i="42"/>
  <c r="I91" i="42"/>
  <c r="H91" i="42"/>
  <c r="G91" i="42"/>
  <c r="F91" i="42"/>
  <c r="I90" i="42"/>
  <c r="H90" i="42"/>
  <c r="G90" i="42"/>
  <c r="F90" i="42"/>
  <c r="I89" i="42"/>
  <c r="H89" i="42"/>
  <c r="G89" i="42"/>
  <c r="F89" i="42"/>
  <c r="I88" i="42"/>
  <c r="H88" i="42"/>
  <c r="G88" i="42"/>
  <c r="F88" i="42"/>
  <c r="I87" i="42"/>
  <c r="H87" i="42"/>
  <c r="G87" i="42"/>
  <c r="F87" i="42"/>
  <c r="I86" i="42"/>
  <c r="H86" i="42"/>
  <c r="G86" i="42"/>
  <c r="F86" i="42"/>
  <c r="I85" i="42"/>
  <c r="H85" i="42"/>
  <c r="G85" i="42"/>
  <c r="F85" i="42"/>
  <c r="I84" i="42"/>
  <c r="H84" i="42"/>
  <c r="G84" i="42"/>
  <c r="F84" i="42"/>
  <c r="I83" i="42"/>
  <c r="H83" i="42"/>
  <c r="G83" i="42"/>
  <c r="F83" i="42"/>
  <c r="I82" i="42"/>
  <c r="H82" i="42"/>
  <c r="G82" i="42"/>
  <c r="F82" i="42"/>
  <c r="I81" i="42"/>
  <c r="H81" i="42"/>
  <c r="G81" i="42"/>
  <c r="F81" i="42"/>
  <c r="I80" i="42"/>
  <c r="H80" i="42"/>
  <c r="G80" i="42"/>
  <c r="F80" i="42"/>
  <c r="I79" i="42"/>
  <c r="H79" i="42"/>
  <c r="G79" i="42"/>
  <c r="F79" i="42"/>
  <c r="I78" i="42"/>
  <c r="H78" i="42"/>
  <c r="G78" i="42"/>
  <c r="F78" i="42"/>
  <c r="I77" i="42"/>
  <c r="H77" i="42"/>
  <c r="G77" i="42"/>
  <c r="F77" i="42"/>
  <c r="I76" i="42"/>
  <c r="H76" i="42"/>
  <c r="G76" i="42"/>
  <c r="F76" i="42"/>
  <c r="I75" i="42"/>
  <c r="H75" i="42"/>
  <c r="G75" i="42"/>
  <c r="F75" i="42"/>
  <c r="I74" i="42"/>
  <c r="H74" i="42"/>
  <c r="G74" i="42"/>
  <c r="F74" i="42"/>
  <c r="I73" i="42"/>
  <c r="H73" i="42"/>
  <c r="G73" i="42"/>
  <c r="F73" i="42"/>
  <c r="I72" i="42"/>
  <c r="H72" i="42"/>
  <c r="G72" i="42"/>
  <c r="F72" i="42"/>
  <c r="I71" i="42"/>
  <c r="H71" i="42"/>
  <c r="G71" i="42"/>
  <c r="F71" i="42"/>
  <c r="I70" i="42"/>
  <c r="H70" i="42"/>
  <c r="G70" i="42"/>
  <c r="F70" i="42"/>
  <c r="I69" i="42"/>
  <c r="H69" i="42"/>
  <c r="G69" i="42"/>
  <c r="F69" i="42"/>
  <c r="I68" i="42"/>
  <c r="H68" i="42"/>
  <c r="G68" i="42"/>
  <c r="F68" i="42"/>
  <c r="I67" i="42"/>
  <c r="H67" i="42"/>
  <c r="G67" i="42"/>
  <c r="F67" i="42"/>
  <c r="I66" i="42"/>
  <c r="H66" i="42"/>
  <c r="G66" i="42"/>
  <c r="F66" i="42"/>
  <c r="F62" i="42"/>
  <c r="J62" i="42" s="1"/>
  <c r="E62" i="42"/>
  <c r="H62" i="42" s="1"/>
  <c r="D62" i="42"/>
  <c r="C62" i="42"/>
  <c r="G62" i="42" s="1"/>
  <c r="B62" i="42"/>
  <c r="J61" i="42"/>
  <c r="I61" i="42"/>
  <c r="H61" i="42"/>
  <c r="G61" i="42"/>
  <c r="J60" i="42"/>
  <c r="I60" i="42"/>
  <c r="H60" i="42"/>
  <c r="G60" i="42"/>
  <c r="J59" i="42"/>
  <c r="I59" i="42"/>
  <c r="H59" i="42"/>
  <c r="G59" i="42"/>
  <c r="J58" i="42"/>
  <c r="I58" i="42"/>
  <c r="H58" i="42"/>
  <c r="G58" i="42"/>
  <c r="J57" i="42"/>
  <c r="I57" i="42"/>
  <c r="H57" i="42"/>
  <c r="G57" i="42"/>
  <c r="J56" i="42"/>
  <c r="I56" i="42"/>
  <c r="H56" i="42"/>
  <c r="G56" i="42"/>
  <c r="J55" i="42"/>
  <c r="I55" i="42"/>
  <c r="H55" i="42"/>
  <c r="G55" i="42"/>
  <c r="J54" i="42"/>
  <c r="I54" i="42"/>
  <c r="H54" i="42"/>
  <c r="G54" i="42"/>
  <c r="J53" i="42"/>
  <c r="I53" i="42"/>
  <c r="H53" i="42"/>
  <c r="G53" i="42"/>
  <c r="J52" i="42"/>
  <c r="I52" i="42"/>
  <c r="H52" i="42"/>
  <c r="G52" i="42"/>
  <c r="J51" i="42"/>
  <c r="I51" i="42"/>
  <c r="H51" i="42"/>
  <c r="G51" i="42"/>
  <c r="J50" i="42"/>
  <c r="I50" i="42"/>
  <c r="H50" i="42"/>
  <c r="G50" i="42"/>
  <c r="J49" i="42"/>
  <c r="I49" i="42"/>
  <c r="H49" i="42"/>
  <c r="G49" i="42"/>
  <c r="J48" i="42"/>
  <c r="I48" i="42"/>
  <c r="H48" i="42"/>
  <c r="G48" i="42"/>
  <c r="J47" i="42"/>
  <c r="I47" i="42"/>
  <c r="H47" i="42"/>
  <c r="G47" i="42"/>
  <c r="J46" i="42"/>
  <c r="I46" i="42"/>
  <c r="H46" i="42"/>
  <c r="G46" i="42"/>
  <c r="J45" i="42"/>
  <c r="I45" i="42"/>
  <c r="H45" i="42"/>
  <c r="G45" i="42"/>
  <c r="J44" i="42"/>
  <c r="I44" i="42"/>
  <c r="H44" i="42"/>
  <c r="G44" i="42"/>
  <c r="J43" i="42"/>
  <c r="I43" i="42"/>
  <c r="H43" i="42"/>
  <c r="G43" i="42"/>
  <c r="J42" i="42"/>
  <c r="I42" i="42"/>
  <c r="H42" i="42"/>
  <c r="G42" i="42"/>
  <c r="J41" i="42"/>
  <c r="I41" i="42"/>
  <c r="H41" i="42"/>
  <c r="G41" i="42"/>
  <c r="J40" i="42"/>
  <c r="I40" i="42"/>
  <c r="H40" i="42"/>
  <c r="G40" i="42"/>
  <c r="J39" i="42"/>
  <c r="I39" i="42"/>
  <c r="H39" i="42"/>
  <c r="G39" i="42"/>
  <c r="J38" i="42"/>
  <c r="I38" i="42"/>
  <c r="H38" i="42"/>
  <c r="G38" i="42"/>
  <c r="J37" i="42"/>
  <c r="I37" i="42"/>
  <c r="H37" i="42"/>
  <c r="G37" i="42"/>
  <c r="J36" i="42"/>
  <c r="I36" i="42"/>
  <c r="H36" i="42"/>
  <c r="G36" i="42"/>
  <c r="J35" i="42"/>
  <c r="I35" i="42"/>
  <c r="H35" i="42"/>
  <c r="G35" i="42"/>
  <c r="F31" i="42"/>
  <c r="I31" i="42" s="1"/>
  <c r="E31" i="42"/>
  <c r="H31" i="42" s="1"/>
  <c r="D31" i="42"/>
  <c r="C31" i="42"/>
  <c r="G31" i="42" s="1"/>
  <c r="B31" i="42"/>
  <c r="J30" i="42"/>
  <c r="I30" i="42"/>
  <c r="H30" i="42"/>
  <c r="G30" i="42"/>
  <c r="J29" i="42"/>
  <c r="I29" i="42"/>
  <c r="H29" i="42"/>
  <c r="G29" i="42"/>
  <c r="J28" i="42"/>
  <c r="I28" i="42"/>
  <c r="H28" i="42"/>
  <c r="G28" i="42"/>
  <c r="J27" i="42"/>
  <c r="I27" i="42"/>
  <c r="H27" i="42"/>
  <c r="G27" i="42"/>
  <c r="J26" i="42"/>
  <c r="I26" i="42"/>
  <c r="H26" i="42"/>
  <c r="G26" i="42"/>
  <c r="J25" i="42"/>
  <c r="I25" i="42"/>
  <c r="H25" i="42"/>
  <c r="G25" i="42"/>
  <c r="J24" i="42"/>
  <c r="I24" i="42"/>
  <c r="H24" i="42"/>
  <c r="G24" i="42"/>
  <c r="J23" i="42"/>
  <c r="I23" i="42"/>
  <c r="H23" i="42"/>
  <c r="G23" i="42"/>
  <c r="J22" i="42"/>
  <c r="I22" i="42"/>
  <c r="H22" i="42"/>
  <c r="G22" i="42"/>
  <c r="J21" i="42"/>
  <c r="I21" i="42"/>
  <c r="H21" i="42"/>
  <c r="G21" i="42"/>
  <c r="J20" i="42"/>
  <c r="I20" i="42"/>
  <c r="H20" i="42"/>
  <c r="G20" i="42"/>
  <c r="J19" i="42"/>
  <c r="I19" i="42"/>
  <c r="H19" i="42"/>
  <c r="G19" i="42"/>
  <c r="J18" i="42"/>
  <c r="I18" i="42"/>
  <c r="H18" i="42"/>
  <c r="G18" i="42"/>
  <c r="J17" i="42"/>
  <c r="I17" i="42"/>
  <c r="H17" i="42"/>
  <c r="G17" i="42"/>
  <c r="J16" i="42"/>
  <c r="I16" i="42"/>
  <c r="H16" i="42"/>
  <c r="G16" i="42"/>
  <c r="J15" i="42"/>
  <c r="I15" i="42"/>
  <c r="H15" i="42"/>
  <c r="G15" i="42"/>
  <c r="J14" i="42"/>
  <c r="I14" i="42"/>
  <c r="H14" i="42"/>
  <c r="G14" i="42"/>
  <c r="J13" i="42"/>
  <c r="I13" i="42"/>
  <c r="H13" i="42"/>
  <c r="G13" i="42"/>
  <c r="J12" i="42"/>
  <c r="I12" i="42"/>
  <c r="H12" i="42"/>
  <c r="G12" i="42"/>
  <c r="J11" i="42"/>
  <c r="I11" i="42"/>
  <c r="H11" i="42"/>
  <c r="G11" i="42"/>
  <c r="J10" i="42"/>
  <c r="I10" i="42"/>
  <c r="H10" i="42"/>
  <c r="G10" i="42"/>
  <c r="J9" i="42"/>
  <c r="I9" i="42"/>
  <c r="H9" i="42"/>
  <c r="G9" i="42"/>
  <c r="J8" i="42"/>
  <c r="I8" i="42"/>
  <c r="H8" i="42"/>
  <c r="G8" i="42"/>
  <c r="J7" i="42"/>
  <c r="I7" i="42"/>
  <c r="H7" i="42"/>
  <c r="G7" i="42"/>
  <c r="J6" i="42"/>
  <c r="I6" i="42"/>
  <c r="H6" i="42"/>
  <c r="G6" i="42"/>
  <c r="J5" i="42"/>
  <c r="I5" i="42"/>
  <c r="H5" i="42"/>
  <c r="G5" i="42"/>
  <c r="J4" i="42"/>
  <c r="I4" i="42"/>
  <c r="H4" i="42"/>
  <c r="G4" i="42"/>
  <c r="E124" i="41"/>
  <c r="I124" i="41" s="1"/>
  <c r="D124" i="41"/>
  <c r="H124" i="41" s="1"/>
  <c r="C124" i="41"/>
  <c r="G124" i="41" s="1"/>
  <c r="B124" i="41"/>
  <c r="F124" i="41" s="1"/>
  <c r="I123" i="41"/>
  <c r="H123" i="41"/>
  <c r="G123" i="41"/>
  <c r="F123" i="41"/>
  <c r="I122" i="41"/>
  <c r="H122" i="41"/>
  <c r="G122" i="41"/>
  <c r="F122" i="41"/>
  <c r="I121" i="41"/>
  <c r="H121" i="41"/>
  <c r="G121" i="41"/>
  <c r="F121" i="41"/>
  <c r="I120" i="41"/>
  <c r="H120" i="41"/>
  <c r="G120" i="41"/>
  <c r="F120" i="41"/>
  <c r="I119" i="41"/>
  <c r="H119" i="41"/>
  <c r="G119" i="41"/>
  <c r="F119" i="41"/>
  <c r="I118" i="41"/>
  <c r="H118" i="41"/>
  <c r="G118" i="41"/>
  <c r="F118" i="41"/>
  <c r="I117" i="41"/>
  <c r="H117" i="41"/>
  <c r="G117" i="41"/>
  <c r="F117" i="41"/>
  <c r="I116" i="41"/>
  <c r="H116" i="41"/>
  <c r="G116" i="41"/>
  <c r="F116" i="41"/>
  <c r="I115" i="41"/>
  <c r="H115" i="41"/>
  <c r="G115" i="41"/>
  <c r="F115" i="41"/>
  <c r="I114" i="41"/>
  <c r="H114" i="41"/>
  <c r="G114" i="41"/>
  <c r="F114" i="41"/>
  <c r="I113" i="41"/>
  <c r="H113" i="41"/>
  <c r="G113" i="41"/>
  <c r="F113" i="41"/>
  <c r="I112" i="41"/>
  <c r="H112" i="41"/>
  <c r="G112" i="41"/>
  <c r="F112" i="41"/>
  <c r="I111" i="41"/>
  <c r="H111" i="41"/>
  <c r="G111" i="41"/>
  <c r="F111" i="41"/>
  <c r="I110" i="41"/>
  <c r="H110" i="41"/>
  <c r="G110" i="41"/>
  <c r="F110" i="41"/>
  <c r="I109" i="41"/>
  <c r="H109" i="41"/>
  <c r="G109" i="41"/>
  <c r="F109" i="41"/>
  <c r="I108" i="41"/>
  <c r="H108" i="41"/>
  <c r="G108" i="41"/>
  <c r="F108" i="41"/>
  <c r="I107" i="41"/>
  <c r="H107" i="41"/>
  <c r="G107" i="41"/>
  <c r="F107" i="41"/>
  <c r="I106" i="41"/>
  <c r="H106" i="41"/>
  <c r="G106" i="41"/>
  <c r="F106" i="41"/>
  <c r="I105" i="41"/>
  <c r="H105" i="41"/>
  <c r="G105" i="41"/>
  <c r="F105" i="41"/>
  <c r="I104" i="41"/>
  <c r="H104" i="41"/>
  <c r="G104" i="41"/>
  <c r="F104" i="41"/>
  <c r="I103" i="41"/>
  <c r="H103" i="41"/>
  <c r="G103" i="41"/>
  <c r="F103" i="41"/>
  <c r="I102" i="41"/>
  <c r="H102" i="41"/>
  <c r="G102" i="41"/>
  <c r="F102" i="41"/>
  <c r="I101" i="41"/>
  <c r="H101" i="41"/>
  <c r="G101" i="41"/>
  <c r="F101" i="41"/>
  <c r="I100" i="41"/>
  <c r="H100" i="41"/>
  <c r="G100" i="41"/>
  <c r="F100" i="41"/>
  <c r="I99" i="41"/>
  <c r="H99" i="41"/>
  <c r="G99" i="41"/>
  <c r="F99" i="41"/>
  <c r="I98" i="41"/>
  <c r="H98" i="41"/>
  <c r="G98" i="41"/>
  <c r="F98" i="41"/>
  <c r="I97" i="41"/>
  <c r="H97" i="41"/>
  <c r="G97" i="41"/>
  <c r="F97" i="41"/>
  <c r="E93" i="41"/>
  <c r="I93" i="41" s="1"/>
  <c r="D93" i="41"/>
  <c r="H93" i="41" s="1"/>
  <c r="C93" i="41"/>
  <c r="G93" i="41" s="1"/>
  <c r="B93" i="41"/>
  <c r="F93" i="41" s="1"/>
  <c r="I92" i="41"/>
  <c r="H92" i="41"/>
  <c r="G92" i="41"/>
  <c r="F92" i="41"/>
  <c r="I91" i="41"/>
  <c r="H91" i="41"/>
  <c r="G91" i="41"/>
  <c r="F91" i="41"/>
  <c r="I90" i="41"/>
  <c r="H90" i="41"/>
  <c r="G90" i="41"/>
  <c r="F90" i="41"/>
  <c r="I89" i="41"/>
  <c r="H89" i="41"/>
  <c r="G89" i="41"/>
  <c r="F89" i="41"/>
  <c r="I88" i="41"/>
  <c r="H88" i="41"/>
  <c r="G88" i="41"/>
  <c r="F88" i="41"/>
  <c r="I87" i="41"/>
  <c r="H87" i="41"/>
  <c r="G87" i="41"/>
  <c r="F87" i="41"/>
  <c r="I86" i="41"/>
  <c r="H86" i="41"/>
  <c r="G86" i="41"/>
  <c r="F86" i="41"/>
  <c r="I85" i="41"/>
  <c r="H85" i="41"/>
  <c r="G85" i="41"/>
  <c r="F85" i="41"/>
  <c r="I84" i="41"/>
  <c r="H84" i="41"/>
  <c r="G84" i="41"/>
  <c r="F84" i="41"/>
  <c r="I83" i="41"/>
  <c r="H83" i="41"/>
  <c r="G83" i="41"/>
  <c r="F83" i="41"/>
  <c r="I82" i="41"/>
  <c r="H82" i="41"/>
  <c r="G82" i="41"/>
  <c r="F82" i="41"/>
  <c r="I81" i="41"/>
  <c r="H81" i="41"/>
  <c r="G81" i="41"/>
  <c r="F81" i="41"/>
  <c r="I80" i="41"/>
  <c r="H80" i="41"/>
  <c r="G80" i="41"/>
  <c r="F80" i="41"/>
  <c r="I79" i="41"/>
  <c r="H79" i="41"/>
  <c r="G79" i="41"/>
  <c r="F79" i="41"/>
  <c r="I78" i="41"/>
  <c r="H78" i="41"/>
  <c r="G78" i="41"/>
  <c r="F78" i="41"/>
  <c r="I77" i="41"/>
  <c r="H77" i="41"/>
  <c r="G77" i="41"/>
  <c r="F77" i="41"/>
  <c r="I76" i="41"/>
  <c r="H76" i="41"/>
  <c r="G76" i="41"/>
  <c r="F76" i="41"/>
  <c r="I75" i="41"/>
  <c r="H75" i="41"/>
  <c r="G75" i="41"/>
  <c r="F75" i="41"/>
  <c r="I74" i="41"/>
  <c r="H74" i="41"/>
  <c r="G74" i="41"/>
  <c r="F74" i="41"/>
  <c r="I73" i="41"/>
  <c r="H73" i="41"/>
  <c r="G73" i="41"/>
  <c r="F73" i="41"/>
  <c r="I72" i="41"/>
  <c r="H72" i="41"/>
  <c r="G72" i="41"/>
  <c r="F72" i="41"/>
  <c r="I71" i="41"/>
  <c r="H71" i="41"/>
  <c r="G71" i="41"/>
  <c r="F71" i="41"/>
  <c r="I70" i="41"/>
  <c r="H70" i="41"/>
  <c r="G70" i="41"/>
  <c r="F70" i="41"/>
  <c r="I69" i="41"/>
  <c r="H69" i="41"/>
  <c r="G69" i="41"/>
  <c r="F69" i="41"/>
  <c r="I68" i="41"/>
  <c r="H68" i="41"/>
  <c r="G68" i="41"/>
  <c r="F68" i="41"/>
  <c r="I67" i="41"/>
  <c r="H67" i="41"/>
  <c r="G67" i="41"/>
  <c r="F67" i="41"/>
  <c r="I66" i="41"/>
  <c r="H66" i="41"/>
  <c r="G66" i="41"/>
  <c r="F66" i="41"/>
  <c r="F62" i="41"/>
  <c r="J62" i="41" s="1"/>
  <c r="E62" i="41"/>
  <c r="D62" i="41"/>
  <c r="H62" i="41" s="1"/>
  <c r="C62" i="41"/>
  <c r="G62" i="41" s="1"/>
  <c r="B62" i="41"/>
  <c r="J61" i="41"/>
  <c r="I61" i="41"/>
  <c r="H61" i="41"/>
  <c r="G61" i="41"/>
  <c r="J60" i="41"/>
  <c r="I60" i="41"/>
  <c r="H60" i="41"/>
  <c r="G60" i="41"/>
  <c r="J59" i="41"/>
  <c r="I59" i="41"/>
  <c r="H59" i="41"/>
  <c r="G59" i="41"/>
  <c r="J58" i="41"/>
  <c r="I58" i="41"/>
  <c r="H58" i="41"/>
  <c r="G58" i="41"/>
  <c r="J57" i="41"/>
  <c r="I57" i="41"/>
  <c r="H57" i="41"/>
  <c r="G57" i="41"/>
  <c r="J56" i="41"/>
  <c r="I56" i="41"/>
  <c r="H56" i="41"/>
  <c r="G56" i="41"/>
  <c r="J55" i="41"/>
  <c r="I55" i="41"/>
  <c r="H55" i="41"/>
  <c r="G55" i="41"/>
  <c r="J54" i="41"/>
  <c r="I54" i="41"/>
  <c r="H54" i="41"/>
  <c r="G54" i="41"/>
  <c r="J53" i="41"/>
  <c r="I53" i="41"/>
  <c r="H53" i="41"/>
  <c r="G53" i="41"/>
  <c r="J52" i="41"/>
  <c r="I52" i="41"/>
  <c r="H52" i="41"/>
  <c r="G52" i="41"/>
  <c r="J51" i="41"/>
  <c r="I51" i="41"/>
  <c r="H51" i="41"/>
  <c r="G51" i="41"/>
  <c r="J50" i="41"/>
  <c r="I50" i="41"/>
  <c r="H50" i="41"/>
  <c r="G50" i="41"/>
  <c r="J49" i="41"/>
  <c r="I49" i="41"/>
  <c r="H49" i="41"/>
  <c r="G49" i="41"/>
  <c r="J48" i="41"/>
  <c r="I48" i="41"/>
  <c r="H48" i="41"/>
  <c r="G48" i="41"/>
  <c r="J47" i="41"/>
  <c r="I47" i="41"/>
  <c r="H47" i="41"/>
  <c r="G47" i="41"/>
  <c r="J46" i="41"/>
  <c r="I46" i="41"/>
  <c r="H46" i="41"/>
  <c r="G46" i="41"/>
  <c r="J45" i="41"/>
  <c r="I45" i="41"/>
  <c r="H45" i="41"/>
  <c r="G45" i="41"/>
  <c r="J44" i="41"/>
  <c r="I44" i="41"/>
  <c r="H44" i="41"/>
  <c r="G44" i="41"/>
  <c r="J43" i="41"/>
  <c r="I43" i="41"/>
  <c r="H43" i="41"/>
  <c r="G43" i="41"/>
  <c r="J42" i="41"/>
  <c r="I42" i="41"/>
  <c r="H42" i="41"/>
  <c r="G42" i="41"/>
  <c r="J41" i="41"/>
  <c r="I41" i="41"/>
  <c r="H41" i="41"/>
  <c r="G41" i="41"/>
  <c r="J40" i="41"/>
  <c r="I40" i="41"/>
  <c r="H40" i="41"/>
  <c r="G40" i="41"/>
  <c r="J39" i="41"/>
  <c r="I39" i="41"/>
  <c r="H39" i="41"/>
  <c r="G39" i="41"/>
  <c r="J38" i="41"/>
  <c r="I38" i="41"/>
  <c r="H38" i="41"/>
  <c r="G38" i="41"/>
  <c r="J37" i="41"/>
  <c r="I37" i="41"/>
  <c r="H37" i="41"/>
  <c r="G37" i="41"/>
  <c r="J36" i="41"/>
  <c r="I36" i="41"/>
  <c r="H36" i="41"/>
  <c r="G36" i="41"/>
  <c r="J35" i="41"/>
  <c r="I35" i="41"/>
  <c r="H35" i="41"/>
  <c r="G35" i="41"/>
  <c r="F31" i="41"/>
  <c r="J31" i="41" s="1"/>
  <c r="E31" i="41"/>
  <c r="I31" i="41" s="1"/>
  <c r="D31" i="41"/>
  <c r="C31" i="41"/>
  <c r="G31" i="41" s="1"/>
  <c r="B31" i="41"/>
  <c r="J30" i="41"/>
  <c r="I30" i="41"/>
  <c r="H30" i="41"/>
  <c r="G30" i="41"/>
  <c r="J29" i="41"/>
  <c r="I29" i="41"/>
  <c r="H29" i="41"/>
  <c r="G29" i="41"/>
  <c r="J28" i="41"/>
  <c r="I28" i="41"/>
  <c r="H28" i="41"/>
  <c r="G28" i="41"/>
  <c r="J27" i="41"/>
  <c r="I27" i="41"/>
  <c r="H27" i="41"/>
  <c r="G27" i="41"/>
  <c r="J26" i="41"/>
  <c r="I26" i="41"/>
  <c r="H26" i="41"/>
  <c r="G26" i="41"/>
  <c r="J25" i="41"/>
  <c r="I25" i="41"/>
  <c r="H25" i="41"/>
  <c r="G25" i="41"/>
  <c r="J24" i="41"/>
  <c r="I24" i="41"/>
  <c r="H24" i="41"/>
  <c r="G24" i="41"/>
  <c r="J23" i="41"/>
  <c r="I23" i="41"/>
  <c r="H23" i="41"/>
  <c r="G23" i="41"/>
  <c r="J22" i="41"/>
  <c r="I22" i="41"/>
  <c r="H22" i="41"/>
  <c r="G22" i="41"/>
  <c r="J21" i="41"/>
  <c r="I21" i="41"/>
  <c r="H21" i="41"/>
  <c r="G21" i="41"/>
  <c r="J20" i="41"/>
  <c r="I20" i="41"/>
  <c r="H20" i="41"/>
  <c r="G20" i="41"/>
  <c r="J19" i="41"/>
  <c r="I19" i="41"/>
  <c r="H19" i="41"/>
  <c r="G19" i="41"/>
  <c r="J18" i="41"/>
  <c r="I18" i="41"/>
  <c r="H18" i="41"/>
  <c r="G18" i="41"/>
  <c r="J17" i="41"/>
  <c r="I17" i="41"/>
  <c r="H17" i="41"/>
  <c r="G17" i="41"/>
  <c r="J16" i="41"/>
  <c r="I16" i="41"/>
  <c r="H16" i="41"/>
  <c r="G16" i="41"/>
  <c r="J15" i="41"/>
  <c r="I15" i="41"/>
  <c r="H15" i="41"/>
  <c r="G15" i="41"/>
  <c r="J14" i="41"/>
  <c r="I14" i="41"/>
  <c r="H14" i="41"/>
  <c r="G14" i="41"/>
  <c r="J13" i="41"/>
  <c r="I13" i="41"/>
  <c r="H13" i="41"/>
  <c r="G13" i="41"/>
  <c r="J12" i="41"/>
  <c r="I12" i="41"/>
  <c r="H12" i="41"/>
  <c r="G12" i="41"/>
  <c r="J11" i="41"/>
  <c r="I11" i="41"/>
  <c r="H11" i="41"/>
  <c r="G11" i="41"/>
  <c r="J10" i="41"/>
  <c r="I10" i="41"/>
  <c r="H10" i="41"/>
  <c r="G10" i="41"/>
  <c r="J9" i="41"/>
  <c r="I9" i="41"/>
  <c r="H9" i="41"/>
  <c r="G9" i="41"/>
  <c r="J8" i="41"/>
  <c r="I8" i="41"/>
  <c r="H8" i="41"/>
  <c r="G8" i="41"/>
  <c r="J7" i="41"/>
  <c r="I7" i="41"/>
  <c r="H7" i="41"/>
  <c r="G7" i="41"/>
  <c r="J6" i="41"/>
  <c r="I6" i="41"/>
  <c r="H6" i="41"/>
  <c r="G6" i="41"/>
  <c r="J5" i="41"/>
  <c r="I5" i="41"/>
  <c r="H5" i="41"/>
  <c r="G5" i="41"/>
  <c r="J4" i="41"/>
  <c r="I4" i="41"/>
  <c r="H4" i="41"/>
  <c r="G4" i="41"/>
  <c r="E93" i="40"/>
  <c r="I93" i="40" s="1"/>
  <c r="D93" i="40"/>
  <c r="H93" i="40" s="1"/>
  <c r="C93" i="40"/>
  <c r="G93" i="40" s="1"/>
  <c r="B93" i="40"/>
  <c r="F93" i="40" s="1"/>
  <c r="I92" i="40"/>
  <c r="H92" i="40"/>
  <c r="G92" i="40"/>
  <c r="F92" i="40"/>
  <c r="I91" i="40"/>
  <c r="H91" i="40"/>
  <c r="G91" i="40"/>
  <c r="F91" i="40"/>
  <c r="I90" i="40"/>
  <c r="H90" i="40"/>
  <c r="G90" i="40"/>
  <c r="F90" i="40"/>
  <c r="I89" i="40"/>
  <c r="H89" i="40"/>
  <c r="G89" i="40"/>
  <c r="F89" i="40"/>
  <c r="I88" i="40"/>
  <c r="H88" i="40"/>
  <c r="G88" i="40"/>
  <c r="F88" i="40"/>
  <c r="I87" i="40"/>
  <c r="H87" i="40"/>
  <c r="G87" i="40"/>
  <c r="F87" i="40"/>
  <c r="I86" i="40"/>
  <c r="H86" i="40"/>
  <c r="G86" i="40"/>
  <c r="F86" i="40"/>
  <c r="I85" i="40"/>
  <c r="H85" i="40"/>
  <c r="G85" i="40"/>
  <c r="F85" i="40"/>
  <c r="I84" i="40"/>
  <c r="H84" i="40"/>
  <c r="G84" i="40"/>
  <c r="F84" i="40"/>
  <c r="I83" i="40"/>
  <c r="H83" i="40"/>
  <c r="G83" i="40"/>
  <c r="F83" i="40"/>
  <c r="I82" i="40"/>
  <c r="H82" i="40"/>
  <c r="G82" i="40"/>
  <c r="F82" i="40"/>
  <c r="I81" i="40"/>
  <c r="H81" i="40"/>
  <c r="G81" i="40"/>
  <c r="F81" i="40"/>
  <c r="I80" i="40"/>
  <c r="H80" i="40"/>
  <c r="G80" i="40"/>
  <c r="F80" i="40"/>
  <c r="I79" i="40"/>
  <c r="H79" i="40"/>
  <c r="G79" i="40"/>
  <c r="F79" i="40"/>
  <c r="I78" i="40"/>
  <c r="H78" i="40"/>
  <c r="G78" i="40"/>
  <c r="F78" i="40"/>
  <c r="I77" i="40"/>
  <c r="H77" i="40"/>
  <c r="G77" i="40"/>
  <c r="F77" i="40"/>
  <c r="I76" i="40"/>
  <c r="H76" i="40"/>
  <c r="G76" i="40"/>
  <c r="F76" i="40"/>
  <c r="I75" i="40"/>
  <c r="H75" i="40"/>
  <c r="G75" i="40"/>
  <c r="F75" i="40"/>
  <c r="I74" i="40"/>
  <c r="H74" i="40"/>
  <c r="G74" i="40"/>
  <c r="F74" i="40"/>
  <c r="I73" i="40"/>
  <c r="H73" i="40"/>
  <c r="G73" i="40"/>
  <c r="F73" i="40"/>
  <c r="I72" i="40"/>
  <c r="H72" i="40"/>
  <c r="G72" i="40"/>
  <c r="F72" i="40"/>
  <c r="I71" i="40"/>
  <c r="H71" i="40"/>
  <c r="G71" i="40"/>
  <c r="F71" i="40"/>
  <c r="I70" i="40"/>
  <c r="H70" i="40"/>
  <c r="G70" i="40"/>
  <c r="F70" i="40"/>
  <c r="I69" i="40"/>
  <c r="H69" i="40"/>
  <c r="G69" i="40"/>
  <c r="F69" i="40"/>
  <c r="I68" i="40"/>
  <c r="H68" i="40"/>
  <c r="G68" i="40"/>
  <c r="F68" i="40"/>
  <c r="I67" i="40"/>
  <c r="H67" i="40"/>
  <c r="G67" i="40"/>
  <c r="F67" i="40"/>
  <c r="I66" i="40"/>
  <c r="H66" i="40"/>
  <c r="G66" i="40"/>
  <c r="F66" i="40"/>
  <c r="F62" i="40"/>
  <c r="J62" i="40" s="1"/>
  <c r="E62" i="40"/>
  <c r="H62" i="40" s="1"/>
  <c r="D62" i="40"/>
  <c r="C62" i="40"/>
  <c r="G62" i="40" s="1"/>
  <c r="B62" i="40"/>
  <c r="J61" i="40"/>
  <c r="I61" i="40"/>
  <c r="H61" i="40"/>
  <c r="G61" i="40"/>
  <c r="J60" i="40"/>
  <c r="I60" i="40"/>
  <c r="H60" i="40"/>
  <c r="G60" i="40"/>
  <c r="J59" i="40"/>
  <c r="I59" i="40"/>
  <c r="H59" i="40"/>
  <c r="G59" i="40"/>
  <c r="J58" i="40"/>
  <c r="I58" i="40"/>
  <c r="H58" i="40"/>
  <c r="G58" i="40"/>
  <c r="J57" i="40"/>
  <c r="I57" i="40"/>
  <c r="H57" i="40"/>
  <c r="G57" i="40"/>
  <c r="J56" i="40"/>
  <c r="I56" i="40"/>
  <c r="H56" i="40"/>
  <c r="G56" i="40"/>
  <c r="J55" i="40"/>
  <c r="I55" i="40"/>
  <c r="H55" i="40"/>
  <c r="G55" i="40"/>
  <c r="J54" i="40"/>
  <c r="I54" i="40"/>
  <c r="H54" i="40"/>
  <c r="G54" i="40"/>
  <c r="J53" i="40"/>
  <c r="I53" i="40"/>
  <c r="H53" i="40"/>
  <c r="G53" i="40"/>
  <c r="J52" i="40"/>
  <c r="I52" i="40"/>
  <c r="H52" i="40"/>
  <c r="G52" i="40"/>
  <c r="J51" i="40"/>
  <c r="I51" i="40"/>
  <c r="H51" i="40"/>
  <c r="G51" i="40"/>
  <c r="J50" i="40"/>
  <c r="I50" i="40"/>
  <c r="H50" i="40"/>
  <c r="G50" i="40"/>
  <c r="J49" i="40"/>
  <c r="I49" i="40"/>
  <c r="H49" i="40"/>
  <c r="G49" i="40"/>
  <c r="J48" i="40"/>
  <c r="I48" i="40"/>
  <c r="H48" i="40"/>
  <c r="G48" i="40"/>
  <c r="J47" i="40"/>
  <c r="I47" i="40"/>
  <c r="H47" i="40"/>
  <c r="G47" i="40"/>
  <c r="J46" i="40"/>
  <c r="I46" i="40"/>
  <c r="H46" i="40"/>
  <c r="G46" i="40"/>
  <c r="J45" i="40"/>
  <c r="I45" i="40"/>
  <c r="H45" i="40"/>
  <c r="G45" i="40"/>
  <c r="J44" i="40"/>
  <c r="I44" i="40"/>
  <c r="H44" i="40"/>
  <c r="G44" i="40"/>
  <c r="J43" i="40"/>
  <c r="I43" i="40"/>
  <c r="H43" i="40"/>
  <c r="G43" i="40"/>
  <c r="J42" i="40"/>
  <c r="I42" i="40"/>
  <c r="H42" i="40"/>
  <c r="G42" i="40"/>
  <c r="J41" i="40"/>
  <c r="I41" i="40"/>
  <c r="H41" i="40"/>
  <c r="G41" i="40"/>
  <c r="J40" i="40"/>
  <c r="I40" i="40"/>
  <c r="H40" i="40"/>
  <c r="G40" i="40"/>
  <c r="J39" i="40"/>
  <c r="I39" i="40"/>
  <c r="H39" i="40"/>
  <c r="G39" i="40"/>
  <c r="J38" i="40"/>
  <c r="I38" i="40"/>
  <c r="H38" i="40"/>
  <c r="G38" i="40"/>
  <c r="J37" i="40"/>
  <c r="I37" i="40"/>
  <c r="H37" i="40"/>
  <c r="G37" i="40"/>
  <c r="J36" i="40"/>
  <c r="I36" i="40"/>
  <c r="H36" i="40"/>
  <c r="G36" i="40"/>
  <c r="J35" i="40"/>
  <c r="I35" i="40"/>
  <c r="H35" i="40"/>
  <c r="G35" i="40"/>
  <c r="F31" i="40"/>
  <c r="I31" i="40" s="1"/>
  <c r="E31" i="40"/>
  <c r="H31" i="40" s="1"/>
  <c r="D31" i="40"/>
  <c r="C31" i="40"/>
  <c r="G31" i="40" s="1"/>
  <c r="B31" i="40"/>
  <c r="J30" i="40"/>
  <c r="I30" i="40"/>
  <c r="H30" i="40"/>
  <c r="G30" i="40"/>
  <c r="J29" i="40"/>
  <c r="I29" i="40"/>
  <c r="H29" i="40"/>
  <c r="G29" i="40"/>
  <c r="J28" i="40"/>
  <c r="I28" i="40"/>
  <c r="H28" i="40"/>
  <c r="G28" i="40"/>
  <c r="J27" i="40"/>
  <c r="I27" i="40"/>
  <c r="H27" i="40"/>
  <c r="G27" i="40"/>
  <c r="J26" i="40"/>
  <c r="I26" i="40"/>
  <c r="H26" i="40"/>
  <c r="G26" i="40"/>
  <c r="J25" i="40"/>
  <c r="I25" i="40"/>
  <c r="H25" i="40"/>
  <c r="G25" i="40"/>
  <c r="J24" i="40"/>
  <c r="I24" i="40"/>
  <c r="H24" i="40"/>
  <c r="G24" i="40"/>
  <c r="J23" i="40"/>
  <c r="I23" i="40"/>
  <c r="H23" i="40"/>
  <c r="G23" i="40"/>
  <c r="J22" i="40"/>
  <c r="I22" i="40"/>
  <c r="H22" i="40"/>
  <c r="G22" i="40"/>
  <c r="J21" i="40"/>
  <c r="I21" i="40"/>
  <c r="H21" i="40"/>
  <c r="G21" i="40"/>
  <c r="J20" i="40"/>
  <c r="I20" i="40"/>
  <c r="H20" i="40"/>
  <c r="G20" i="40"/>
  <c r="J19" i="40"/>
  <c r="I19" i="40"/>
  <c r="H19" i="40"/>
  <c r="G19" i="40"/>
  <c r="J18" i="40"/>
  <c r="I18" i="40"/>
  <c r="H18" i="40"/>
  <c r="G18" i="40"/>
  <c r="J17" i="40"/>
  <c r="I17" i="40"/>
  <c r="H17" i="40"/>
  <c r="G17" i="40"/>
  <c r="J16" i="40"/>
  <c r="I16" i="40"/>
  <c r="H16" i="40"/>
  <c r="G16" i="40"/>
  <c r="J15" i="40"/>
  <c r="I15" i="40"/>
  <c r="H15" i="40"/>
  <c r="G15" i="40"/>
  <c r="J14" i="40"/>
  <c r="I14" i="40"/>
  <c r="H14" i="40"/>
  <c r="G14" i="40"/>
  <c r="J13" i="40"/>
  <c r="I13" i="40"/>
  <c r="H13" i="40"/>
  <c r="G13" i="40"/>
  <c r="J12" i="40"/>
  <c r="I12" i="40"/>
  <c r="H12" i="40"/>
  <c r="G12" i="40"/>
  <c r="J11" i="40"/>
  <c r="I11" i="40"/>
  <c r="H11" i="40"/>
  <c r="G11" i="40"/>
  <c r="J10" i="40"/>
  <c r="I10" i="40"/>
  <c r="H10" i="40"/>
  <c r="G10" i="40"/>
  <c r="J9" i="40"/>
  <c r="I9" i="40"/>
  <c r="H9" i="40"/>
  <c r="G9" i="40"/>
  <c r="J8" i="40"/>
  <c r="I8" i="40"/>
  <c r="H8" i="40"/>
  <c r="G8" i="40"/>
  <c r="J7" i="40"/>
  <c r="I7" i="40"/>
  <c r="H7" i="40"/>
  <c r="G7" i="40"/>
  <c r="J6" i="40"/>
  <c r="I6" i="40"/>
  <c r="H6" i="40"/>
  <c r="G6" i="40"/>
  <c r="J5" i="40"/>
  <c r="I5" i="40"/>
  <c r="H5" i="40"/>
  <c r="G5" i="40"/>
  <c r="J4" i="40"/>
  <c r="I4" i="40"/>
  <c r="H4" i="40"/>
  <c r="G4" i="40"/>
  <c r="J31" i="42" l="1"/>
  <c r="I62" i="42"/>
  <c r="H31" i="41"/>
  <c r="I62" i="41"/>
  <c r="J31" i="40"/>
  <c r="I62" i="40"/>
  <c r="F47" i="1" l="1"/>
  <c r="E47" i="1"/>
  <c r="E48" i="1" s="1"/>
  <c r="F48" i="1"/>
  <c r="D48" i="1"/>
  <c r="D47" i="1"/>
  <c r="D46" i="1"/>
  <c r="D45" i="1"/>
  <c r="D44" i="1"/>
  <c r="C47" i="1"/>
  <c r="C46" i="1"/>
  <c r="C45" i="1"/>
  <c r="C44" i="1"/>
  <c r="F43" i="1"/>
  <c r="E43" i="1"/>
  <c r="D43" i="1"/>
  <c r="C43" i="1"/>
  <c r="G42" i="1"/>
  <c r="G41" i="1"/>
  <c r="G40" i="1"/>
  <c r="G39" i="1"/>
  <c r="E38" i="1"/>
  <c r="G34" i="1"/>
  <c r="F38" i="1"/>
  <c r="D38" i="1"/>
  <c r="C38" i="1"/>
  <c r="G37" i="1"/>
  <c r="G36" i="1"/>
  <c r="G35" i="1"/>
  <c r="G4" i="1"/>
  <c r="G5" i="1"/>
  <c r="G6" i="1"/>
  <c r="G7" i="1"/>
  <c r="C8" i="1"/>
  <c r="D8" i="1"/>
  <c r="E8" i="1"/>
  <c r="F8" i="1"/>
  <c r="G9" i="1"/>
  <c r="G10" i="1"/>
  <c r="G11" i="1"/>
  <c r="G12" i="1"/>
  <c r="C13" i="1"/>
  <c r="D13" i="1"/>
  <c r="E13" i="1"/>
  <c r="F13" i="1"/>
  <c r="G14" i="1"/>
  <c r="G15" i="1"/>
  <c r="G16" i="1"/>
  <c r="G17" i="1"/>
  <c r="C18" i="1"/>
  <c r="D18" i="1"/>
  <c r="E18" i="1"/>
  <c r="F18" i="1"/>
  <c r="G19" i="1"/>
  <c r="G20" i="1"/>
  <c r="G21" i="1"/>
  <c r="G22" i="1"/>
  <c r="C23" i="1"/>
  <c r="D23" i="1"/>
  <c r="E23" i="1"/>
  <c r="F23" i="1"/>
  <c r="G24" i="1"/>
  <c r="G25" i="1"/>
  <c r="G26" i="1"/>
  <c r="G27" i="1"/>
  <c r="C28" i="1"/>
  <c r="D28" i="1"/>
  <c r="E28" i="1"/>
  <c r="F28" i="1"/>
  <c r="G29" i="1"/>
  <c r="G30" i="1"/>
  <c r="G31" i="1"/>
  <c r="G32" i="1"/>
  <c r="C33" i="1"/>
  <c r="D33" i="1"/>
  <c r="E33" i="1"/>
  <c r="F33" i="1"/>
  <c r="E44" i="1"/>
  <c r="F44" i="1"/>
  <c r="E45" i="1"/>
  <c r="F45" i="1"/>
  <c r="E46" i="1"/>
  <c r="F46" i="1"/>
  <c r="G48" i="1" l="1"/>
  <c r="G43" i="1"/>
  <c r="G38" i="1"/>
  <c r="G28" i="1"/>
  <c r="G44" i="1"/>
  <c r="G47" i="1"/>
  <c r="G46" i="1"/>
  <c r="C48" i="1"/>
  <c r="G45" i="1"/>
  <c r="G8" i="1"/>
  <c r="G23" i="1"/>
  <c r="G33" i="1"/>
  <c r="G18" i="1"/>
  <c r="G13" i="1"/>
  <c r="E47" i="2" l="1"/>
  <c r="G47" i="2"/>
  <c r="F48" i="2"/>
  <c r="E48" i="2"/>
  <c r="D48" i="2"/>
  <c r="C48" i="2"/>
  <c r="F47" i="2"/>
  <c r="F46" i="2"/>
  <c r="F45" i="2"/>
  <c r="F44" i="2"/>
  <c r="E46" i="2"/>
  <c r="E45" i="2"/>
  <c r="E44" i="2"/>
  <c r="D47" i="2"/>
  <c r="D46" i="2"/>
  <c r="D45" i="2"/>
  <c r="D44" i="2"/>
  <c r="C47" i="2"/>
  <c r="C46" i="2"/>
  <c r="C45" i="2"/>
  <c r="C44" i="2"/>
  <c r="F43" i="2"/>
  <c r="E43" i="2"/>
  <c r="D43" i="2"/>
  <c r="C43" i="2"/>
  <c r="G43" i="2" s="1"/>
  <c r="G42" i="2"/>
  <c r="G41" i="2"/>
  <c r="G40" i="2"/>
  <c r="G39" i="2"/>
  <c r="F38" i="2"/>
  <c r="E38" i="2"/>
  <c r="D38" i="2"/>
  <c r="C38" i="2"/>
  <c r="G38" i="2" s="1"/>
  <c r="G37" i="2"/>
  <c r="G36" i="2"/>
  <c r="G35" i="2"/>
  <c r="G34" i="2"/>
  <c r="B8" i="7" l="1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B22" i="7" s="1"/>
  <c r="C18" i="7"/>
  <c r="D18" i="7"/>
  <c r="E18" i="7"/>
  <c r="F18" i="7"/>
  <c r="G18" i="7"/>
  <c r="G15" i="7"/>
  <c r="G8" i="7"/>
  <c r="D8" i="7"/>
  <c r="G22" i="7" l="1"/>
  <c r="G21" i="2" l="1"/>
  <c r="G22" i="2"/>
  <c r="G24" i="2"/>
  <c r="G25" i="2"/>
  <c r="G26" i="2"/>
  <c r="G27" i="2"/>
  <c r="G29" i="2"/>
  <c r="G30" i="2"/>
  <c r="G31" i="2"/>
  <c r="G32" i="2"/>
  <c r="G5" i="2"/>
  <c r="G6" i="2"/>
  <c r="G7" i="2"/>
  <c r="G9" i="2"/>
  <c r="G10" i="2"/>
  <c r="G11" i="2"/>
  <c r="G12" i="2"/>
  <c r="G14" i="2"/>
  <c r="G15" i="2"/>
  <c r="G16" i="2"/>
  <c r="G17" i="2"/>
  <c r="G19" i="2"/>
  <c r="G20" i="2"/>
  <c r="G4" i="2"/>
  <c r="F33" i="2"/>
  <c r="E33" i="2"/>
  <c r="D33" i="2"/>
  <c r="C33" i="2"/>
  <c r="F28" i="2"/>
  <c r="E28" i="2"/>
  <c r="D28" i="2"/>
  <c r="C28" i="2"/>
  <c r="F23" i="2"/>
  <c r="E23" i="2"/>
  <c r="D23" i="2"/>
  <c r="C23" i="2"/>
  <c r="G23" i="2" s="1"/>
  <c r="F18" i="2"/>
  <c r="E18" i="2"/>
  <c r="D18" i="2"/>
  <c r="C18" i="2"/>
  <c r="G18" i="2" s="1"/>
  <c r="F13" i="2"/>
  <c r="E13" i="2"/>
  <c r="D13" i="2"/>
  <c r="C13" i="2"/>
  <c r="G13" i="2" s="1"/>
  <c r="D8" i="2"/>
  <c r="E8" i="2"/>
  <c r="F8" i="2"/>
  <c r="C8" i="2"/>
  <c r="C7" i="18"/>
  <c r="D7" i="18"/>
  <c r="E7" i="18"/>
  <c r="F7" i="18"/>
  <c r="B7" i="18"/>
  <c r="C22" i="7"/>
  <c r="D22" i="7"/>
  <c r="E22" i="7"/>
  <c r="F22" i="7"/>
  <c r="C15" i="7"/>
  <c r="D15" i="7"/>
  <c r="E15" i="7"/>
  <c r="F15" i="7"/>
  <c r="C8" i="7"/>
  <c r="E8" i="7"/>
  <c r="F8" i="7"/>
  <c r="G33" i="2" l="1"/>
  <c r="G28" i="2"/>
  <c r="G44" i="2"/>
  <c r="G8" i="2"/>
  <c r="G46" i="2"/>
  <c r="G45" i="2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19" i="3"/>
  <c r="I19" i="3"/>
  <c r="H19" i="3"/>
  <c r="G19" i="3"/>
  <c r="F19" i="3"/>
  <c r="E19" i="3"/>
  <c r="D19" i="3"/>
  <c r="C19" i="3"/>
  <c r="G48" i="2" l="1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<sst xmlns="http://schemas.openxmlformats.org/spreadsheetml/2006/main" count="12439" uniqueCount="4473">
  <si>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</si>
  <si>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</si>
  <si>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</si>
  <si>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</si>
  <si>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</si>
  <si>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</si>
  <si>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</si>
  <si>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</si>
  <si>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</si>
  <si>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</si>
  <si>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</si>
  <si>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</si>
  <si>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</si>
  <si>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</si>
  <si>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</si>
  <si>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</si>
  <si>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</si>
  <si>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</si>
  <si>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</si>
  <si>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</si>
  <si>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</si>
  <si>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</si>
  <si>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</si>
  <si>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</si>
  <si>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</si>
  <si>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</si>
  <si>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</si>
  <si>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</si>
  <si>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</si>
  <si>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</si>
  <si>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</si>
  <si>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</si>
  <si>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</si>
  <si>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</si>
  <si>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</si>
  <si>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</si>
  <si>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</si>
  <si>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</si>
  <si>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</si>
  <si>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</si>
  <si>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</si>
  <si>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</si>
  <si>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</si>
  <si>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</si>
  <si>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</si>
  <si>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</si>
  <si>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</si>
  <si>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</si>
  <si>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</si>
  <si>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</si>
  <si>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</si>
  <si>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</si>
  <si>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</si>
  <si>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</si>
  <si>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</si>
  <si>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</si>
  <si>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</si>
  <si>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</si>
  <si>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</si>
  <si>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</si>
  <si>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</si>
  <si>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</si>
  <si>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</si>
  <si>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</si>
  <si>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</si>
  <si>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</si>
  <si>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</si>
  <si>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</si>
  <si>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</si>
  <si>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</si>
  <si>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</si>
  <si>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</si>
  <si>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</si>
  <si>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</si>
  <si>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</si>
  <si>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</si>
  <si>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</si>
  <si>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</si>
  <si>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</si>
  <si>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</si>
  <si>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</si>
  <si>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</si>
  <si>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</si>
  <si>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</si>
  <si>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</si>
  <si>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</si>
  <si>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</si>
  <si>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</si>
  <si>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</si>
  <si>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</si>
  <si>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</si>
  <si>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</si>
  <si>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</si>
  <si>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</si>
  <si>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</si>
  <si>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</si>
  <si>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</si>
  <si>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</si>
  <si>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</si>
  <si>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</si>
  <si>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</si>
  <si>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</si>
  <si>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</si>
  <si>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</si>
  <si>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</si>
  <si>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</si>
  <si>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</si>
  <si>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</si>
  <si>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</si>
  <si>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</si>
  <si>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</si>
  <si>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</si>
  <si>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</si>
  <si>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</si>
  <si>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</si>
  <si>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</si>
  <si>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</si>
  <si>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</si>
  <si>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</si>
  <si>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</si>
  <si>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</si>
  <si>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</si>
  <si>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</si>
  <si>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</si>
  <si>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</si>
  <si>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</si>
  <si>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</si>
  <si>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</si>
  <si>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</si>
  <si>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</si>
  <si>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</si>
  <si>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</si>
  <si>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</si>
  <si>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</si>
  <si>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</si>
  <si>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</si>
  <si>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</si>
  <si>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</si>
  <si>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</si>
  <si>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</si>
  <si>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</si>
  <si>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</si>
  <si>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</si>
  <si>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</si>
  <si>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</si>
  <si>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2008 / 2009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</si>
  <si>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</si>
  <si>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</si>
  <si>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</si>
  <si>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</si>
  <si>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</si>
  <si>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</si>
  <si>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</si>
  <si>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</si>
  <si>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</si>
  <si>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</si>
  <si>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</si>
  <si>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</si>
  <si>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</si>
  <si>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</si>
  <si>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</si>
  <si>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</si>
  <si>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</si>
  <si>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</si>
  <si>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</si>
  <si>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</si>
  <si>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</si>
  <si>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</si>
  <si>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</si>
  <si>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</si>
  <si>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</si>
  <si>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</si>
  <si>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</si>
  <si>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</si>
  <si>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</si>
  <si>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</si>
  <si>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</si>
  <si>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</si>
  <si>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</si>
  <si>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</si>
  <si>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</si>
  <si>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</si>
  <si>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</si>
  <si>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</si>
  <si>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</si>
  <si>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</si>
  <si>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</si>
  <si>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</si>
  <si>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</si>
  <si>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</si>
  <si>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</si>
  <si>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</si>
  <si>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</si>
  <si>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</si>
  <si>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</si>
  <si>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</si>
  <si>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</si>
  <si>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</si>
  <si>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</si>
  <si>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</si>
  <si>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</si>
  <si>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</si>
  <si>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</si>
  <si>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</si>
  <si>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 roku 2012/2013</t>
  </si>
  <si>
    <t>V roku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</si>
  <si>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</si>
  <si>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</si>
  <si>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</si>
  <si>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</si>
  <si>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</si>
  <si>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</si>
  <si>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</si>
  <si>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</si>
  <si>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</si>
  <si>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</si>
  <si>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</si>
  <si>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</si>
  <si>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</si>
  <si>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</si>
  <si>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</si>
  <si>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</si>
  <si>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</si>
  <si>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Počet študentov vysokej školy k 31. 10. 2014</t>
  </si>
  <si>
    <t>Počet študentov, ktorí riadne skončili štúdium v akademickom roku 2013/2014</t>
  </si>
  <si>
    <t>Prijímacie konanie na študijné programy v prvom stupni a v spojenom prvom a druhom stupni v roku 2014</t>
  </si>
  <si>
    <t>Prijímacie konanie na študijné programy v treťom stupni v roku 2014</t>
  </si>
  <si>
    <t>Prijímacie konanie na študijné programy v druhom stupni v roku 2014</t>
  </si>
  <si>
    <t>Počet študentov uhrádzajúcich školné (ak. rok 2013/2014)</t>
  </si>
  <si>
    <t>Podiel riadne skončených štúdií na celkovom počte začatých štúdií v danom akademickom roku k 31.12.2014</t>
  </si>
  <si>
    <t xml:space="preserve"> Prehľad akademických mobilít - študenti v akademickom roku 2013/2014 a porovnanie s akademickým rokom 2012/2013</t>
  </si>
  <si>
    <t>Zoznam predložených návrhov na vymenovanie za profesora v roku 2014</t>
  </si>
  <si>
    <t>Zoznam vymenovaných docentov za rok 2014</t>
  </si>
  <si>
    <t>Výberové konania na miesta vysokoškolských učiteľov uskutočnené v roku 2014</t>
  </si>
  <si>
    <t>Informácie o záverečných prácach a rigoróznych prácach predložených na obhajobu v roku 2014</t>
  </si>
  <si>
    <t>Prehľad umeleckej činnosti vysokej školy za rok 2014</t>
  </si>
  <si>
    <t>Finančné prostriedky na ostatné (nevýskumné) projekty získané v roku 2014</t>
  </si>
  <si>
    <t>Finančné prostriedky na výskumné projekty získané v roku 2014</t>
  </si>
  <si>
    <t>Zoznam priznaných práv uskutočňovať habilitačné konanie a konanie na vymenúvanie profesorov - pozastavenie, odňatie alebo skončenie platnosti priznaného práva k 31.12.2014</t>
  </si>
  <si>
    <t>Zoznam priznaných práv uskutočňovať habilitačné konanie a konanie na vymenúvanie profesorov  k 31.12.2014</t>
  </si>
  <si>
    <t>Zoznam akreditovaných študijných programov - pozastavenie práva, odňatie práva alebo skončenie platnosti priznaného práva k 31.12. 2014</t>
  </si>
  <si>
    <t>Zoznam akreditovaných študijných programov ponúkaných  k 1.9.2014</t>
  </si>
  <si>
    <t>Umelecká činnosť vysokej školy za rok 2014 a porovnanie s rokom 2013</t>
  </si>
  <si>
    <t xml:space="preserve"> Publikačná činnosť vysokej školy za rok 2014 a porovnanie s rokom 2013</t>
  </si>
  <si>
    <t>Prehľad akademických mobilít - zamestnanci v akademickom roku 2013/2014 a porovnanie s akademickým rokom 2012/2013</t>
  </si>
  <si>
    <t>Tabuľková príloha
k výročnej správe o činnosti vysokej školy za rok 2014</t>
  </si>
  <si>
    <t>Tabuľka č. 1: Počet študentov vysokej školy k 31. 10. 2014</t>
  </si>
  <si>
    <t>Tabuľka č. 2: Počet študentov, ktorí riadne skončili štúdium v akademickom roku 2013/2014</t>
  </si>
  <si>
    <t>Tabuľka č. 3a: Prijímacie konanie na študijné programy v prvom stupni a v spojenom prvom a druhom stupni v roku 2014</t>
  </si>
  <si>
    <t>Tabuľla č. 3b: Prijímacie konanie na študijné programy v druhom stupni v roku 2014</t>
  </si>
  <si>
    <t>Tabuľka č. 3c: Prijímacie konanie na študijné programy v treťom stupni v roku 2014</t>
  </si>
  <si>
    <t>Tabuľka č. 4: Počet študentov uhrádzajúcich školné (ak. rok 2013/2014)</t>
  </si>
  <si>
    <t>ktorým vznikla v ak. roku 2013/2014 povinnosť uhradiť školné</t>
  </si>
  <si>
    <t>Stavebná fakulta</t>
  </si>
  <si>
    <t>Strojnícka fakulta</t>
  </si>
  <si>
    <t>Fakulta elektrotechniky a informatiky</t>
  </si>
  <si>
    <t>Fakulta chemickej a potravinárskej technológie</t>
  </si>
  <si>
    <t>Fakulta architektúry</t>
  </si>
  <si>
    <t>Spolu SvF</t>
  </si>
  <si>
    <t>Spolu SjF</t>
  </si>
  <si>
    <t>Spolu FEI</t>
  </si>
  <si>
    <t>Spolu FCHPT</t>
  </si>
  <si>
    <t>Spolu FA</t>
  </si>
  <si>
    <t>Spolu MtF</t>
  </si>
  <si>
    <t>Fakulta informatiky a informačných technológií</t>
  </si>
  <si>
    <t>Ústav manažmentu</t>
  </si>
  <si>
    <t>Spolu FIIT</t>
  </si>
  <si>
    <t>Spolu ÚM</t>
  </si>
  <si>
    <t>2013 / 2014</t>
  </si>
  <si>
    <t>Tabuľka č. 5: Podiel riadne skončených štúdií na celkovom počte začatých štúdií v danom akademickom roku k 31.12.2014</t>
  </si>
  <si>
    <t>Tabuľka č. 12: Informácie o záverečných prácach a rigoróznych prácach predložených na obhajobu v roku 2014</t>
  </si>
  <si>
    <t>ak má vedúci viac študentov, zarátaný je len 1x</t>
  </si>
  <si>
    <t>spolu pri počte vedúcich nemá význam, pretože tie isté osoby môžu byť v rôznych stupňoch</t>
  </si>
  <si>
    <t>** brali sme do úvahy tituly CSc., PhD., ArtD., DrSc. za menom a Dr. pred menom</t>
  </si>
  <si>
    <t>Počet predložených prác som spočítala ako sumu:</t>
  </si>
  <si>
    <t>prác odovzdaných do AIS v 2014 a v tomto roku aj obhájených</t>
  </si>
  <si>
    <t>prác odovzdaných do AIS pred 2014, ale v tomto roku je úspešne ukončené štúdium</t>
  </si>
  <si>
    <t>(prof.akad.soch. Humaj, Lukáč, Paliatka)</t>
  </si>
  <si>
    <t>Denná</t>
  </si>
  <si>
    <t/>
  </si>
  <si>
    <t>*</t>
  </si>
  <si>
    <t>Externá</t>
  </si>
  <si>
    <t>Pozn.:</t>
  </si>
  <si>
    <t>* staré odborové štúdiá</t>
  </si>
  <si>
    <t>spolu STU</t>
  </si>
  <si>
    <t>Materiálovo-           technologická fakulta</t>
  </si>
  <si>
    <t>spolu SvF</t>
  </si>
  <si>
    <t>spolu SjF</t>
  </si>
  <si>
    <t>spolu FEI</t>
  </si>
  <si>
    <t>spolu FCHPT</t>
  </si>
  <si>
    <t>spolu FA</t>
  </si>
  <si>
    <t>spolu MTF</t>
  </si>
  <si>
    <t>spolu FIIT</t>
  </si>
  <si>
    <t>spolu ÚM</t>
  </si>
  <si>
    <t>Spolu STU</t>
  </si>
  <si>
    <t>Tabuľka č. 15: Zoznam akreditovaných študijných programov ponúkaných
 k 1.9.2014</t>
  </si>
  <si>
    <t>5.1.3. geodézia a kartografia</t>
  </si>
  <si>
    <t>geodézia a kartografia</t>
  </si>
  <si>
    <t>D</t>
  </si>
  <si>
    <t>S</t>
  </si>
  <si>
    <t>Bc.</t>
  </si>
  <si>
    <t>v kombinácii študijného odboru 5.1.4. pozemné stavby a študijného odboru 5.1.1. architektúra a urbanizmus</t>
  </si>
  <si>
    <t>pozemné stavby a architektúra</t>
  </si>
  <si>
    <t>5.1.5. inžinierske konštrukcie a dopravné stavby</t>
  </si>
  <si>
    <t>inžinierske konštrukcie a dopravné stavby</t>
  </si>
  <si>
    <t>v kombinácii študijného odboru 5.1.6. vodné stavby a študijného odboru 6.4.1. vodné hospodárstvo</t>
  </si>
  <si>
    <t>vodné stavby a vodné hospodárstvo</t>
  </si>
  <si>
    <t>5.2.8. stavebníctvo</t>
  </si>
  <si>
    <t>technológie a manažérstvo stavieb</t>
  </si>
  <si>
    <t>stavebné inžinierstvo</t>
  </si>
  <si>
    <t>A</t>
  </si>
  <si>
    <t>v kombinácii študijného odboru 5.2.8. stavebníctvo a študijného odboru 6.4.1. vodné hospodárstvo</t>
  </si>
  <si>
    <t>stavby na tvorbu a ochranu prostredia</t>
  </si>
  <si>
    <t>9.1.9. aplikovaná matematika</t>
  </si>
  <si>
    <t>matematicko-počítačové modelovanie</t>
  </si>
  <si>
    <t>5.2.4. motorové vozidlá, koľajové vozidla, lode a lietadlá</t>
  </si>
  <si>
    <t>automobily, lode a spaľovacie motory</t>
  </si>
  <si>
    <t>SA*</t>
  </si>
  <si>
    <t>5.2.29. energetika</t>
  </si>
  <si>
    <t>energetické strojárstvo</t>
  </si>
  <si>
    <t>5.2.49. procesná technika</t>
  </si>
  <si>
    <t>procesná a environmentálna technika</t>
  </si>
  <si>
    <t>v kombinácii študijného odboru 5.2.50. výrobná technika (hlavný odbor)  a študijného odboru 5.2.57. kvalita produkcie (vedľajší odbor)</t>
  </si>
  <si>
    <t>výrobné systémy a manažérstvo kvality</t>
  </si>
  <si>
    <t>5.2.51. výrobné technológie</t>
  </si>
  <si>
    <t>strojárske technológie a materiály</t>
  </si>
  <si>
    <t>v kombinácii študijného odboru 5.1.7. aplikovaná mechanika a študijného odboru 5.2.16. mechatronika</t>
  </si>
  <si>
    <t>aplikovaná mechanika a mechatronika</t>
  </si>
  <si>
    <t>5.2.14. automatizácia </t>
  </si>
  <si>
    <t>automatizácia a informatizácia strojov a procesov</t>
  </si>
  <si>
    <t>9.2.9. aplikovaná informatika</t>
  </si>
  <si>
    <t>aplikovaná informatika</t>
  </si>
  <si>
    <t>5.2.13. elektronika</t>
  </si>
  <si>
    <t>automobilová elektronika</t>
  </si>
  <si>
    <t>elektronika</t>
  </si>
  <si>
    <t>5.2.9. elektrotechnika</t>
  </si>
  <si>
    <t>elektrotechnika</t>
  </si>
  <si>
    <t>v kombinácii študijného odboru 5.2.14. automatizácia  a študijného odboru 9.2.9. aplikovaná informatika</t>
  </si>
  <si>
    <t>priemyselná informatika</t>
  </si>
  <si>
    <t>5.2.15. telekomunikácie</t>
  </si>
  <si>
    <t>telekomunikácie</t>
  </si>
  <si>
    <t>v kombinácii študijného odboru 5.2.14. automatizácia a študijného odboru 5.2.52. priemyselné inžinierstvo</t>
  </si>
  <si>
    <t>automatizácia, informatizácia a manažment v chémii a potravinárstve</t>
  </si>
  <si>
    <t>5.2.17. chemické inžinierstvo</t>
  </si>
  <si>
    <t>chemické inžinierstvo</t>
  </si>
  <si>
    <t>v kombinácii študijného odboru 4.1.14. chémia a študijného odboru 5.2.18. chemické technológie</t>
  </si>
  <si>
    <t xml:space="preserve"> chémia, medicínska chémia a chemické materiály                      </t>
  </si>
  <si>
    <t>5.2.25. biotechnológie</t>
  </si>
  <si>
    <t>biotechnológia a potravinárska technológia</t>
  </si>
  <si>
    <t>5.2.24. potravinárstvo</t>
  </si>
  <si>
    <t>výživa, kozmetika a ochrana zdravia</t>
  </si>
  <si>
    <t>5.1.1. architektúra a urbanizmus</t>
  </si>
  <si>
    <t>architektúra a urbanizmus</t>
  </si>
  <si>
    <t>2.2.6. dizajn</t>
  </si>
  <si>
    <t>dizajn výrobkov</t>
  </si>
  <si>
    <t>6.1.17. krajinná a záhradná architektúra</t>
  </si>
  <si>
    <t>krajinná architektúra a krajinné plánovanie</t>
  </si>
  <si>
    <t>Materiálovotechnologická fakulta</t>
  </si>
  <si>
    <t xml:space="preserve">v kombinácii študijného odboru 5.2.14. automatizácia a študijného odboru 9.2.9. aplikovaná informatika  </t>
  </si>
  <si>
    <t xml:space="preserve">aplikovaná informatika a automatizácia v priemysle </t>
  </si>
  <si>
    <t>5.2.26. materiály</t>
  </si>
  <si>
    <t>materiálové inžinierstvo</t>
  </si>
  <si>
    <t>5.2.50. výrobná technika</t>
  </si>
  <si>
    <t>výrobné zariadenia a systémy</t>
  </si>
  <si>
    <t>počítačová podpora výrobných technológií</t>
  </si>
  <si>
    <t>výrobné technológie</t>
  </si>
  <si>
    <t>5.2.52. priemyselné inžinierstvo</t>
  </si>
  <si>
    <t>priemyselné manažérstvo</t>
  </si>
  <si>
    <t>personálna práca v priemyselnom podniku</t>
  </si>
  <si>
    <t>5.2.57. kvalita produkcie</t>
  </si>
  <si>
    <t>kvalita produkcie</t>
  </si>
  <si>
    <t>8.3.5. bezpečnosť a ochrana zdravia pri práci</t>
  </si>
  <si>
    <t>bezpečnosť a ochrana zdravia pri práci</t>
  </si>
  <si>
    <t>9.2.1. informatika</t>
  </si>
  <si>
    <t>informatika</t>
  </si>
  <si>
    <t>informatika (konverzný)</t>
  </si>
  <si>
    <t>9.2.4. počítačové inžinierstvo</t>
  </si>
  <si>
    <t>počítačové a komunikačné systémy a siete</t>
  </si>
  <si>
    <t>počítačové a komunikačné systémy a siete (konverzný)</t>
  </si>
  <si>
    <t>univerzitný študijný program Ústav manažmentu STU</t>
  </si>
  <si>
    <t>5.1.2. priestorové plánovanie</t>
  </si>
  <si>
    <t>priestorové plánovanie</t>
  </si>
  <si>
    <t>Ing.</t>
  </si>
  <si>
    <t>5.1.4. pozemné stavby</t>
  </si>
  <si>
    <t>architektonické konštrukcie a projektovanie</t>
  </si>
  <si>
    <t>technické zariadenia budov</t>
  </si>
  <si>
    <t>technika prostredia budov</t>
  </si>
  <si>
    <t>5.1.5 inžinierske konštrukcie a dopravné stavby</t>
  </si>
  <si>
    <t>nosné konštrukcie stavieb</t>
  </si>
  <si>
    <t>technológia stavieb</t>
  </si>
  <si>
    <t>6.1.11. krajinárstvo</t>
  </si>
  <si>
    <t>krajinárstvo a krajinné plánovanie</t>
  </si>
  <si>
    <t>5.1.6 vodné stavby</t>
  </si>
  <si>
    <t>stavby na ochranu územia</t>
  </si>
  <si>
    <t>5.2.3. dopravné stroje a zariadenia</t>
  </si>
  <si>
    <t>stroje a zariadenia pre stavebníctvo, úpravníctvo a poľnohospodárstvo</t>
  </si>
  <si>
    <t>5.2.4. motorové vozidlá, koľajové vozidlá, lode a lietadlá</t>
  </si>
  <si>
    <t>tepelné energetické stroje a zariadenia</t>
  </si>
  <si>
    <t>chemické a potravinárske stroje a zariadenia</t>
  </si>
  <si>
    <t>5.1.7. aplikovaná mechanika</t>
  </si>
  <si>
    <t>aplikovaná mechanika</t>
  </si>
  <si>
    <t>5.2.16. mechatronika</t>
  </si>
  <si>
    <t>mechatronika</t>
  </si>
  <si>
    <t>5.2.53. meranie </t>
  </si>
  <si>
    <t>meranie a skúšobníctvo</t>
  </si>
  <si>
    <t>5.2.57. kvalita produkcie </t>
  </si>
  <si>
    <t>kvalita produkcie v strojárskych podnikoch</t>
  </si>
  <si>
    <t>výrobná a environmentálna technika</t>
  </si>
  <si>
    <t>hydraulické a pneumatické stroje a zariadenia</t>
  </si>
  <si>
    <t>aplikovaná mechatronika</t>
  </si>
  <si>
    <t>elektroenergetika</t>
  </si>
  <si>
    <t>5.2.48. fyzikálne inžinierstvo</t>
  </si>
  <si>
    <t>fyzikálne inžinierstvo</t>
  </si>
  <si>
    <t>9.2.7. kybernetika</t>
  </si>
  <si>
    <t>kybernetika</t>
  </si>
  <si>
    <t>mikroelektronika</t>
  </si>
  <si>
    <t>rádioelektronika</t>
  </si>
  <si>
    <t>5.2.14. automatizácia</t>
  </si>
  <si>
    <t>robotika</t>
  </si>
  <si>
    <t>v kombinácii študijného odboru 4.1.14. chémia  a študijného odboru 5.2.18. chemické technológie</t>
  </si>
  <si>
    <t>technická chémia</t>
  </si>
  <si>
    <t xml:space="preserve">5.2.14. automatizácia </t>
  </si>
  <si>
    <t>automatizácia a informatizácia v chémii a potravinárstve</t>
  </si>
  <si>
    <t>5.2.18. chemické technológie</t>
  </si>
  <si>
    <t>chemické technológie</t>
  </si>
  <si>
    <t>prírodné a syntetické polyméry</t>
  </si>
  <si>
    <t xml:space="preserve">ochrana materiálov a objektov dedičstva  </t>
  </si>
  <si>
    <t>potraviny, hygiena, kozmetika</t>
  </si>
  <si>
    <t>výživa a ochrana zdravia</t>
  </si>
  <si>
    <t>biotechnológia</t>
  </si>
  <si>
    <t>riadenie technologických procesov v chémii a potravinárstve</t>
  </si>
  <si>
    <t xml:space="preserve">architektúra </t>
  </si>
  <si>
    <t>Ing. arch.</t>
  </si>
  <si>
    <t>urbanizmus</t>
  </si>
  <si>
    <t>dizajn</t>
  </si>
  <si>
    <t>Mgr. art.</t>
  </si>
  <si>
    <t>automatizácia a informatizácia procesov v priemysle</t>
  </si>
  <si>
    <t>5.2.50 výrobná technika</t>
  </si>
  <si>
    <t>5.2.51 výrobné technológie</t>
  </si>
  <si>
    <t>obrábanie a montáž</t>
  </si>
  <si>
    <t>počítačová podpora návrhu a výroby</t>
  </si>
  <si>
    <t>zváranie</t>
  </si>
  <si>
    <t>priemyselné a umelecké zlievarenstvo</t>
  </si>
  <si>
    <t>5.2.52 priemyselné inžinierstvo</t>
  </si>
  <si>
    <t>inžinierstvo kvality produkcie</t>
  </si>
  <si>
    <t>integrovaná bezpečnosť</t>
  </si>
  <si>
    <t>9.2.5. softvérové inžinierstvo</t>
  </si>
  <si>
    <t>softvérové inžinierstvo</t>
  </si>
  <si>
    <t>9.2.6. informačné systémy</t>
  </si>
  <si>
    <t>informačné systémy</t>
  </si>
  <si>
    <t>informačné systémy (konverzný)</t>
  </si>
  <si>
    <t>PhD.</t>
  </si>
  <si>
    <t>E</t>
  </si>
  <si>
    <t>teória a konštrukcie pozemných stavieb</t>
  </si>
  <si>
    <t>teória a technika prostredia budov</t>
  </si>
  <si>
    <t>teória a konštrukcie inžinierskych stavieb</t>
  </si>
  <si>
    <t>v kombinácii študijného odboru 5.1.6. vodné stavby a študijného odboru 6.4.2. hydromeliorácie</t>
  </si>
  <si>
    <t>vodohospodárske inžinierstvo</t>
  </si>
  <si>
    <t>krajinárstvo</t>
  </si>
  <si>
    <t>aplikovaná matematika</t>
  </si>
  <si>
    <t>automatizácia a riadenie strojov a procesov</t>
  </si>
  <si>
    <t>5.2.3 dopravné stroje a zariadenia</t>
  </si>
  <si>
    <t>dopravná technika</t>
  </si>
  <si>
    <t>5.2.7. strojárske technológie a materiály</t>
  </si>
  <si>
    <t>5.2.55. metrológia</t>
  </si>
  <si>
    <t>metrológia</t>
  </si>
  <si>
    <t>5.2.29.  energetika</t>
  </si>
  <si>
    <t>tepelné a hydraulické stroje a zariadenia</t>
  </si>
  <si>
    <t>výrobné stroje a zariadenia</t>
  </si>
  <si>
    <t>procesná technika</t>
  </si>
  <si>
    <t>automatizácia a riadenie</t>
  </si>
  <si>
    <t>5.2.15.  telekomunikácie</t>
  </si>
  <si>
    <t>5.2.30. elektroenergetika</t>
  </si>
  <si>
    <t>5.2.31. jadrová energetika</t>
  </si>
  <si>
    <t>jadrová energetika</t>
  </si>
  <si>
    <t>5.2.54 meracia technika</t>
  </si>
  <si>
    <t>meracia technika</t>
  </si>
  <si>
    <t>4.1.15. anorganická chémia</t>
  </si>
  <si>
    <t>anorganická chémia</t>
  </si>
  <si>
    <t>4.1.17.analytická chémia</t>
  </si>
  <si>
    <t>analytická chémia</t>
  </si>
  <si>
    <t>4.1.18. fyzikálna chémia</t>
  </si>
  <si>
    <t>fyzikálna chémia</t>
  </si>
  <si>
    <t>4.1.19. makromolekulová chémia</t>
  </si>
  <si>
    <t>makromolekulová chémia</t>
  </si>
  <si>
    <t>4.1.22. biochémia</t>
  </si>
  <si>
    <t>biochémia</t>
  </si>
  <si>
    <t>5.2.23. chémia a technológia životného prostredia</t>
  </si>
  <si>
    <t>chémia a technológia životného prostredia</t>
  </si>
  <si>
    <t>riadenie procesov</t>
  </si>
  <si>
    <t>5.2.19. anorganické  technológie a materiály</t>
  </si>
  <si>
    <t>anorganické technológie a materiály</t>
  </si>
  <si>
    <t>5.2.20. organická technológia a technológia  palív</t>
  </si>
  <si>
    <t xml:space="preserve">organická technológia a technológia palív </t>
  </si>
  <si>
    <t>5.2.21. technológia makromolekulových látok</t>
  </si>
  <si>
    <t>technológia polymérnych materiálov</t>
  </si>
  <si>
    <t>5.2.22. chémia a technológia požívatín</t>
  </si>
  <si>
    <t xml:space="preserve">chémia a technológia požívatín </t>
  </si>
  <si>
    <t xml:space="preserve">biotechnológia </t>
  </si>
  <si>
    <t>architektúra</t>
  </si>
  <si>
    <t>obnova architektonického dedičstva</t>
  </si>
  <si>
    <t xml:space="preserve">5.2.14 automatizácia  </t>
  </si>
  <si>
    <t>automatizácia a informatizácia procesov</t>
  </si>
  <si>
    <t>5.2.57  kvalita produkcie</t>
  </si>
  <si>
    <t>strojárske technológie a materiály</t>
  </si>
  <si>
    <t>programové systémy</t>
  </si>
  <si>
    <t>1.</t>
  </si>
  <si>
    <t xml:space="preserve"> (§ 113af ods. 10 zákona)</t>
  </si>
  <si>
    <t>inžinierstvo životného prostredia</t>
  </si>
  <si>
    <t>Tabuľka č. 16: Zoznam akreditovaných študijných programov - pozastavenie práva, odňatie práva alebo skončenie platnosti priznaného práva k 31.12.2014</t>
  </si>
  <si>
    <t>technológie ochrany životného prostredia</t>
  </si>
  <si>
    <t>softvérové inžinierstvo (konverzný)</t>
  </si>
  <si>
    <t>5.2.10. teoretická elektrotechnika</t>
  </si>
  <si>
    <t>teoretická elektrotechnika</t>
  </si>
  <si>
    <t>4.1.16. organická chémia</t>
  </si>
  <si>
    <t>organická chémia</t>
  </si>
  <si>
    <t>SA</t>
  </si>
  <si>
    <t>Tabuľka č. 6: Prehľad akademických mobilít - študenti v akademickom roku 2013/2014 a porovnanie s akademickým rokom 2012/2013</t>
  </si>
  <si>
    <t>V roku 2013/2014</t>
  </si>
  <si>
    <t>Rozdiel 2014 a 2013</t>
  </si>
  <si>
    <t>Tabuľka č. 7: Zoznam predložených návrhov na vymenovanie za profesora v roku 2014</t>
  </si>
  <si>
    <t>Počet neskončených konaní: stav k 1.1.2014</t>
  </si>
  <si>
    <t>Počet neskončených konaní: stav k 31.12.2014</t>
  </si>
  <si>
    <t>Počet riadne skončených konaní k 31.12.2014</t>
  </si>
  <si>
    <t>prof. Ing. Boris Bielek, PhD</t>
  </si>
  <si>
    <t>5.1.4.pozemné stavby</t>
  </si>
  <si>
    <t>áno</t>
  </si>
  <si>
    <t xml:space="preserve">prof. RNDr. Danica Kačíková, PhD. </t>
  </si>
  <si>
    <t>nie</t>
  </si>
  <si>
    <t xml:space="preserve">prof. Ing. Gregor Rozinaj, PhD.  </t>
  </si>
  <si>
    <t xml:space="preserve">prof. Ing. Ľubomír Čaplovič, PhD. </t>
  </si>
  <si>
    <t xml:space="preserve">prof. RNDr. Milan Mazúr, DrSc. </t>
  </si>
  <si>
    <t>4.1.11. chemická fyzika</t>
  </si>
  <si>
    <t>doc.Ing. Stanislav Žiaran, CSc.</t>
  </si>
  <si>
    <t xml:space="preserve">doc. Ing. SilviaKohnová, PhD. </t>
  </si>
  <si>
    <t>6.4.1. vodné hospodárstvo</t>
  </si>
  <si>
    <t>doc. Ing. Roman Koleňák, PhD</t>
  </si>
  <si>
    <t xml:space="preserve">doc. Ing. Vladimír Šály, PhD. </t>
  </si>
  <si>
    <t>doc. Ing. Pavel Važan, PhD.</t>
  </si>
  <si>
    <t>5.2.4. automatizácia</t>
  </si>
  <si>
    <t>doc. Ing. Miroslav Hutňan, PhD.</t>
  </si>
  <si>
    <t>Tabuľka č. 8: Zoznam vymenovaných docentov za rok 2014</t>
  </si>
  <si>
    <t>doc. Mgr. Miroslava Farkas Smitková, PhD.</t>
  </si>
  <si>
    <t>doc. Ing. Gabriel Farkas, PhD.</t>
  </si>
  <si>
    <t>5.2.31.jadrová energetika</t>
  </si>
  <si>
    <t>doc. Ing. Peter Fodrek, PhD.</t>
  </si>
  <si>
    <t>doc. Ing. Róbert Hinca, PhD.</t>
  </si>
  <si>
    <t>doc. Ing. Anna Přibilová, PhD.</t>
  </si>
  <si>
    <t>5.2.13.elektronika</t>
  </si>
  <si>
    <t>doc. Ing. Martin Weis, PhD.</t>
  </si>
  <si>
    <t>doc. Ing. Naďa Antošová, PhD.</t>
  </si>
  <si>
    <t>doc. Ing. arch. Jaroslav Coplák, PhD.</t>
  </si>
  <si>
    <t xml:space="preserve">5.1.1. architektúra a urbanizmus </t>
  </si>
  <si>
    <t>doc. Ing. arch. Zuzana Čerešňová, PhD.</t>
  </si>
  <si>
    <t>doc. Ing. Ľuboš Hruštinec, PhD.</t>
  </si>
  <si>
    <t>doc. Ing. arch. Danica Končeková, PhD.</t>
  </si>
  <si>
    <t>doc. Ing. Ladislav Morovič, PhD.</t>
  </si>
  <si>
    <t>doc. Dr. techn. Ing. arch. Roman Rabenseifer</t>
  </si>
  <si>
    <t>doc. Mgr. Mariana Remešíková, PhD.</t>
  </si>
  <si>
    <t xml:space="preserve">9.1.9.aplikovaná matematika </t>
  </si>
  <si>
    <t>doc. Ing. Jana Šugárová, PhD.</t>
  </si>
  <si>
    <t>doc. Ing. Peter Šulek, PhD.</t>
  </si>
  <si>
    <t>5.1.6. vodné stavby</t>
  </si>
  <si>
    <t>doc. Ing. Daniel Švrček, PhD.</t>
  </si>
  <si>
    <t>doc. RNDr. Ján Titiš, PhD.</t>
  </si>
  <si>
    <t>doc. Ing. arch. Zuzana Tóthová, PhD.</t>
  </si>
  <si>
    <t>doc. Ing. Katarína Tvrdá, PhD.</t>
  </si>
  <si>
    <t>doc. akad. soch. René Baďura</t>
  </si>
  <si>
    <t>doc. Ing. Viktor Borzovič, PhD.</t>
  </si>
  <si>
    <t>doc. Ing. Ján Derco, PhD.</t>
  </si>
  <si>
    <t>5.2.18 chemické technológie</t>
  </si>
  <si>
    <t>doc. Ing. Helena Ellingerová, PhD.</t>
  </si>
  <si>
    <t>doc. Ing. Branislav Jelenčík, ArtD.</t>
  </si>
  <si>
    <t>doc. Ing. Michal Kopček, PhD.</t>
  </si>
  <si>
    <t>doc. Ing. Jaroslav Kováč, PhD.</t>
  </si>
  <si>
    <t>doc. Ing. Zdenko Krajný, PhD.</t>
  </si>
  <si>
    <t>doc. Ing. Peter Križan, PhD.</t>
  </si>
  <si>
    <t>doc. Ing. Richard Kuracina, PhD.</t>
  </si>
  <si>
    <t>doc. Ing. Zuzana Labovská, PhD.</t>
  </si>
  <si>
    <t>doc. Ing. Ing. arch. Milan Palko, PhD.</t>
  </si>
  <si>
    <t>doc. Ing. Martin Rebroš, PhD.</t>
  </si>
  <si>
    <t>5.2.55. biotechnológie</t>
  </si>
  <si>
    <t>doc. Ing. arch. Ľubica Selcová, PhD.</t>
  </si>
  <si>
    <t>doc. Ing. arch. Alexander Schleicher, PhD.</t>
  </si>
  <si>
    <t>doc. Ing. Jaroslav Svoboda, PhD.</t>
  </si>
  <si>
    <t>doc. RNDr. Margita Vajsáblová, PhD.</t>
  </si>
  <si>
    <t>Tabuľka č. 9: Výberové konania na miesta vysokoškolských učiteľov uskutočnené v roku 2014</t>
  </si>
  <si>
    <t>Evidenčný prepočítaný počet vysokoškolských učiteľov k 31. 10. 2014</t>
  </si>
  <si>
    <t>Tabuľka č. 11: Prehľad akademických mobilít - zamestnanci v akademickom roku 2013/2014 a porovnanie s akademickým rokom 2012/2013</t>
  </si>
  <si>
    <t>Tabuľka č. 13: Publikačná činnosť vysokej školy za rok 2014 a porovnanie s rokom 2013</t>
  </si>
  <si>
    <t>V roku 2014</t>
  </si>
  <si>
    <t>FA</t>
  </si>
  <si>
    <t>FCHPT</t>
  </si>
  <si>
    <t>FEI</t>
  </si>
  <si>
    <t>FIIT</t>
  </si>
  <si>
    <t>SjF</t>
  </si>
  <si>
    <t>MTF</t>
  </si>
  <si>
    <t>REK</t>
  </si>
  <si>
    <t>SvF</t>
  </si>
  <si>
    <t>Tabuľka č. 14: Umelecká činnosť vysokej školy za rok 2014 a porovnanie s rokom 2013</t>
  </si>
  <si>
    <t xml:space="preserve">Stavebná fakulta </t>
  </si>
  <si>
    <t xml:space="preserve">Fakulta architektúry </t>
  </si>
  <si>
    <t>Tabuľka č. 17: Zoznam priznaných práv uskutočňovať habilitačné konanie a konanie na vymenúvanie profesorov  k 31.12.2014</t>
  </si>
  <si>
    <t xml:space="preserve">5.1.4. pozemné stavby </t>
  </si>
  <si>
    <t>5.2.3. dopravné stroje a zariadenia</t>
  </si>
  <si>
    <t>5.2.5. časti a mechanizmy strojov</t>
  </si>
  <si>
    <t>5.2.29.energetika</t>
  </si>
  <si>
    <t>5.2.20.výrobná technika</t>
  </si>
  <si>
    <t>9.1.9.aplikovaná matematika</t>
  </si>
  <si>
    <t>4.1.3. fyzika kondenzovaných látok a akustika</t>
  </si>
  <si>
    <t>5.2.54.  meracia technika</t>
  </si>
  <si>
    <t>4.1.11.  chemická fyzika</t>
  </si>
  <si>
    <t>4.1.15.  anorganická chémia</t>
  </si>
  <si>
    <t>4.1.16.  organická chémia</t>
  </si>
  <si>
    <t>4.1.17.  analytická chémia</t>
  </si>
  <si>
    <t>4.1.18.  fyzikálna chémia</t>
  </si>
  <si>
    <t>4.1.21.  teoretická a počítačová chémia</t>
  </si>
  <si>
    <t>4.1.22.  biochémia</t>
  </si>
  <si>
    <t>5.2.14.  automatizácia</t>
  </si>
  <si>
    <t>5.2.17.  chemické inžinierstvo</t>
  </si>
  <si>
    <t>5.2.18.  chemické technológie</t>
  </si>
  <si>
    <t>5.2.19.  anorganická technológia a materiály</t>
  </si>
  <si>
    <t>5.2.21.  technológia makromolekulových látok</t>
  </si>
  <si>
    <t>5.2.22.  chémia a technológia požívatín</t>
  </si>
  <si>
    <t>5.2.25.  biotechnológie</t>
  </si>
  <si>
    <t xml:space="preserve"> 5.1.1. architektúra a urbanizmus</t>
  </si>
  <si>
    <t>5.2.26 materiály</t>
  </si>
  <si>
    <t>8.3.5 bezpečnosť a ochrana zdravia pri práci</t>
  </si>
  <si>
    <t>9.2.4. softvérové inžinierstvo</t>
  </si>
  <si>
    <t>Ústav manažmentu STU</t>
  </si>
  <si>
    <t>Tabuľka č. 18: Zoznam priznaných práv uskutočňovať habilitačné konanie a konanie na vymenúvanie profesorov - pozastavenie, odňatie alebo skončenie platnosti priznaného práva k 31.12.2014</t>
  </si>
  <si>
    <t>Tabuľka č. 19: Finančné prostriedky na výskumné projekty získané v roku 2014</t>
  </si>
  <si>
    <t>ASFEÚ MŠVVaŠ SR</t>
  </si>
  <si>
    <t>G</t>
  </si>
  <si>
    <t>ITMS 26220220108</t>
  </si>
  <si>
    <t>Mojzeš Marcel, doc. Ing. PhD.</t>
  </si>
  <si>
    <t>Národné centrum diagnostikovania deformácií zemského povrchu na území Slovenska</t>
  </si>
  <si>
    <t>2010 - 2015</t>
  </si>
  <si>
    <t>ŠR + EFRR</t>
  </si>
  <si>
    <t>Interreg SK-AT, MPaRV SR a BMVIT Wien</t>
  </si>
  <si>
    <t>Z</t>
  </si>
  <si>
    <t>N_00127</t>
  </si>
  <si>
    <t>Bezák Bystrík, prof. Ing. PhD.</t>
  </si>
  <si>
    <t>Región BRAtislava - Wien: ŠtúdIe MObilitného správania - BRAWISIMO</t>
  </si>
  <si>
    <t>2011 - 2015</t>
  </si>
  <si>
    <t>Interreg SK-AT, MPaRV SR a Magistrat der Stadt Wien</t>
  </si>
  <si>
    <t>N_0084</t>
  </si>
  <si>
    <t>Tóthová Katarína, Ing. PhD.</t>
  </si>
  <si>
    <t>DeWaLoP - Developing Water Losses prevention</t>
  </si>
  <si>
    <t>2010 - 2014</t>
  </si>
  <si>
    <t>Interreg SK-AT, MPaRV SR a Kuratorium fur Verkehrssicherheit</t>
  </si>
  <si>
    <t>N_0022</t>
  </si>
  <si>
    <t>Rakšányi Peter, Ing. PhD.</t>
  </si>
  <si>
    <t>Roseman - Manažment bezpečnosti cestnej premávky v cezhraničnom regióne</t>
  </si>
  <si>
    <t>2009 - 2012</t>
  </si>
  <si>
    <t>Interreg SK-AT, MPaRV SR a TU Wien</t>
  </si>
  <si>
    <t>N_0043</t>
  </si>
  <si>
    <t>Dopravný  model AT-SK -Traffic Model (VKM)</t>
  </si>
  <si>
    <t>2009 - 2013</t>
  </si>
  <si>
    <t>VEGA</t>
  </si>
  <si>
    <t xml:space="preserve">1/0143/11 </t>
  </si>
  <si>
    <t>Komorníková Magdaléna, prof. RNDr., CSc.</t>
  </si>
  <si>
    <t>Modelovanie a aplikácia viacrežimových a viacrozmerných časových radov.</t>
  </si>
  <si>
    <t>2011-14</t>
  </si>
  <si>
    <t xml:space="preserve">1/0908/11 </t>
  </si>
  <si>
    <t>Hlavčová Kamila, doc. Ing., PhD.</t>
  </si>
  <si>
    <t xml:space="preserve">Hybridné metódy modelovania a hodnotenia hydrologických extrémov pre rizikovú analýzu. </t>
  </si>
  <si>
    <t xml:space="preserve">1/1063/11 </t>
  </si>
  <si>
    <t>Čunderlík Róbert, Ing., PhD.</t>
  </si>
  <si>
    <t>Efektívne numerické metódy a paralelné výpočty v geodézii.</t>
  </si>
  <si>
    <t>1/1044/11</t>
  </si>
  <si>
    <t>Čistý Milan, doc. Ing., PhD.</t>
  </si>
  <si>
    <t xml:space="preserve">Evolučné algoritmy a dátovo riadené modely vo vodnom hospodárstve krajiny. </t>
  </si>
  <si>
    <t>1/0243/11</t>
  </si>
  <si>
    <t>Macura Viliam, prof. Ing., PhD.</t>
  </si>
  <si>
    <t xml:space="preserve">Vplyv abiotických a biotických charakteristík toku na ekosystém a vodný režim pôdy. </t>
  </si>
  <si>
    <t>1/0171/12</t>
  </si>
  <si>
    <t>Mesiar Radko, prof. RNDr., DrSc.</t>
  </si>
  <si>
    <t>Agregačné funkcie a ich aplikácie</t>
  </si>
  <si>
    <t>2012-14</t>
  </si>
  <si>
    <t>1/1137/12</t>
  </si>
  <si>
    <t>Frolkovič Peter, RNDr., CSc.</t>
  </si>
  <si>
    <t>Metódy konečných objemov pre parciálne diferenciálne rovnice</t>
  </si>
  <si>
    <t>1/0629/12</t>
  </si>
  <si>
    <t>Jendželovský Norbert, prof., Ing., PhD.</t>
  </si>
  <si>
    <t>Nedeštruktívne metódy identifikácie kvality stavebných konštrukcií</t>
  </si>
  <si>
    <t>1/1039/12</t>
  </si>
  <si>
    <t>Králik Juraj, prof.Ing., CSc.</t>
  </si>
  <si>
    <t>Spoľahlivosť nosných konštrukcií za uváženia havarijných stavov zaťaženia. Zvyšovanie bezpečnosti jadrových elektrární.</t>
  </si>
  <si>
    <t>2012-15</t>
  </si>
  <si>
    <t>1/1186/12</t>
  </si>
  <si>
    <t>Ivánková Oľga, doc. Ing., PhD.</t>
  </si>
  <si>
    <t xml:space="preserve">Optimálny návrh konštrukcií z hľadiska analýzy porúch stavieb a stavebných konštrukcií s dôrazom na aspekty spoľahlivosti a životnosti konštrukcií. </t>
  </si>
  <si>
    <t>1/1101/12</t>
  </si>
  <si>
    <t>Baláž Ivan, prof. Ing., PhD.</t>
  </si>
  <si>
    <t>Pevnosť a stabilita kovových prútov, prútových sústav a oblúkov</t>
  </si>
  <si>
    <t>1/1309/12</t>
  </si>
  <si>
    <t>Masarovičová Mária, Ing., PhD.</t>
  </si>
  <si>
    <t>Predikcia a verifikácia geotechnických aspektov enviromentálnych záťaží a stavieb.</t>
  </si>
  <si>
    <t>1/1243/12</t>
  </si>
  <si>
    <t>Barloková Danka, doc., Ing., PhD.</t>
  </si>
  <si>
    <t>Prírodné materiály pre odstraňovanie škodlivých látok zo životného prostredia.</t>
  </si>
  <si>
    <t>1/0784/12</t>
  </si>
  <si>
    <t>Bilčík Juraj, prof.Ing., PhD.</t>
  </si>
  <si>
    <t>Holistické navrhovanie a overovanie betónových konštrukcií</t>
  </si>
  <si>
    <t>1/0929/12</t>
  </si>
  <si>
    <t>Brodniansky Ján, prof.Ing, PhD.</t>
  </si>
  <si>
    <t>Návrh a analýza oceľových hybridných nosných systémov stavieb a prepravných líniových sústav.</t>
  </si>
  <si>
    <t>1/1011/12</t>
  </si>
  <si>
    <t>Šoltész Andrej, prof. Ing., PhD.</t>
  </si>
  <si>
    <t>Možnosti riešenia povodňových situácií na tokoch technickými zásahmi.</t>
  </si>
  <si>
    <t>1/0184/12</t>
  </si>
  <si>
    <t>Gašparík Jozef, prof.Ing., PhD.</t>
  </si>
  <si>
    <t>Automatizovaný systém modelovania mechanizovaných stavebných procesov s aplikáciou metód multikriteriálnej optimalizácie</t>
  </si>
  <si>
    <t>1/0281/12</t>
  </si>
  <si>
    <t>Chmúrny Ivan, prof. Ing., PhD.</t>
  </si>
  <si>
    <t xml:space="preserve">Tepelná ochrana pre nizkoenergetické a pasívne budovy. </t>
  </si>
  <si>
    <t>1/1079/12</t>
  </si>
  <si>
    <t>Stanko Štefan, doc. Ing., PhD.</t>
  </si>
  <si>
    <t xml:space="preserve">Nakladanie s vodami z povrchového odtoku v integrovanom systéme odvodňovania urbanizovaného územia. </t>
  </si>
  <si>
    <t>1/0320/12</t>
  </si>
  <si>
    <t>Hraška Jozef, prof. Ing., PhD.</t>
  </si>
  <si>
    <t>Simulácie budov v klimatických podmienkach Slovenskej republiky</t>
  </si>
  <si>
    <t>1/0947/12</t>
  </si>
  <si>
    <t>Sandanus Jaroslav, doc. Ing., PhD.</t>
  </si>
  <si>
    <t>Analýza pôsobenia drevených priehradových konštrukcií pri krátkodobom a dlhodobom zaťažení a priestorová interakcia s vystužovadlami. Štvorpodlažné budovy s drevenou nosnou konštrukciou</t>
  </si>
  <si>
    <t>1/0660/12</t>
  </si>
  <si>
    <t>Možiešik Ľudovít, doc. Ing., PhD.</t>
  </si>
  <si>
    <t xml:space="preserve">Dunajská stratégia EÚ – zvýšenie bezpečnosti prevádzky a dopravnej kapacity veľkých plavebných komôr optimalizáciou hydraulických plniacich a prázdniacich systémov prostredníctvom modelového výskumu a heuristických optimalizačných metód. </t>
  </si>
  <si>
    <t>1/0065/13</t>
  </si>
  <si>
    <t>Knor Martin, prof. RNDr., Dr.</t>
  </si>
  <si>
    <t>Extremálne problémy v metrickej teórii grafov a diskrétnych štruktúr.</t>
  </si>
  <si>
    <t>2013-15</t>
  </si>
  <si>
    <t>1/0642/13</t>
  </si>
  <si>
    <t>Hefty Ján, prof. Ing., PhD.</t>
  </si>
  <si>
    <t>3D geokinematika kontinentálnej Európy ako produkt kombinácie dlhodobých geodetických meraní družicovými polohovými systémami.</t>
  </si>
  <si>
    <t>1/0776/13</t>
  </si>
  <si>
    <t>Szolgay Ján, prof. Ing., PhD.</t>
  </si>
  <si>
    <t>Štúdium lokálnych a priestorových vlastností združených hydrometeorologických extrémov v podmienkach nestacionarity.</t>
  </si>
  <si>
    <t>2013-16</t>
  </si>
  <si>
    <t>1/0534/13</t>
  </si>
  <si>
    <t>Pavlík Vladimír, Ing. doc., PhD.</t>
  </si>
  <si>
    <t>Štúdium spevňovacích procesov historických a súčasných mált.</t>
  </si>
  <si>
    <t>1/0748/13</t>
  </si>
  <si>
    <t>Koleková Yvona, doc., Ing., PhD.</t>
  </si>
  <si>
    <t>Odolnosť kovových nosníkov s tvarovanými stenami, nosníkov s premenným prierezom a odolnosť oceľových tlačených L-profilov</t>
  </si>
  <si>
    <t>1/0241/13</t>
  </si>
  <si>
    <t>Turček Peter, prof., Ing., PhD.</t>
  </si>
  <si>
    <t>Prognóza vývoja deformácií vybratých geotechnických konštrukcií v závislosti od stavu napätosti.</t>
  </si>
  <si>
    <t>1/0358/13</t>
  </si>
  <si>
    <t>Tomašovič Peter, prof. Ing., PhD.</t>
  </si>
  <si>
    <t>Analýza šírenia zvuku v dvojitých transparentných konštrukciách z hľadiska nepriezvučnosti. Návrh, metodika merania, vyhodnotenie a kritériá.</t>
  </si>
  <si>
    <t>1/0691/13</t>
  </si>
  <si>
    <t>Sokáč Marek, doc. Ing., PhD.</t>
  </si>
  <si>
    <t>Zvýšenie retencie a detencie zrážkového odtoku v urbanizovaných povodiach.</t>
  </si>
  <si>
    <t>1/0480/13</t>
  </si>
  <si>
    <t>Hubová Oľga, doc., Ing., PhD.</t>
  </si>
  <si>
    <t>Modelovanie základných charakteristických veličín prirodzeného vetra vo veternom tuneli STU.</t>
  </si>
  <si>
    <t>1/0318/13</t>
  </si>
  <si>
    <t>Bednárová Emília, prof. Ing., PhD.</t>
  </si>
  <si>
    <t>Vplyv dlhodobého namáhania hrádzí vodných stavieb na ich bezpečnosť.</t>
  </si>
  <si>
    <t>1/0351/13</t>
  </si>
  <si>
    <t>Bačová Katarína, doc., Ing., PhD.</t>
  </si>
  <si>
    <t>Dopravné plochy a ich konštrukcie v integrovanom dopravnom priestore.</t>
  </si>
  <si>
    <t>1/0710/13</t>
  </si>
  <si>
    <t>Oláh Jozef, prof. Ing., PhD.</t>
  </si>
  <si>
    <t>Príspevok k riešeniu vybraných problémov striech budov.</t>
  </si>
  <si>
    <t>1/0690/13</t>
  </si>
  <si>
    <t>Halvoník Jaroslav, prof. Ing., PhD.</t>
  </si>
  <si>
    <t>Diagnostika najstarších železobetónových mostov postavených na Slovensku.</t>
  </si>
  <si>
    <t>1/0445/13</t>
  </si>
  <si>
    <t>Kopáčik Alojz, prof. Ing., PhD.</t>
  </si>
  <si>
    <t>Navigácia strojov vo vnútorných priestoroch.</t>
  </si>
  <si>
    <t>1/0689/13</t>
  </si>
  <si>
    <t>Lukovičová Jozefa, doc., RNDr., PhD.</t>
  </si>
  <si>
    <t>Vlhkostné deformácie stavebných materiálov.</t>
  </si>
  <si>
    <t>1/0007/14</t>
  </si>
  <si>
    <t>Širáň Jozef, prof. RNDr., DrSc.</t>
  </si>
  <si>
    <t>Symetrické mapy</t>
  </si>
  <si>
    <t>2014-16</t>
  </si>
  <si>
    <t>1/0133/14</t>
  </si>
  <si>
    <t>Sokol Štefan, prof. Ing., PhD.</t>
  </si>
  <si>
    <t>Detekcia plošných a diskrétnych posunov nestabilných území na báze nízko nákladovej fotogrametrie, terestrických a satelitných technológií</t>
  </si>
  <si>
    <t>1/0533/14</t>
  </si>
  <si>
    <t>Kopecký Miloslav, doc. RNDr., PhD.</t>
  </si>
  <si>
    <t>Stanovenie kritických parametrov aktivizácie zosuvných území ohrozujúcich dopravné a vodné stavby</t>
  </si>
  <si>
    <t>1/0696/14</t>
  </si>
  <si>
    <t>Fillo Ľudovít, prof. Ing., PhD.</t>
  </si>
  <si>
    <t>Spoľahlivosť a odolnosť betónových a spriahnutých oceľobetónových konštrukcií</t>
  </si>
  <si>
    <t>2/0059/12</t>
  </si>
  <si>
    <t>Sarkoci Peter, PhD.,</t>
  </si>
  <si>
    <t>Matematické modely kvantových štruktúr a neurčitosti</t>
  </si>
  <si>
    <t>KEGA</t>
  </si>
  <si>
    <t>062STU-4/2012</t>
  </si>
  <si>
    <t>Dický Jozef, doc. Ing.PhD.</t>
  </si>
  <si>
    <t>Vypracovanie nových moderných vysokoškolských učebníc a didaktických prostriedkov podporujúcich e-learnig pre študijný program vyučovaný v anglickom jazyku</t>
  </si>
  <si>
    <t>APVV</t>
  </si>
  <si>
    <t xml:space="preserve">APVV–0496-10 </t>
  </si>
  <si>
    <t>Viacrozmerná frekvenčná analýza hydrologických extrémov pre vodohospodárske plánovanie a projektovanie</t>
  </si>
  <si>
    <t>1.5.2011-  31.10.2014</t>
  </si>
  <si>
    <t>APVV-0150-10</t>
  </si>
  <si>
    <t>Výskum svetelného prostredia v budovách bázovaný na chronobiologii a cirkadiálnej fotometrii</t>
  </si>
  <si>
    <t xml:space="preserve">APVV-0624-10 </t>
  </si>
  <si>
    <t>Bielek Boris, doc. Ing. PhD.</t>
  </si>
  <si>
    <t>Symbióza interakcie obnoviteľné zdroje energie a systémová väzba budova-klíma-energia v ekológii nízkoenergetickej, zelenej a trvalo udržateľnej architektúry</t>
  </si>
  <si>
    <t>1.5.2011-  30.10.2014</t>
  </si>
  <si>
    <t xml:space="preserve">APVV-0743-10 </t>
  </si>
  <si>
    <t>Kačúr Jozef, prof. RNDr. CSc.</t>
  </si>
  <si>
    <t>Určovanie fyzikálnych charakteristík infiltrácie a transportu kontaminantov s adsorpciou v poréznych médiách</t>
  </si>
  <si>
    <t xml:space="preserve">APVV-0680-10 </t>
  </si>
  <si>
    <t>Dušička Peter, prof. Ing. PhD.</t>
  </si>
  <si>
    <t>Transformácia prietokových vĺn na úsekoch bez priamej hydraulickej väzby u vodohospodársko - energetických sústav.</t>
  </si>
  <si>
    <t>1.5.2011-  30.9.2014</t>
  </si>
  <si>
    <t>APVV-0184-10</t>
  </si>
  <si>
    <t>Mikula Karol, prof. RNDr. DrSc.</t>
  </si>
  <si>
    <t>Geometrické parciálne diferenciálne rovnice - numerická analýza a aplikácie</t>
  </si>
  <si>
    <t>APVV-0073-10</t>
  </si>
  <si>
    <t>Agregačné funkcie ako nástroj pre spracovanie informácií</t>
  </si>
  <si>
    <t>APVV-0072-11</t>
  </si>
  <si>
    <t>Numerické modelovanie v geodézii</t>
  </si>
  <si>
    <t>1.7.2012 - 31.12.2015</t>
  </si>
  <si>
    <t>APVV-0303-11</t>
  </si>
  <si>
    <t>Vývoj regionálneho systému klimatických a zrážkovo-odtokových modelov pre predikciu odtoku pri zmenených klimatických podmienkach horských oblastí SR</t>
  </si>
  <si>
    <t>APVV-0442-12</t>
  </si>
  <si>
    <t>Historické skúsenosti a súčasné požiadavky na navrhovanie betónových mostov s vedomostným transferom získaných poznatkov do odbornej praxe</t>
  </si>
  <si>
    <t>01.10.2013 - 31.12.2016</t>
  </si>
  <si>
    <t xml:space="preserve">APVV-0136-12 </t>
  </si>
  <si>
    <t>Grafy ako modely sietí s danými metrickými vlastnosťami a danou mierou symetrie</t>
  </si>
  <si>
    <t>01.10.2013 - 30.09.2017</t>
  </si>
  <si>
    <t>APVV-0236-12</t>
  </si>
  <si>
    <t>Sokol Milan, prof. Ing., PhD.</t>
  </si>
  <si>
    <t>Monitorovanie nosných konštrukcií mostov opakovanými dynamickými experimentmi</t>
  </si>
  <si>
    <t>APVV-0372-12</t>
  </si>
  <si>
    <t>Experimentálny výskum redukcie povodňových vplyvov stokovej siete na urbanizované územie</t>
  </si>
  <si>
    <t>APVV-0223-10</t>
  </si>
  <si>
    <t>Algebraické, topologické a kombinatorické metódy v diskrétnych štruktúrach</t>
  </si>
  <si>
    <t>Spolupráca s UK FMFI</t>
  </si>
  <si>
    <t>APVV-0177-10</t>
  </si>
  <si>
    <t>Prešinský Miroslav, Ing.</t>
  </si>
  <si>
    <t>Všeobecný model oblohových jasov pre charakterizovanie dostupnosti denného svetla v mestských lokalitách</t>
  </si>
  <si>
    <t>1.5.2011-  30.4.2014</t>
  </si>
  <si>
    <t>Spolupráca s ÚSA SAV</t>
  </si>
  <si>
    <t>APVV-0274-10</t>
  </si>
  <si>
    <t>Kvantifikácia vplyvu vstupných údajov a parametrov modelového prostriedku na presnosť výstupov simulačných modelov disperzie v povrchových tokoch.</t>
  </si>
  <si>
    <t>Spolupráca s ÚH SAV</t>
  </si>
  <si>
    <t>APVV-0015-10</t>
  </si>
  <si>
    <t>Kohnová Silvia, doc. Ing. PhD.</t>
  </si>
  <si>
    <t>Identifikácia zmien hydrologického režimu riek v povodí Dunaja</t>
  </si>
  <si>
    <t>APVV-0139-10</t>
  </si>
  <si>
    <t>Skálová Jana, doc. Ing. PhD.</t>
  </si>
  <si>
    <t>Priestorová interpretácia hydrofyzikálnych charakteristík pôd Slovenska vo vzťahu k ich hydrologickému režimu.</t>
  </si>
  <si>
    <t>ESF-EC-0009-10</t>
  </si>
  <si>
    <t>Geometrické reprezenácie a symetrie grafov, máp a iných diskrétnych štruktúr s aplikáciami vo vede</t>
  </si>
  <si>
    <t>APVV-0178-11</t>
  </si>
  <si>
    <t>Jenča Gejza, doc. Mgr. PhD.</t>
  </si>
  <si>
    <t>Neurčitosť z pohľadu pravdepodobnosti, algebry, samoadjungovaných operátorov a kvantových štruktúr</t>
  </si>
  <si>
    <t>Spolupráca s MÚ SAV</t>
  </si>
  <si>
    <t>APVV-0118-12</t>
  </si>
  <si>
    <t>Hanuliak Peter, Ing.</t>
  </si>
  <si>
    <t>Simulovanie denného svetla v umelej oblohe</t>
  </si>
  <si>
    <t>01.10.2013 - 12.12.2016</t>
  </si>
  <si>
    <t>APVV-0161-12</t>
  </si>
  <si>
    <t>Určenie geometrických charakteristík objektov zo zobrazení získaných z kriminalistických relevantných obrazových záznamov</t>
  </si>
  <si>
    <t>01.10.2013 - 30.9.2017</t>
  </si>
  <si>
    <t>Spolupráca so Strojníckou fakultou</t>
  </si>
  <si>
    <t>Ministerstvo kultúry</t>
  </si>
  <si>
    <t>MK-771/2014/1.3</t>
  </si>
  <si>
    <t>Makýš Oto, doc. Ing. PhD:</t>
  </si>
  <si>
    <t>DTOP 2014 - Dni technológie obnovy pamiatok</t>
  </si>
  <si>
    <t>MK-1562/2014/1.3</t>
  </si>
  <si>
    <t>Stavby a opravy drevených hradísk - technológia</t>
  </si>
  <si>
    <t>Institute for Hydraulic and Water Resources Engineering at the Vienna University of Technology</t>
  </si>
  <si>
    <t>IHWRE2008</t>
  </si>
  <si>
    <t>Mountain floods-Regionálny odhad združených rozdelení pravdepodobností extrémnych javov</t>
  </si>
  <si>
    <t>2008-11</t>
  </si>
  <si>
    <t>projekt skončený - dofinancovanie</t>
  </si>
  <si>
    <t>Európska komisia, 7. RP</t>
  </si>
  <si>
    <t>FP7 - ENV.2013.6.2-4</t>
  </si>
  <si>
    <t>RECARE - FP7-603498-2 Peventing and remediating degradation of soils in Europe through land care</t>
  </si>
  <si>
    <t>11.2013 - 11.2018</t>
  </si>
  <si>
    <t>Sensor s.r.o.</t>
  </si>
  <si>
    <t>O</t>
  </si>
  <si>
    <t>PM36</t>
  </si>
  <si>
    <t>Kohnová Silvia,doc.Ing.PhD.</t>
  </si>
  <si>
    <t>Určenie návrhových veličín intenzity zrážok-spracovanie metodiky</t>
  </si>
  <si>
    <t>1.1.2014-30.4.2014</t>
  </si>
  <si>
    <t>Určenie klimatických a hydrologických veličín</t>
  </si>
  <si>
    <t>1.8.2014-30.8.2014</t>
  </si>
  <si>
    <t>SVP Piešťany</t>
  </si>
  <si>
    <t>PM45</t>
  </si>
  <si>
    <t>Možiešik Ľudovít,doc.Ing.PhD.</t>
  </si>
  <si>
    <t>Vypracovanie matematického modelu priebehu hladín dolného Váhu</t>
  </si>
  <si>
    <t>1.10.2014-31.12.2014</t>
  </si>
  <si>
    <t>NDS</t>
  </si>
  <si>
    <t>PM98</t>
  </si>
  <si>
    <t>Kopecký Miloslav,doc.RNDr.PhD.</t>
  </si>
  <si>
    <t>Zhodnotenie stavu horninového masívu v zárezoch</t>
  </si>
  <si>
    <t>1.2.2014-30.3.2014</t>
  </si>
  <si>
    <t>SHMU</t>
  </si>
  <si>
    <t>PN03</t>
  </si>
  <si>
    <t>Metodika stanovenia Q1000 pre vodom.stanicu</t>
  </si>
  <si>
    <t>1.1.2014-30.3.2014</t>
  </si>
  <si>
    <t>ForDom s.r.o.</t>
  </si>
  <si>
    <t>PN15</t>
  </si>
  <si>
    <t>Puškár Anton,prof.Ing.PhD.</t>
  </si>
  <si>
    <t>Akustické skúšky na báze dreva</t>
  </si>
  <si>
    <t>1.4.2014-30.4.2014</t>
  </si>
  <si>
    <t>PSJ Hydrotranzit a.s.</t>
  </si>
  <si>
    <t>PN29</t>
  </si>
  <si>
    <t>Gašparík Jozef,prof.Ing.PhD.</t>
  </si>
  <si>
    <t>Expertízny posudok na vady v objekte Aquapark Kováčová</t>
  </si>
  <si>
    <t>1.4.2014-30.5.2014</t>
  </si>
  <si>
    <t>Tubau, a.s.</t>
  </si>
  <si>
    <t>PN34</t>
  </si>
  <si>
    <t>Analýza vzniku geologicky podmienených nadvýmoľov pri razení tunela Šibeník</t>
  </si>
  <si>
    <t>1.3.2014-30.4.2014</t>
  </si>
  <si>
    <t>PROAL s.r.o.</t>
  </si>
  <si>
    <t>PN43</t>
  </si>
  <si>
    <t>Meranie stavebnej tepelnej techniky a vodnej nepriepustnosti okna AL</t>
  </si>
  <si>
    <t>H.E.E. Consult</t>
  </si>
  <si>
    <t>PN49</t>
  </si>
  <si>
    <t>Masarovičová Mária, Ing.PhD.</t>
  </si>
  <si>
    <t>Experimentálny výskum geotechnických aspektov geomateriálov odkalísk</t>
  </si>
  <si>
    <t>1.8.2014-31.10.2014</t>
  </si>
  <si>
    <t>Agentúra rozvoja vodnej dopravy</t>
  </si>
  <si>
    <t>PN50</t>
  </si>
  <si>
    <t>Technická analýza prevádzky rekreačnej plavby na rieke Morava</t>
  </si>
  <si>
    <t>1.7.2014-30.10.2014</t>
  </si>
  <si>
    <t>Enel,org.zložka Bratislava</t>
  </si>
  <si>
    <t>PN77</t>
  </si>
  <si>
    <t>Magura Martin,Ing.PhD.</t>
  </si>
  <si>
    <t>Experimentálne meranie oceľovej konštrukcie</t>
  </si>
  <si>
    <t>1.8.2014-30.9.2014</t>
  </si>
  <si>
    <t>PN84</t>
  </si>
  <si>
    <t>Experimentálny výskum geotechnických aspektov geomateriálov vodnej stavby</t>
  </si>
  <si>
    <t>1.7.2014-31.8.2014</t>
  </si>
  <si>
    <t>MO SR</t>
  </si>
  <si>
    <t>PN95</t>
  </si>
  <si>
    <t>Priechodský Vladimír, Ing. PhD.</t>
  </si>
  <si>
    <t>Posudok na sieťové praskliny na vzletovo pristávacej dráhe Sliač</t>
  </si>
  <si>
    <t>Farnosť Mariánka</t>
  </si>
  <si>
    <t>PO05</t>
  </si>
  <si>
    <t>Priechodský Vladimír,Ing.PhD.</t>
  </si>
  <si>
    <t>Meranie vibrácií objektu Svätej studne od nákladnej dopravy</t>
  </si>
  <si>
    <t>1.7.2014-30.9.2014</t>
  </si>
  <si>
    <t>Žilinská Univerzita</t>
  </si>
  <si>
    <t>PO09</t>
  </si>
  <si>
    <t>Hubová Oĺga,doc.Ing.PhD.</t>
  </si>
  <si>
    <t>Meranie odporu vozidla a sily vetra</t>
  </si>
  <si>
    <t>1.7.2014-30.8.2014</t>
  </si>
  <si>
    <t>Ústav Hydrológie SAV</t>
  </si>
  <si>
    <t>PO16</t>
  </si>
  <si>
    <t>Hlavčová Kamila,prof.Ing.PhD.</t>
  </si>
  <si>
    <t>Spracovanie plošných územných zrážok,teplôt pre povodie toku Belá</t>
  </si>
  <si>
    <t>PO17</t>
  </si>
  <si>
    <t>Szolgay Ján, prof.Ing.PhD.</t>
  </si>
  <si>
    <t>Úprava modelu Hron na zlepšenie povodňových prietokov v prostredí MATLAB</t>
  </si>
  <si>
    <t>1.9.2014-30.9.2014</t>
  </si>
  <si>
    <t>Esprit s.r.o.</t>
  </si>
  <si>
    <t>PF18</t>
  </si>
  <si>
    <t>Integrovaný systém pre simuláciu odtokových procesov</t>
  </si>
  <si>
    <t>12.12.2013-14.2.2014</t>
  </si>
  <si>
    <t>PTCHEM s.r.o.</t>
  </si>
  <si>
    <t>PM64</t>
  </si>
  <si>
    <t>Experimentálny výskum geotechnických vlastností zemín-odkalísk gudrónov</t>
  </si>
  <si>
    <t>31.12.2013-29.1.2014</t>
  </si>
  <si>
    <t>PM73</t>
  </si>
  <si>
    <t>Šoltész Andrej,prof.Ing.PhD.</t>
  </si>
  <si>
    <t>Morfologia toku Gidra</t>
  </si>
  <si>
    <t>31.12.2013-28.1.2014</t>
  </si>
  <si>
    <t>Fortischem a.s</t>
  </si>
  <si>
    <t>PM66</t>
  </si>
  <si>
    <t>Experimentálne overenie akustických vlastností vzoriek na báze PUR kompozitov</t>
  </si>
  <si>
    <t>26.11.2013-28.02.2014</t>
  </si>
  <si>
    <t>Fenestra s.r.o.</t>
  </si>
  <si>
    <t>PM67</t>
  </si>
  <si>
    <t>Bielek Boris,prof.Ing.PhD.</t>
  </si>
  <si>
    <t>Experimentálne overenie vetracích jednotiek</t>
  </si>
  <si>
    <t>1.12.2013-30.5.2014</t>
  </si>
  <si>
    <t>Framework Contract</t>
  </si>
  <si>
    <t>PK70</t>
  </si>
  <si>
    <t>Experimentálne práce v rámci projektu Carpath CC</t>
  </si>
  <si>
    <t>1.11.2012-30.3.2014</t>
  </si>
  <si>
    <t>MDV aRR</t>
  </si>
  <si>
    <t>PL87</t>
  </si>
  <si>
    <t>Možiešik Ľudovít, doc. Ing. PhD.</t>
  </si>
  <si>
    <t>Modelový výskum dispozičného riešenia vodného diela s ohľadom na nautické podmienky</t>
  </si>
  <si>
    <t>1.1.2014-31.12.2014</t>
  </si>
  <si>
    <t>ŠGÚDŠ</t>
  </si>
  <si>
    <t>PO48</t>
  </si>
  <si>
    <t>Masarovičová Mária,Ing.PhD.</t>
  </si>
  <si>
    <t>Monitoring odkalísk SR na vybraných územiach</t>
  </si>
  <si>
    <t>1.9.2014-30.11.2014</t>
  </si>
  <si>
    <t>DHI Slovakia</t>
  </si>
  <si>
    <t>PO08</t>
  </si>
  <si>
    <t>Technická asistencia pri spracovaní dát s hydrodynamickým matematickým modelovaním</t>
  </si>
  <si>
    <t>1.7.2014-15.12.2014</t>
  </si>
  <si>
    <t>Salini Impregilio S.p.A.</t>
  </si>
  <si>
    <t>PN79</t>
  </si>
  <si>
    <t>Zhodnotenie stavu a funkčnosti prvkov monitorovacej siete GTM.</t>
  </si>
  <si>
    <t>29.9.2014-20.10.2014</t>
  </si>
  <si>
    <t>SVP Palcmanská Maša</t>
  </si>
  <si>
    <t>PN86</t>
  </si>
  <si>
    <t>Indikátorové merania filtračných rýchlostí,posúdenie filtračnej stability</t>
  </si>
  <si>
    <t>12.8.2014-30.12.2014</t>
  </si>
  <si>
    <t>SVP Vyšná Rybnica</t>
  </si>
  <si>
    <t>PN85</t>
  </si>
  <si>
    <t>Zhodnotenie vplyvu dlhodobej prevádzky nádrže na účinnosť protipriesakových opatrení</t>
  </si>
  <si>
    <t>1.8.2014-30.12.2014</t>
  </si>
  <si>
    <t>Gavaplast</t>
  </si>
  <si>
    <t>PO30</t>
  </si>
  <si>
    <t>Ravinger Ján,prof.Dr.h.c.,DrSc.</t>
  </si>
  <si>
    <t>Analýza vrstvených dosiek namáhaných rozdielom teplôt.</t>
  </si>
  <si>
    <t>1.10.2014-30.11.2014</t>
  </si>
  <si>
    <t>SVP Liptovská Mara</t>
  </si>
  <si>
    <t>PN59</t>
  </si>
  <si>
    <t>Geofyzikálne merania parametrov filtračného prúdenia v telese a v podloží priehrady</t>
  </si>
  <si>
    <t>15.7.2014-30.9.2014</t>
  </si>
  <si>
    <t>PO13</t>
  </si>
  <si>
    <t>Kyrinovič Peter,Ing.PhD.</t>
  </si>
  <si>
    <t>Geodetické meranie pretvorenia geom.tvaru nosnej konštrukcie a zvislých posunov spodných stavieb</t>
  </si>
  <si>
    <t>31.7.2014-2.12.2014</t>
  </si>
  <si>
    <t>PG92</t>
  </si>
  <si>
    <t>Fraštia Marek,Ing.PhD.</t>
  </si>
  <si>
    <t>Geodetické zameranie geodetických bodov a laserové skenovanie skalného zárezu</t>
  </si>
  <si>
    <t>15.8.2014-31.12.2014</t>
  </si>
  <si>
    <t>POD Žiarec</t>
  </si>
  <si>
    <t>PN72</t>
  </si>
  <si>
    <t>Posúdenie stability a návrh monitoringu.</t>
  </si>
  <si>
    <t>Riešenie projektu CarpathCC</t>
  </si>
  <si>
    <t>1.2.2014-30.5.2014</t>
  </si>
  <si>
    <t>Ingsteel</t>
  </si>
  <si>
    <t>PN93</t>
  </si>
  <si>
    <t>Laboratórne experimentálne overenie a optimalizácia akustických parametrov</t>
  </si>
  <si>
    <t>Čierny Laz</t>
  </si>
  <si>
    <t>PN73</t>
  </si>
  <si>
    <t>Strabag</t>
  </si>
  <si>
    <t>PO37</t>
  </si>
  <si>
    <t>Analýza príčin porušenia svahov zárezov v km2,900a 4,300.</t>
  </si>
  <si>
    <t>13.11.2014-31.12.2014</t>
  </si>
  <si>
    <t>12.6.2014-31.12.2014</t>
  </si>
  <si>
    <t>SVP Bešeňová</t>
  </si>
  <si>
    <t>PN58</t>
  </si>
  <si>
    <t>Geofizikálne meranie parametrov filtračného prúdenia</t>
  </si>
  <si>
    <t>31.3.2014-30.9.2014</t>
  </si>
  <si>
    <t>SVP Košice</t>
  </si>
  <si>
    <t>PL59</t>
  </si>
  <si>
    <t>Posúdenie filtračnej stability a zhodnotenie vplyvu dlhodobej prevádzky nádrže na účinnosť protipriesakových opatrení</t>
  </si>
  <si>
    <t>1.9.2014-31.12.2014</t>
  </si>
  <si>
    <t>PL58</t>
  </si>
  <si>
    <t>1.8.2014-31.12.2014</t>
  </si>
  <si>
    <t>PL57</t>
  </si>
  <si>
    <t>ZIPP Bratislava</t>
  </si>
  <si>
    <t>PL64</t>
  </si>
  <si>
    <t>Analýza základových konštrukcií a podložia pod komunikácie</t>
  </si>
  <si>
    <t>1.5.2014-31.12.2014</t>
  </si>
  <si>
    <t>PM51</t>
  </si>
  <si>
    <t>Experimentálne vyhodnotenie vplyvu vysokopecných prachov na stabilitu hrádzového systému odkaliska</t>
  </si>
  <si>
    <t>1.11.2014-31.12.2014</t>
  </si>
  <si>
    <t>PL76</t>
  </si>
  <si>
    <t>Experimentálny výskum a analýza geotech.vlastností geomateriálov odkalísk a prognóza vodných stavieb</t>
  </si>
  <si>
    <t>PG77</t>
  </si>
  <si>
    <t>Aplikovaný výskum metód na určovanie klimatických a hydrolog.veličín</t>
  </si>
  <si>
    <t>29.11.2013-14.2.2014</t>
  </si>
  <si>
    <t xml:space="preserve">SvF </t>
  </si>
  <si>
    <t>ITMS 26220220138</t>
  </si>
  <si>
    <t xml:space="preserve">Fillo Ľudovít, Prof. Ing. PhD. </t>
  </si>
  <si>
    <t>Vývoj betónových konštrukcií akumulačných vákuových nádrží</t>
  </si>
  <si>
    <t>01/2011-06/2015</t>
  </si>
  <si>
    <t>ITMS 26220220140</t>
  </si>
  <si>
    <t>Turček Peter, Prof. Ing. PhD.</t>
  </si>
  <si>
    <t>Vývoj metód razenia veľkoobjemových energetických studní</t>
  </si>
  <si>
    <t>EVPÚ a.s.
Nová Dudnica</t>
  </si>
  <si>
    <t xml:space="preserve"> 4/14</t>
  </si>
  <si>
    <t>Kolláth Ľudovít, doc. Ing., PhD.</t>
  </si>
  <si>
    <t>Koncepcia separačnej linky
 pre separáciu komunálneho
odpadu</t>
  </si>
  <si>
    <t>10.01.2014-31.01.2014</t>
  </si>
  <si>
    <t>s DPH</t>
  </si>
  <si>
    <t>SAPPO  BA</t>
  </si>
  <si>
    <t xml:space="preserve"> 7/14</t>
  </si>
  <si>
    <t>Ďuriš Stanislav, doc. Ing., PhD.</t>
  </si>
  <si>
    <t>Metodika určenia úbytku pohonných
hmôt vplyvom teploty</t>
  </si>
  <si>
    <t>07.04.2014-30.06.2014</t>
  </si>
  <si>
    <t xml:space="preserve"> 8/14</t>
  </si>
  <si>
    <t>Simulačný model tokov zložiek
po separačnej linke</t>
  </si>
  <si>
    <t>14.02.2014-27.02.2014</t>
  </si>
  <si>
    <t>Continental Automotive
Systems Slovakia</t>
  </si>
  <si>
    <t xml:space="preserve"> 9/14</t>
  </si>
  <si>
    <t>Hrnčiar Viliam, doc. Ing., PhD.</t>
  </si>
  <si>
    <t>Analýza mikroštruktúry liatiny</t>
  </si>
  <si>
    <t>04.03.2014-07.03.2014</t>
  </si>
  <si>
    <t>ECT s.r.o., Praha</t>
  </si>
  <si>
    <t xml:space="preserve"> 12/14</t>
  </si>
  <si>
    <t>Chmela Kazimír, Ing.</t>
  </si>
  <si>
    <t>Sitový filter</t>
  </si>
  <si>
    <t>17.01.2014-17.02.2014</t>
  </si>
  <si>
    <t>Korep s.r.o., BA</t>
  </si>
  <si>
    <t xml:space="preserve"> 13/14</t>
  </si>
  <si>
    <t>Fekete Roman, doc. Ing., PhD.</t>
  </si>
  <si>
    <t>Návrh vyhrievania /chladenia stanice 
na roztápanie bielej čokolády s crispami</t>
  </si>
  <si>
    <t>05.03.2014-12.03.2014</t>
  </si>
  <si>
    <t xml:space="preserve"> 15/14</t>
  </si>
  <si>
    <t>Spôsob separácie bioodpadu z 
komunálneho odpadu</t>
  </si>
  <si>
    <t>19.03.2014-24.03.2014</t>
  </si>
  <si>
    <t>Duslo a.s., Šaľa</t>
  </si>
  <si>
    <t xml:space="preserve"> 19/14</t>
  </si>
  <si>
    <t>Juriga Martin, Ing., PhD.</t>
  </si>
  <si>
    <t>Posúdenie možných príčin vibrácií
reaktora</t>
  </si>
  <si>
    <t>14.04.2014-09.05.2014</t>
  </si>
  <si>
    <t>Korveta s.r.o., BA</t>
  </si>
  <si>
    <t xml:space="preserve"> 31/14</t>
  </si>
  <si>
    <t>Peciar Marián, prof. Ing., PhD.</t>
  </si>
  <si>
    <t>Výpočet zaťaženia a konštrukčné
riešenie miešadla zásobníka čokolády</t>
  </si>
  <si>
    <t>19.05.2014-23.05.2014</t>
  </si>
  <si>
    <t>Kinex Bearing a.s.,
Bytča</t>
  </si>
  <si>
    <t xml:space="preserve"> 32/14</t>
  </si>
  <si>
    <t>Šooš Ľubomír, prof. Ing., PhD.</t>
  </si>
  <si>
    <t>Expertná analýza porovnávacích
skúšok plastových klietok</t>
  </si>
  <si>
    <t>17.03.2014-17.05.2014</t>
  </si>
  <si>
    <t>Muromato Manufactory
Europe, Žebrák</t>
  </si>
  <si>
    <t xml:space="preserve"> 34/14</t>
  </si>
  <si>
    <t>Sejč Pavol, prof. Ing., PhD.</t>
  </si>
  <si>
    <t>Testovanie zvarovateľnosti materiálu</t>
  </si>
  <si>
    <t>01.07.2014-28.08.2014</t>
  </si>
  <si>
    <t>Aplik s.r.o., BA</t>
  </si>
  <si>
    <t xml:space="preserve"> 35/14</t>
  </si>
  <si>
    <t>Élesztös, Pavel, prof. Ing., PhD.</t>
  </si>
  <si>
    <t>Pevnostná kontrola atomizačnej 
nádoby</t>
  </si>
  <si>
    <t>12.06.2014-25.06.2014</t>
  </si>
  <si>
    <t>Nafta a.s., BA</t>
  </si>
  <si>
    <t xml:space="preserve"> 39/14</t>
  </si>
  <si>
    <t>Chmelko Vladimír, Ing., PhD.</t>
  </si>
  <si>
    <t>Napäťovo-deformačná analýza variantných
riešení prepojenia kolektorov a sušiacich kolón</t>
  </si>
  <si>
    <t>11.07.2014-31.07.2014</t>
  </si>
  <si>
    <t>Eustream, Martin</t>
  </si>
  <si>
    <t xml:space="preserve"> 60/13</t>
  </si>
  <si>
    <t>Ridzoň František, doc. Ing., PhD.</t>
  </si>
  <si>
    <t>Analýza vplyvu zanesenia axiálneho 
kompresora spaľovacej turbíny</t>
  </si>
  <si>
    <t>12.12.2014-18.12.14</t>
  </si>
  <si>
    <t>ETIN s.r.o.
Praha</t>
  </si>
  <si>
    <t>42/13</t>
  </si>
  <si>
    <t>Varchola Michal, prof. Ing., PhD.</t>
  </si>
  <si>
    <t>Koncepčný a hydraulický návrh turbíny a modelové skúšky</t>
  </si>
  <si>
    <t>01.01.2014-30.07.2014</t>
  </si>
  <si>
    <t xml:space="preserve"> 41/13</t>
  </si>
  <si>
    <t xml:space="preserve">Koncepčný a hydraulický návrh turbíny 
</t>
  </si>
  <si>
    <t>01.01.2014-30.04.2014</t>
  </si>
  <si>
    <t>MŠVVaŠ SR</t>
  </si>
  <si>
    <t>1/0017/14</t>
  </si>
  <si>
    <t>Polóni Marián, doc. Ing., PhD.</t>
  </si>
  <si>
    <t>SMAP Spaľovacie motory s pohonom na alternatívne palivá vyrobené z obnoviteľných zdrojov</t>
  </si>
  <si>
    <t>01.01.2014-31.12.2016</t>
  </si>
  <si>
    <t>1/0712/14</t>
  </si>
  <si>
    <t>Hučko Branislav, doc. Ing., PhD.</t>
  </si>
  <si>
    <t>Mikro-elektromechanický systém
/MEMS/ akumulácie energie pre
využitie v medicíne</t>
  </si>
  <si>
    <t>1/0876/14</t>
  </si>
  <si>
    <t>Stanček Ladislav, doc. Ing., PhD.</t>
  </si>
  <si>
    <t>Štúdium získavania sféroidickej
morfológie primárneho tuhého roztoku zliatiny hliníka na tvárnenie a jeho vplyv na mechanické vlastnosti</t>
  </si>
  <si>
    <t>1/0298/13</t>
  </si>
  <si>
    <t>Šolek Peter, prof. Ing., PhD.</t>
  </si>
  <si>
    <t>Získanie energie z kmitavých 
sústav</t>
  </si>
  <si>
    <t>01.01.2013-31.12.2015</t>
  </si>
  <si>
    <t>1/0841/13</t>
  </si>
  <si>
    <t>Úradníček Juraj, Ing., PhD.</t>
  </si>
  <si>
    <t>Vplyv termálneho zaťaženia na
 dynamiku kotúčových bŕzd a nimi eliminovaného hluku</t>
  </si>
  <si>
    <t>1/0627/13</t>
  </si>
  <si>
    <t>Écsi Ladislav, doc. Ing., PhD.</t>
  </si>
  <si>
    <t>Návrh a numerické overenie zdokonalenej rovnice vedenia 
tepla pre termomechanickú 
anylýzu oceľových konštrukcií 
pracujúcich v externých 
pracovných podmienkach
 metódou konečných prvkov</t>
  </si>
  <si>
    <t>1/0652/13</t>
  </si>
  <si>
    <t>Základný výskum procesov v
 mechanike partikulárnych 
materiálov</t>
  </si>
  <si>
    <t>1/0149/13</t>
  </si>
  <si>
    <t>Švec Pavol, prof. Ing., PhD.</t>
  </si>
  <si>
    <t>Laserové zváranie vysokopevných 
oceľových prístrihov pre súčiastky v automobilovom priemysle</t>
  </si>
  <si>
    <t>1/0120/12</t>
  </si>
  <si>
    <t>Palenčár Rudolf, prof. Ing., PhD.</t>
  </si>
  <si>
    <t>Zabezpečenie nadväznosti meraní a modely vyhotovenie meraní pre automobilové a biomedicínske inžinierstvo</t>
  </si>
  <si>
    <t>01.01.2012-31.12.2014</t>
  </si>
  <si>
    <t>1/0584/12</t>
  </si>
  <si>
    <t>Kureková Eva, doc. Ing., PhD.</t>
  </si>
  <si>
    <t>Zvýšenie úžitkových parametrov
počítačom riadených rezacích 
strojov s nekonvenčnou kinetikou</t>
  </si>
  <si>
    <t>1/0189/12</t>
  </si>
  <si>
    <t>Emmer Štefan, doc. Ing., PhD.</t>
  </si>
  <si>
    <t>Sonotródne nástrojové materiály</t>
  </si>
  <si>
    <t>1/0277/12</t>
  </si>
  <si>
    <t>Vereš Miroslav, prof. Ing., PhD.</t>
  </si>
  <si>
    <t>Optimalizácia geometrických 
parametrov a výskum vplyvu povlakov na hlučnosť a trvanlivosť štandardného a HRC ozubenia v hybridných pohonoch vozidiel</t>
  </si>
  <si>
    <t>1/0301/12</t>
  </si>
  <si>
    <t>Gulan Ladislav, prof. Ing., PhD.</t>
  </si>
  <si>
    <t>Výskum prevádzkovej životnosti 
rozhodujúcich stavebných modulov
mobilných pracovných strojov</t>
  </si>
  <si>
    <t>1/0197/12</t>
  </si>
  <si>
    <t>Musil Miloš, doc. Ing., PhD.</t>
  </si>
  <si>
    <t>Metódy detekcie poškodenia 
strojných konštrukcií</t>
  </si>
  <si>
    <t>1/0135/12</t>
  </si>
  <si>
    <t>Źiaran Stanislav, doc. Ing., PhD.</t>
  </si>
  <si>
    <t>Detekcia stupňa poškodenia konvexnokonkávneho ozubenia 
vibroakustickou diagnostikou a
porovnanie jeho životnosti s HCR ozubením</t>
  </si>
  <si>
    <t>1/0178/12</t>
  </si>
  <si>
    <t>Masaryk Michal, doc. Ing., PhD.</t>
  </si>
  <si>
    <t xml:space="preserve">Zvyšovanie účinnosti fotovoltaických  kolektorov </t>
  </si>
  <si>
    <t>1/1056/12</t>
  </si>
  <si>
    <t>Králik Marián, doc. Ing., PhD.</t>
  </si>
  <si>
    <t>Výskum progresívnych metód a 
prostriedkov v automatizácii výroby</t>
  </si>
  <si>
    <t>1/0234/11</t>
  </si>
  <si>
    <t>Gondár Ernest, prof. Ing., PhD.</t>
  </si>
  <si>
    <t>Využitie laserového lúča pri príprave kompozitných materiálov s termoplastovou pojivovou fázou</t>
  </si>
  <si>
    <t>01.01.2011-31.12.2014</t>
  </si>
  <si>
    <t>026STU-4/2013</t>
  </si>
  <si>
    <t>Beniak Juraj, Ing., PhD.</t>
  </si>
  <si>
    <t>E-Learningové a testovacie moduly
pre vzdelávanie v oblasti počítačovej podpory výroby</t>
  </si>
  <si>
    <t>011STU-4/2013</t>
  </si>
  <si>
    <t>Bukoveczky Juraj, prof. Ing., PhD.</t>
  </si>
  <si>
    <t>Vybudovanie centra na výučbu 
inžinierskych predmetov vo dvoch
jazykových mutáciách</t>
  </si>
  <si>
    <t>059STU-4/2013</t>
  </si>
  <si>
    <t>Rozšírenie možností virtuálneho laboratória pre podporu výučby technológií spracovania a energetického využivania obnoviteľných energonosičov</t>
  </si>
  <si>
    <t>005STU-4/2012</t>
  </si>
  <si>
    <t>Virtuálne laboratórium 3D merania 
geometrických veličín</t>
  </si>
  <si>
    <t>APVV 0015-12</t>
  </si>
  <si>
    <t>Energetické zhodnotenie alternatívnych palív vyrobených z obnoviteľných zdrojov v spaľovacích motoroch</t>
  </si>
  <si>
    <t>01.10.2013-
31.09.2017</t>
  </si>
  <si>
    <t>APVV 0281-12</t>
  </si>
  <si>
    <t>Výskum vlastností zvarovaných spojov vybraných kovových sústav zhotovených pevnolátkovým laserom</t>
  </si>
  <si>
    <t>APVV 0857-12</t>
  </si>
  <si>
    <t>Výskum trvanlivosti nástrojov progresívnej konštrukcie zhutňovacieho stroja a vývoj adaptívneho riedenia procesu zhutňovania</t>
  </si>
  <si>
    <t>APVV 0161-12</t>
  </si>
  <si>
    <t>Velichová Daniela, prof. RNDr., CSc.</t>
  </si>
  <si>
    <t>Určenie geometrických charakteristík
objektov so zobrazením získaných 
z kriminalisticky relevantných 
obrazových záznamov</t>
  </si>
  <si>
    <t>APVV 0131-10</t>
  </si>
  <si>
    <t>Hulkó Gabriel, prof. Ing., DrSc.</t>
  </si>
  <si>
    <t>High-tech riešenie pre technologické procesy a mechatronické komponenty 
ako riadené systémy s rozloženými 
parametrami</t>
  </si>
  <si>
    <t>01.05.2011-
30.04.2014</t>
  </si>
  <si>
    <t>APVV 0090-10</t>
  </si>
  <si>
    <t>Rohaľ-Ilkiv, Boris, prof. Ing., PhD.</t>
  </si>
  <si>
    <t>Metódy prediktatívneho riadenia s modelom a spoločný odhad stavu a parametrov pre rýchle  nelineárne mechatronické systémy</t>
  </si>
  <si>
    <t>01.05.2011-
31.10.2014</t>
  </si>
  <si>
    <t>APVV-VÚRUP</t>
  </si>
  <si>
    <t>APVV 0665-10</t>
  </si>
  <si>
    <t xml:space="preserve">Výskum využitia rias pre utilizáciu CO2 a výrobu </t>
  </si>
  <si>
    <t>01.05.2011-30.04.2014</t>
  </si>
  <si>
    <t>APVV-SAV</t>
  </si>
  <si>
    <t>APVV 0096-10</t>
  </si>
  <si>
    <t>Štatistické metódy pre analýzu neistôt v metrológii</t>
  </si>
  <si>
    <t>ASFEU</t>
  </si>
  <si>
    <t>ITMS 26240220017</t>
  </si>
  <si>
    <t>Vývoj progresívnej technológie zhutňovania biomasy a výroba prototypov a vysokoproduktívnych nástrojov</t>
  </si>
  <si>
    <t>27.10.2009-31.08.2013</t>
  </si>
  <si>
    <t>ITMS 26240220081</t>
  </si>
  <si>
    <t>Chmelko, Vladimír, Ing., PhD.</t>
  </si>
  <si>
    <t>Centrum priemyselného výskumu prevádzkovej životnosti vybraných komponentov energetických zariadení</t>
  </si>
  <si>
    <t>01.02.2012-     31.10.2014</t>
  </si>
  <si>
    <t>ITMS 26240220076</t>
  </si>
  <si>
    <t>Priemyselný výskum metód a postupov generatívneho konštruovania a znalostného inžinierstva pre vývoj automobilov</t>
  </si>
  <si>
    <t xml:space="preserve">15.09.2012-     15.03.2015
</t>
  </si>
  <si>
    <t>ITMS 26220220171</t>
  </si>
  <si>
    <t>Zvyšovanie bezpečnosti jadrovoenergetických zariadení pri seizmickej udalosti</t>
  </si>
  <si>
    <t xml:space="preserve">01.06.2012-
30.11.2014
</t>
  </si>
  <si>
    <t>ITMS 26240120042</t>
  </si>
  <si>
    <t>Aplikovaný výskum a vývoj inovatívnej technológie pre ultra-hlboké vrty</t>
  </si>
  <si>
    <t xml:space="preserve">01.08.2010-
31.07.2013
</t>
  </si>
  <si>
    <t>ITMS 26240120070</t>
  </si>
  <si>
    <t>Varchola Michal, prof. Ing., CSc.</t>
  </si>
  <si>
    <t>Aplikovaný výskum technológie plazmotermických procesov</t>
  </si>
  <si>
    <t xml:space="preserve">01.01.2011-
30.06.2014
</t>
  </si>
  <si>
    <t>ITMS 26240220072</t>
  </si>
  <si>
    <t>Kompetenčné centrum inteligentných technológií pre elektronizáciu a informatizáciu systémov a služieb</t>
  </si>
  <si>
    <t xml:space="preserve">01.09.2011-
31.12.2014
</t>
  </si>
  <si>
    <t>ITMS 26240220073</t>
  </si>
  <si>
    <t>Kompetenčné centrum pre nové materiály, pokročilé technológie a energetiku</t>
  </si>
  <si>
    <t xml:space="preserve">01.08.2011-
31.12.2014
</t>
  </si>
  <si>
    <t>ITMS 26240220031</t>
  </si>
  <si>
    <t>Élesztös Pavel, prof. Ing., PhD.</t>
  </si>
  <si>
    <t>Výskum aplikácie trecieho zvárania s premiešaním (TZsP) ako alternatívy za tavné postupy zvárania</t>
  </si>
  <si>
    <t xml:space="preserve">01.04.2010-
31.10.2014
</t>
  </si>
  <si>
    <t>ITMS 26240220084</t>
  </si>
  <si>
    <t xml:space="preserve">Univerzitný vedecký park 
STU Bratislava
</t>
  </si>
  <si>
    <t>01.04.2013- 30.06.2015</t>
  </si>
  <si>
    <t>ITMS 26220220198</t>
  </si>
  <si>
    <t>Urban František, doc. Ing., PhD.</t>
  </si>
  <si>
    <t>Výskumné centrum ALLEGRO</t>
  </si>
  <si>
    <t>01.10.2014-31.08.2015</t>
  </si>
  <si>
    <t>NMP-CA-2013-618103</t>
  </si>
  <si>
    <t>Valčuha Štefan, prof. Ing., CSc.</t>
  </si>
  <si>
    <t>INCOMERA</t>
  </si>
  <si>
    <t>15.01.2014-
15.01.2018</t>
  </si>
  <si>
    <t>NMP2-ER-2011-266549</t>
  </si>
  <si>
    <t>MANUNET II</t>
  </si>
  <si>
    <t xml:space="preserve">01.04.2011-
31.03.2015
</t>
  </si>
  <si>
    <t>SPP</t>
  </si>
  <si>
    <t>563/PG04/2011</t>
  </si>
  <si>
    <t>Rajzinger Ján, Ing., PhD.</t>
  </si>
  <si>
    <t>Znižovanie energetickej náročnosti plynárenských sústav aplikáciou nových modelov tvorby hydrátov</t>
  </si>
  <si>
    <t xml:space="preserve">29.10.2012-
30.09.2014
</t>
  </si>
  <si>
    <t>Recyklačný fond</t>
  </si>
  <si>
    <t>Výskum technológií progresívneho zhodnocovania odpadov zo starých vozidiel</t>
  </si>
  <si>
    <t>13.07.2011- 31.05.2014</t>
  </si>
  <si>
    <t xml:space="preserve">FEI </t>
  </si>
  <si>
    <t>1/0177/11</t>
  </si>
  <si>
    <t>prof. Ing. Anton Vitko, CSc.</t>
  </si>
  <si>
    <t>Inteligentná navigácia servisného robota</t>
  </si>
  <si>
    <t>2011-2014</t>
  </si>
  <si>
    <t>1/0297/11</t>
  </si>
  <si>
    <t>prof. RNDr. Zdenka Riečanová, CSc.</t>
  </si>
  <si>
    <t>Modelovanie neurčitosti, kvantové štruktúry, stavy, fuzzy relácie a evaluátory s aplikáciami v teórií pravdepodobnosti</t>
  </si>
  <si>
    <t>1/0851/11</t>
  </si>
  <si>
    <t>doc. Ing. Ján Jakabovič, PhD.</t>
  </si>
  <si>
    <t>Vývoj technológie a charakterizácia vlastností prvkov organickej elektroniky</t>
  </si>
  <si>
    <t>1/0866/11</t>
  </si>
  <si>
    <t>prof. Ing. Daniel Donoval, DrSc.</t>
  </si>
  <si>
    <t>Výskum a optimalizácia vybraných vlastností progresívnych elektronických štruktúr a prvkov pripravených na širokopásmových polovodičov heteroštruktúrach na báze GaN</t>
  </si>
  <si>
    <t>1/0220/12</t>
  </si>
  <si>
    <t>prof. Ing. Marcel Miglierini, DrSc.</t>
  </si>
  <si>
    <t>Nanokryštalické komplexy železa v biologických tkanivách</t>
  </si>
  <si>
    <t>2012-2015</t>
  </si>
  <si>
    <t>1/0286/12</t>
  </si>
  <si>
    <t>prof. Ing. Jozef Sitek, DrSc.</t>
  </si>
  <si>
    <t>Radiačná odolnosť nanokryštalických kovových zliatín voči rôznym druhom žiarenia</t>
  </si>
  <si>
    <t>2012-2014</t>
  </si>
  <si>
    <t>1/0366/12</t>
  </si>
  <si>
    <t>Ing. Jarmila Degmová, PhD.</t>
  </si>
  <si>
    <t>Hodnotenie radiačnej odolnosti ODS ocelí pre fúzne a štiepne technológie</t>
  </si>
  <si>
    <t>1/0426/12</t>
  </si>
  <si>
    <t>prof. RNDr. Igor Bock, PhD.</t>
  </si>
  <si>
    <t>Dynamické kontaktné úlohy</t>
  </si>
  <si>
    <t>1/0459/12</t>
  </si>
  <si>
    <t>prof. RNDr. Vladimír Tvarožek, CSc.</t>
  </si>
  <si>
    <t>Nanoštrukturované tenké vrstvy a rozhrania pre fotovoltaické články a mikrosenzory</t>
  </si>
  <si>
    <t>1/0534/12</t>
  </si>
  <si>
    <t>prof. Ing. Justín Murín, DrSc.</t>
  </si>
  <si>
    <t>Počítačové modelovanie a simulácia mechanických a mechatronických prvkov z nových kompozitných materiálov s premenlivými vlastnosťami</t>
  </si>
  <si>
    <t>1/0712/12</t>
  </si>
  <si>
    <t>Ing. Juraj Racko, PhD.</t>
  </si>
  <si>
    <t>Modelovanie a diagnostika kvantovo viazaných polovodičových štruktúr</t>
  </si>
  <si>
    <t>1/0839/12</t>
  </si>
  <si>
    <t>doc. Ing. Martin Tomáška, CSc.</t>
  </si>
  <si>
    <t>Vysokoteplotná mikrovlnná charakterizácia pokročilých polovodičových prvkov</t>
  </si>
  <si>
    <t>1/0963/12</t>
  </si>
  <si>
    <t>prof.Ing. Viktor Smieško, PhD.</t>
  </si>
  <si>
    <t>Metódy validácie vybraných skúšok elektromagnetickej kompatibity (EMC)</t>
  </si>
  <si>
    <t>1/0987/12</t>
  </si>
  <si>
    <t>prof. Ing. Daniela Ďuračková, PhD.</t>
  </si>
  <si>
    <t>Nové návrhové prístupy pri VLSI implementáciách neuročipov a ich využitie pre spracovanie signálov v bioaplikáciach a neuroprotézach</t>
  </si>
  <si>
    <t>1/0988/12</t>
  </si>
  <si>
    <t>doc. Ing. Dionýz Gašparovský, PhD.</t>
  </si>
  <si>
    <t>Energetická hospodárnosť osvetlenia v budovách</t>
  </si>
  <si>
    <t>1/1100/12</t>
  </si>
  <si>
    <t>doc. Ing. Anton Beláň, PhD.</t>
  </si>
  <si>
    <t>Inteligentné siete ako súčasť distribučných sietí – nové metódy merania a riadenia spotreby</t>
  </si>
  <si>
    <t>1/1106/12</t>
  </si>
  <si>
    <t>prof. Ing. Ivan Hotový, DrSc.</t>
  </si>
  <si>
    <t>MEMS senzory na báze nanoštruktúr tenkých vrstiev pre detekciu plynov a stopových ťažkých kovov</t>
  </si>
  <si>
    <t>1/1163/12</t>
  </si>
  <si>
    <t>doc. Ing. Rastislav Dosoudil, PhD.</t>
  </si>
  <si>
    <t>Výskum a optimalizácia vybraných parametrov progresívnych magnetických a viaczložkových kompozitných materiálov a nanomateriálov s požadovanými vlastnosťami pre aplikácie v elektrotechnickom a strojárskom priemysle</t>
  </si>
  <si>
    <t>1/1177/12</t>
  </si>
  <si>
    <t>Mgr. Peter Miklovič, PhD.</t>
  </si>
  <si>
    <t>Posudzovanie parametrov senzomotorickej reakcie pomocou elektromyografických signálov</t>
  </si>
  <si>
    <t>1/1197/12</t>
  </si>
  <si>
    <t>doc. Ing. Jozef Liday, CSc.</t>
  </si>
  <si>
    <t>Nové trendy v riešení ohmických kontaktov s p-GaN</t>
  </si>
  <si>
    <t>1/1241/12</t>
  </si>
  <si>
    <t>prof. Ing. Vojtech Veselý, DrSc.</t>
  </si>
  <si>
    <t>Pokročilé metódy robustného a optimálneho riadenia</t>
  </si>
  <si>
    <t>1/2256/12</t>
  </si>
  <si>
    <t>prof. Ing. Ján Murgaš, PhD.</t>
  </si>
  <si>
    <t>Moderné metódy sieťového riadenia</t>
  </si>
  <si>
    <t>1/1325/12</t>
  </si>
  <si>
    <t>doc. Ing. Elemír Ušák, CSc.</t>
  </si>
  <si>
    <t>Pokročilé metódy identifikácie magnetických parametrov feromagnetických materiálov so zameraním na defektoskopiu konštrukčných materiálov a diagnostiku elektrotechnických ocelí</t>
  </si>
  <si>
    <t>1/1008/12</t>
  </si>
  <si>
    <t xml:space="preserve">prof. Ing. Viera Stopjaková, PhD. </t>
  </si>
  <si>
    <t>Optimalizácia návrhu nízkopríkonových digitálnych a zmiešaných integrovaných systémov</t>
  </si>
  <si>
    <t>1/0173/13</t>
  </si>
  <si>
    <t>doc. Ing. Pavol Zajac, PhD.</t>
  </si>
  <si>
    <t>Ochrana osobných údajov v mobilných zariadeniach</t>
  </si>
  <si>
    <t>2013-2015</t>
  </si>
  <si>
    <t>1/0178/13</t>
  </si>
  <si>
    <t>prof. Ing. Peter Hubinský, PhD.</t>
  </si>
  <si>
    <t>Výskum pokročilých metód riadenia inteligentných viacosových pohybových systémov so zameraním na mobilné robotické manipulátory.</t>
  </si>
  <si>
    <t>1/0204/13</t>
  </si>
  <si>
    <t>prof. Ing. Vladimír Slugeň, DrSc.</t>
  </si>
  <si>
    <t>Analýza indukovanej aktivity materiálov energetických jadrových reaktorov a hodnotenie jej vplyvu na mikroštruktúru.</t>
  </si>
  <si>
    <t>2013-2016</t>
  </si>
  <si>
    <t>1/0372/13</t>
  </si>
  <si>
    <t>prof. RNDr. Peter Markoš, DrSc.</t>
  </si>
  <si>
    <t>Transportné procesy v nehomogénnych  štruktúrach.</t>
  </si>
  <si>
    <t>1/0377/13</t>
  </si>
  <si>
    <t>doc. Ing. Ladislav Harmatha, PhD.</t>
  </si>
  <si>
    <t>Príprava a diagnostika heteroštruktúr pre pokročilé fotovoltické aplikácie</t>
  </si>
  <si>
    <t>1/0439/13</t>
  </si>
  <si>
    <t>prof. Ing. Jaroslav Kováč, PhD.</t>
  </si>
  <si>
    <t>Vývoj a charakterizácia perspektívnych heteroštruktúr a nanoštruktúr pre solárne články a fotonické prvky</t>
  </si>
  <si>
    <t>1/0518/13</t>
  </si>
  <si>
    <t>prof. Ing. Peter Farkaš, DrSc.</t>
  </si>
  <si>
    <t>Kódovanie pre distribuovanú informačnú infraštruktúru typu Cloud</t>
  </si>
  <si>
    <t>1/0529/13</t>
  </si>
  <si>
    <t>doc. Dr. Ing. Miloš Oravec</t>
  </si>
  <si>
    <t>Návrh pokročilých metód biometrického rozpoznávania na základe obrazov tváre a dúhovky</t>
  </si>
  <si>
    <t>1/0601/13</t>
  </si>
  <si>
    <t>Ing. Magdaléna Kadlečíková, PhD.</t>
  </si>
  <si>
    <t>Nanokompozity a nanoštruktúry na báze uhlíka pre špeciálne aplikácie</t>
  </si>
  <si>
    <t>1/0708/13</t>
  </si>
  <si>
    <t>doc. Ing. Gregor Rozinaj, PhD.</t>
  </si>
  <si>
    <t>IMUROSA - Integrácia metód spracovania MUltimediálnych signálov do multimodálneho ROzhrania a Sieťových Aplikácií</t>
  </si>
  <si>
    <t>1/0796/13</t>
  </si>
  <si>
    <t>prof. Ing. Vladimír Nečas, PhD.</t>
  </si>
  <si>
    <t>Rádioaktívne materiály v perspektívnych jadrových palivových cykloch a v jadrových zariadeniach vyraďovaných z prevádzky</t>
  </si>
  <si>
    <t>1/0823/13</t>
  </si>
  <si>
    <t>prof. Ing. Viera Stopjaková, PhD.</t>
  </si>
  <si>
    <t>Implementácia „on-chip“ metód testovania zmiešaných integrovaných obvodov a systémov v nanotechnológiách</t>
  </si>
  <si>
    <t>1/0921/13</t>
  </si>
  <si>
    <t>prof. Ing. Alexander Šatka, CSc.</t>
  </si>
  <si>
    <t>Špeciálne metódy charakterizácie a diagnostiky polovodičových mikro/nanoštruktúr a prvkov</t>
  </si>
  <si>
    <t>2/0062/13</t>
  </si>
  <si>
    <t>Pixelové senzory rtg. a gama žiarenia pre použitie najmä v digitálnej rádiografii</t>
  </si>
  <si>
    <t>2/0165/13</t>
  </si>
  <si>
    <t>prof. Ing. Rudolf Durný, DrSc.</t>
  </si>
  <si>
    <t>Nanokompozitné tenké vrstvy – vlastnosti a použitie v senzorike</t>
  </si>
  <si>
    <t>1/0276/14</t>
  </si>
  <si>
    <t>doc. Ing. Miroslav Halás, PhD.</t>
  </si>
  <si>
    <t>Aplikácia algebrických metód na riadenie nelineárnych systémov</t>
  </si>
  <si>
    <t>2014-2017</t>
  </si>
  <si>
    <t>1/0785/14</t>
  </si>
  <si>
    <t>Ing. Marian Vojs, PhD.</t>
  </si>
  <si>
    <t xml:space="preserve">Výskum nanomateriálov na báze uhlíka pre ochranu a zlepšovanie životného prostredia a ľudského zdravia </t>
  </si>
  <si>
    <t>2014-2016</t>
  </si>
  <si>
    <t>2/0099/14</t>
  </si>
  <si>
    <t>doc. Ing. Ján Hribik, CSc.</t>
  </si>
  <si>
    <t>Rastrovací nábojový tranzientový mikroskop na zobrazovanie a anlýzu mäkkých vzoriek</t>
  </si>
  <si>
    <t>1/0664/14</t>
  </si>
  <si>
    <t>doc. Ing. Vladimír Štofanik, PhD.</t>
  </si>
  <si>
    <t>Viacmódové piezoelektrické rezonátory a senzory</t>
  </si>
  <si>
    <t>1/0937/14</t>
  </si>
  <si>
    <t>prof. Ing. Mikuláš Huba, PhD.</t>
  </si>
  <si>
    <t>Pokročilé metódy nelineárneho modelovania a riadenia mechatronických systémov</t>
  </si>
  <si>
    <t>1/0228/14</t>
  </si>
  <si>
    <t>doc. Ing. Vladimír Kutiš, PhD.</t>
  </si>
  <si>
    <t xml:space="preserve">Modelovanie termohydraulických a napätostných pomerov vo vybraných komponentoch </t>
  </si>
  <si>
    <t>APVV-0199-10</t>
  </si>
  <si>
    <t>Multifunkčné detektorové polia na báze mikromechanických štruktúr</t>
  </si>
  <si>
    <t>1.5.2011–31.10.2014</t>
  </si>
  <si>
    <t>APVV-0211-10</t>
  </si>
  <si>
    <t>Pokročilé metódy decentralizovaného riadenia pre sieťové riadenie procesov</t>
  </si>
  <si>
    <t>1.5.2011–30.4.2014</t>
  </si>
  <si>
    <t>APVV-0262-10</t>
  </si>
  <si>
    <t>Progresívne materiály, procesy a štruktúry organickej elektroniky</t>
  </si>
  <si>
    <t>APVV-0280-10</t>
  </si>
  <si>
    <t>prof. Ing. František Janíček, PhD.</t>
  </si>
  <si>
    <t>Komplexná analýza solárnych elektrární</t>
  </si>
  <si>
    <t>APVV-0104-10</t>
  </si>
  <si>
    <t>Vývoj novej generácie III-n tranzistorov s vysokou pohyblivosťou elektrónov</t>
  </si>
  <si>
    <t>spolurieš.</t>
  </si>
  <si>
    <t>APVV-0261-10</t>
  </si>
  <si>
    <t>Biologicky inšpirované metódy pre koordináciu skupinového pohybu mobilných robotov</t>
  </si>
  <si>
    <t>APVV-0301-10</t>
  </si>
  <si>
    <t>Príprava nanodrôtov pre fotovoltaické aplikácie</t>
  </si>
  <si>
    <t>APVV-0424-10</t>
  </si>
  <si>
    <t>Nanoštruktúry a prvky pre integrovanú fotoniku</t>
  </si>
  <si>
    <t>APVV-0450-10</t>
  </si>
  <si>
    <t>Pokročilé piezoelektrické MEMS senzory tlaku</t>
  </si>
  <si>
    <t>APVV-0509-10</t>
  </si>
  <si>
    <t>Štruktúry kov-izolant pre nanorozmerné pamäťové bunky na báze odporového prepínania</t>
  </si>
  <si>
    <t>APVV-0513-10</t>
  </si>
  <si>
    <t>Ing. Fedor Lehocki, PhD.</t>
  </si>
  <si>
    <t>Meracie, komunikačné a informačné systémy na monitorovanie kardiovaskulárneho rizika u pacientov s hypertenziou</t>
  </si>
  <si>
    <t>1.5.2011–30.6.2014</t>
  </si>
  <si>
    <t>APVV-0516-10</t>
  </si>
  <si>
    <t>Výskum slovenských meteoritov</t>
  </si>
  <si>
    <t>APVV-0523-10</t>
  </si>
  <si>
    <t>doc. Ing. Ivan Sekaj, PhD.</t>
  </si>
  <si>
    <t>Pohlavné rozdiely v etiopatogenéze kardiovaskulárnych a behaviorálnych porúch v dôsledku sociálneho stresu jedincov s predispozíciou k hypertenzii</t>
  </si>
  <si>
    <t>APVV-0062-11</t>
  </si>
  <si>
    <t xml:space="preserve">doc. Ing. Elemír Ušák, PhD.    </t>
  </si>
  <si>
    <t>Pokročilé materiály a štruktúry pre elektrotechniku, elektroniku a biomedicínske aplikácie na báze feritov s rozmermi častíc v oblasti mikrometrov a nanometrov</t>
  </si>
  <si>
    <t>1.7.2012–31.12.2015</t>
  </si>
  <si>
    <t>APVV-0108-11</t>
  </si>
  <si>
    <t>Elektromagnetické a elektrónové vlastnosti malých systémov a metamateriálov</t>
  </si>
  <si>
    <t>APVV-0321-11</t>
  </si>
  <si>
    <t xml:space="preserve">doc. Ing. Andrea Šagátová, PhD.    </t>
  </si>
  <si>
    <t>Nové polovodičové detektory neutrónov</t>
  </si>
  <si>
    <t>APVV-0333-11</t>
  </si>
  <si>
    <t xml:space="preserve">doc. Ing. Mikuláš Bittera, PhD.                  </t>
  </si>
  <si>
    <t>Elektromagnetická kompatibilita technologických zariadení v gumárenskom priemysle</t>
  </si>
  <si>
    <t>APVV-0367-11</t>
  </si>
  <si>
    <t xml:space="preserve">prof. Ing. Alexander Šatka, CSc.         </t>
  </si>
  <si>
    <t>Monolitická integrácia ochudobňovacích a obohacovacích InAIN/GaN HFET tranzistorov</t>
  </si>
  <si>
    <t>1.7.2012–31.6.2015</t>
  </si>
  <si>
    <t>APVV-0097-11</t>
  </si>
  <si>
    <t>doc. Ing. Jaroslav Lelák, PhD.</t>
  </si>
  <si>
    <t>Optimalizácia procesu silánového sieťovania žíl káblov</t>
  </si>
  <si>
    <t>prof. RNDr.Zdenka Riečanová,CSc.</t>
  </si>
  <si>
    <t>Neurčitosť z pohľadu pravdepodobnosti, algebry, samoadjungovaných operátorov a kvantových štruktúr</t>
  </si>
  <si>
    <t>APVV-0181-11</t>
  </si>
  <si>
    <t>Výskum impregnantov bez reaktívneho monoméru (monomer free)</t>
  </si>
  <si>
    <t>APVV-0207-11</t>
  </si>
  <si>
    <t>doc. Ing. Peter Bokes, PhD.</t>
  </si>
  <si>
    <t>NANOTIP-Hrotom indukované SPM procesy: zobrazovanie a nanomanipulácia</t>
  </si>
  <si>
    <t>1.7.2012–30.4.2014</t>
  </si>
  <si>
    <t>APVV-0539-11</t>
  </si>
  <si>
    <t>doc. Ing. František Duchoň, PhD.</t>
  </si>
  <si>
    <t>Výskum riadenia servisného robota s duálnou vizuálnou percepciou</t>
  </si>
  <si>
    <t>APVV-0586-11</t>
  </si>
  <si>
    <t>prof. RNDr. Otokar Grošek, PhD.</t>
  </si>
  <si>
    <t>Útok na elektronický podpis prostredníctvom analýzy spotreby energie a realizácia protiopatrení</t>
  </si>
  <si>
    <t>APVV-0865-11</t>
  </si>
  <si>
    <t xml:space="preserve">Inovatívne, energicky efektívne organické LED štruktúry integrovateľné v osvetľovacích a zobrazovacích aplikáciách, </t>
  </si>
  <si>
    <t>APVV-0246-12</t>
  </si>
  <si>
    <t xml:space="preserve">prof. Ing. Justín Murín, DrSc. </t>
  </si>
  <si>
    <t>Pokročilé metódy modelovania a simulácie SMART mechatronických systémov</t>
  </si>
  <si>
    <t>1.10.2013-30.9.2016</t>
  </si>
  <si>
    <t>APVV-0258-12</t>
  </si>
  <si>
    <t xml:space="preserve">doc. Ing. Gregor Rozinaj, PhD. </t>
  </si>
  <si>
    <t>Progresívne multimediálne služby v prostredí IKT sietí budúcnosti (future networks)</t>
  </si>
  <si>
    <t>APVV-0123-12</t>
  </si>
  <si>
    <t xml:space="preserve">doc. Ing. Ján Haščík, PhD. </t>
  </si>
  <si>
    <t>Neutronické analýzy rýchleho plynom chladeného reaktora</t>
  </si>
  <si>
    <t>1.10.2013-30.9.2017</t>
  </si>
  <si>
    <t>APVV-0343-12</t>
  </si>
  <si>
    <t>Počítačová podpora návrhu robustných nelineárnych regulátorov</t>
  </si>
  <si>
    <t>1.10.2013-31.3.2017</t>
  </si>
  <si>
    <t>APVV–0365-12</t>
  </si>
  <si>
    <t>prof. Ing. Robert Redhammer, PhD</t>
  </si>
  <si>
    <t>Uhlíkové nanomateriály pre senzorické aplikácie</t>
  </si>
  <si>
    <t>APVV-0469-12</t>
  </si>
  <si>
    <t>Mgr. Ján Grman, PhD.</t>
  </si>
  <si>
    <t>Antiplagiatorská analýza netextových dát</t>
  </si>
  <si>
    <t>APVV-0772-12</t>
  </si>
  <si>
    <t>doc. Ing. Alena Kozáková, PhD.</t>
  </si>
  <si>
    <t>Moderné metódy riadenia s využitím FPGA štruktút</t>
  </si>
  <si>
    <t>APVV-0395-12</t>
  </si>
  <si>
    <t xml:space="preserve">prof. Ing. František Uherek, PhD. </t>
  </si>
  <si>
    <t>Fotonické štruktúry pre integrovanú optoelektroniku</t>
  </si>
  <si>
    <t>1.10.2013-31.12.2016</t>
  </si>
  <si>
    <t>APVV-0455-12</t>
  </si>
  <si>
    <t>Tranzistory na báze progresívnych materiálov pre vysoké teploty</t>
  </si>
  <si>
    <t>APVV-0496-12</t>
  </si>
  <si>
    <t>Ing. Erik Vavrinský, PhD.</t>
  </si>
  <si>
    <t>Kognitívne, osobnostné a psychofyziologické faktory zvládania stresu v kontexte vzťahu anxiety a alergie a možnosti optimalizácie</t>
  </si>
  <si>
    <t>APVV-0504-12</t>
  </si>
  <si>
    <t>prof. Ing. Anton Vitko, PhD.</t>
  </si>
  <si>
    <t>Riadiace systémy pre energolúčové rezacie centrá</t>
  </si>
  <si>
    <t>1.10.2013-31.12.2015</t>
  </si>
  <si>
    <t>APVV-0443-12</t>
  </si>
  <si>
    <t>doc. Ing. Vladimír Šály, PhD.</t>
  </si>
  <si>
    <t>Výskum a vývoj technológií prípravy tenkých vrstiev karbidu kremíka pre aplikácie v solárnych článkoch a tenkovrstvých súčiastkach</t>
  </si>
  <si>
    <t>APVV-0819-12</t>
  </si>
  <si>
    <t>Inteligentné senzorové systémy na báze organickej elektroniky pre monitorovanie zdravia a zvyšovanie úrovne prevencie a kvality života</t>
  </si>
  <si>
    <t>E-talent</t>
  </si>
  <si>
    <t>2013et004</t>
  </si>
  <si>
    <t>Ing. Marián Tárník, PhD.</t>
  </si>
  <si>
    <t>DiaDAQ</t>
  </si>
  <si>
    <t>15.01.2014-30.11.2014</t>
  </si>
  <si>
    <t>2013et008</t>
  </si>
  <si>
    <t>Ing. Ľuboš Chovanec</t>
  </si>
  <si>
    <t>Guľový prieskumný záchranársky robot</t>
  </si>
  <si>
    <t>2013et010</t>
  </si>
  <si>
    <t>Ing. Martin Bugár, PhD.</t>
  </si>
  <si>
    <t>Informačný systém riadenia elektronického diferenciálu malého vozidla</t>
  </si>
  <si>
    <t>2013et019</t>
  </si>
  <si>
    <t>Ing. Martin Florek, PhD.</t>
  </si>
  <si>
    <t>Realizovanie autonómnej lietajúcej platformy</t>
  </si>
  <si>
    <t>2013et030</t>
  </si>
  <si>
    <t>Ing. Ladislav Körösi, PhD.</t>
  </si>
  <si>
    <t>Vývoj algoritmov riadenia diskrétnych udalostných systémov</t>
  </si>
  <si>
    <t>SK-AT-0008-12</t>
  </si>
  <si>
    <t>Porovnanie mechanickej a elektrickej degradácie fotovoltických prvkov po zrýchlenom starnutí</t>
  </si>
  <si>
    <t>01/2013-12/2014</t>
  </si>
  <si>
    <t>SK-PL-0005-12</t>
  </si>
  <si>
    <t>Rozvoj nových technológií prípravy a metód charakterizácie perspektívnych elektronických a fotonických štruktúr a prvkov</t>
  </si>
  <si>
    <t>SK-PL-0032-12</t>
  </si>
  <si>
    <t xml:space="preserve">Štruktúrne a magnetické vlastnosti iónmi ožiarených kovových skiel </t>
  </si>
  <si>
    <t>Európska komisia, 7. RP / ICT</t>
  </si>
  <si>
    <t>SMAC-SMArt systems and Co-design</t>
  </si>
  <si>
    <t>10/2011-03/2015</t>
  </si>
  <si>
    <t>Implementation of widespread IC design skills in advanced deep submicron Technologies at European Academia</t>
  </si>
  <si>
    <t>10/2011-09/2014</t>
  </si>
  <si>
    <t>European Doctoral Training Support in Micro/Nano-electronic</t>
  </si>
  <si>
    <t>2010 - neurčito</t>
  </si>
  <si>
    <t xml:space="preserve">TRASNUSAFE-Tranining Schemes on nuclear safety culture </t>
  </si>
  <si>
    <t>10/2009-10/2014</t>
  </si>
  <si>
    <t>INTERREG IVC</t>
  </si>
  <si>
    <t>SERPENTE 1069R4</t>
  </si>
  <si>
    <t xml:space="preserve">prof. Ing. František Janíček, PhD. </t>
  </si>
  <si>
    <t>Surpassing Energy Targets through Efficient Public Buildings</t>
  </si>
  <si>
    <t>12/2011-12/2014</t>
  </si>
  <si>
    <t>Európska komisia, COST</t>
  </si>
  <si>
    <t>COST IC 1206</t>
  </si>
  <si>
    <t>De-identification for privacy protection in multimedia content</t>
  </si>
  <si>
    <t>03/2013-03/2017</t>
  </si>
  <si>
    <t>TEMPUS</t>
  </si>
  <si>
    <t>Renewable Energy Studies in Western Balkan Countries</t>
  </si>
  <si>
    <t>2013 - 2016</t>
  </si>
  <si>
    <t>LLP</t>
  </si>
  <si>
    <t>CZ/11/LLP-LdV/TOI/134011</t>
  </si>
  <si>
    <t>prof. Ing. Pavol Podhradský, PhD.</t>
  </si>
  <si>
    <t>IMProVET</t>
  </si>
  <si>
    <t>10/2011-10/2013</t>
  </si>
  <si>
    <t>HBB Next - Next Generation Hybrid Broadcast Broadband</t>
  </si>
  <si>
    <t>10/2011-03/2014</t>
  </si>
  <si>
    <t>EUROATOM/CU</t>
  </si>
  <si>
    <t xml:space="preserve">PLEPS-Depth profiling radiation induced defect concentration in DEMO structural materials using Pulsed Low Energy Positron System </t>
  </si>
  <si>
    <t>02/2008-12/2013</t>
  </si>
  <si>
    <t>IAEA</t>
  </si>
  <si>
    <t>Benchmarking of Advanced Materials Pre-selected for Innovative nuclear reactors</t>
  </si>
  <si>
    <t>2011 - 2014</t>
  </si>
  <si>
    <t>ENEN</t>
  </si>
  <si>
    <t>ENEN RU II</t>
  </si>
  <si>
    <t xml:space="preserve">Strengthening of Cooperation and Exchange for Nuclear Education and Training between the European Union and the Russian Federation </t>
  </si>
  <si>
    <t>07/2014-06/2017</t>
  </si>
  <si>
    <t>ENIAC JU*</t>
  </si>
  <si>
    <t>621270/2013-2</t>
  </si>
  <si>
    <t>eRAMP-Excelentnosť v rýchlosti a spoľahlivosti elektronických prvkov využitím More than Moore technológií</t>
  </si>
  <si>
    <t>04/2014-03/2017</t>
  </si>
  <si>
    <t>324280/2012</t>
  </si>
  <si>
    <t>E2COGaN-Modelovanie a charakterizácia elektrofyzikálnych vlastností výkonových prvkov na báze GaN</t>
  </si>
  <si>
    <t>04/2013-03/2016</t>
  </si>
  <si>
    <t>MAS -Nanoelektronika pre mobilné systémy asistovaného života</t>
  </si>
  <si>
    <t>04/2010-03/2013</t>
  </si>
  <si>
    <t>0836/2011</t>
  </si>
  <si>
    <t>Energia pre zelenú spoločnosť: Od trvalého získavania energie k jej SMART distribúcií. Prístroje, materiály, návrhové riešenia a ich aplikácie</t>
  </si>
  <si>
    <t>06/2011-05/2014</t>
  </si>
  <si>
    <t>END-Modely, riešenia, metódy a prostriedky pre energetický úsporný návrh</t>
  </si>
  <si>
    <t>296131-2</t>
  </si>
  <si>
    <t>E2SG-Energia pre smart siete</t>
  </si>
  <si>
    <t>04/2012-03/2015</t>
  </si>
  <si>
    <t>621272/2014</t>
  </si>
  <si>
    <t>SAFESENSE-Sensor technologies enhanced safety and security of buildings and its occupants</t>
  </si>
  <si>
    <t>04/2014-04/2017</t>
  </si>
  <si>
    <t>ITMS 26240120018</t>
  </si>
  <si>
    <t>Centrum excelentnosti pre návrh, prípravu a diagnostiku nanoštruktúr pre elektroniku a fotoniku 2 - NanoNet 2</t>
  </si>
  <si>
    <t>01/2010 - 06/2014</t>
  </si>
  <si>
    <t>ITMS 26240220060</t>
  </si>
  <si>
    <t>prof. Ing. Štefan Kozák, PhD.</t>
  </si>
  <si>
    <t>Výskum a vývoj nových informačných technlógií na predvídanie a riešenie krízových situácií a bezpečnosť obyvateľstva</t>
  </si>
  <si>
    <t>07/2011 - 12/2013</t>
  </si>
  <si>
    <t>Ukončenie finančnej realizácie projektu nastalo až v roku 2014</t>
  </si>
  <si>
    <t>ITMS 26220220075</t>
  </si>
  <si>
    <t>prof. RNDr. Gabriel Juhás, PhD.</t>
  </si>
  <si>
    <t>Prenos, ukladanie a spracovanie neštruktúrovaných dát</t>
  </si>
  <si>
    <t>06/2010 - 12/2014</t>
  </si>
  <si>
    <t>ITMS 26220220150</t>
  </si>
  <si>
    <t>doc. Ing. Dioníz Gašparovský, PhD.</t>
  </si>
  <si>
    <t>Výskumné centrum svetla a svetelnej techniky</t>
  </si>
  <si>
    <t>03/2011 - 12/2014</t>
  </si>
  <si>
    <t>ITMS 26240220033</t>
  </si>
  <si>
    <t>prof. Ing. Ladislav Jurišica, PhD.</t>
  </si>
  <si>
    <t>Vysokoproduktívne automatizované zváranie veľkokapacitných nádrží a potrubí</t>
  </si>
  <si>
    <t>07/2010 - 12/2013</t>
  </si>
  <si>
    <t>prof. Ing. Viktor Smieško, PhD.</t>
  </si>
  <si>
    <t>Aplikovaný výskum a vývoj inovatívnej technológie pre ultra hlboké geotermálne vrty</t>
  </si>
  <si>
    <t>07/2011 - 07/2013</t>
  </si>
  <si>
    <t>ITMS 26240220063</t>
  </si>
  <si>
    <t>Knowledge discovery – štruktúrovanie rozsiahlych dát s podporou rozhodovania</t>
  </si>
  <si>
    <t>07/2011 - 06/2014</t>
  </si>
  <si>
    <t>ITMS 26240220070</t>
  </si>
  <si>
    <t>doc. Ing. Milan Žiška, PhD.</t>
  </si>
  <si>
    <t>02/2011 - 06/2014</t>
  </si>
  <si>
    <t>09/2011 - 06/2015</t>
  </si>
  <si>
    <t>08/2011 - 11/2014</t>
  </si>
  <si>
    <t>03/2012 - 08/2014</t>
  </si>
  <si>
    <t>ITMS 26240120084</t>
  </si>
  <si>
    <t>Univerzitný vedecký park STU Bratislava</t>
  </si>
  <si>
    <t>04/2013 - 06/2015</t>
  </si>
  <si>
    <t>ITMS 26240120028</t>
  </si>
  <si>
    <t>Dobudovanie Národného centra pre výskum a aplikácie obnoviteľných zdrojov energie</t>
  </si>
  <si>
    <t>08/2011 - 03/2014</t>
  </si>
  <si>
    <t>ITMS 26240120039</t>
  </si>
  <si>
    <t xml:space="preserve">Medzinárodné centrum excelentnosti pre výskum inteligentných a bezpečných informačno-komunikačných technológií a systémov
</t>
  </si>
  <si>
    <t>02/2014 - 09/2015</t>
  </si>
  <si>
    <t>ITMS 26240120037</t>
  </si>
  <si>
    <t>Založenie Výskumného centra pre analýzu a ochranu dát</t>
  </si>
  <si>
    <t>05/2014 - 09/2015</t>
  </si>
  <si>
    <t>ITMS 26240120038</t>
  </si>
  <si>
    <t>Centrum výskumu závažných ochorení a ich komplikácii</t>
  </si>
  <si>
    <t>DDK Slovakia, s.r.o.</t>
  </si>
  <si>
    <t>EMC5KS15042014</t>
  </si>
  <si>
    <t>doc. Ing. Karol Kováč, PhD.</t>
  </si>
  <si>
    <t>EMC merania na svietidlách</t>
  </si>
  <si>
    <t>NES Nová dubnica, s.r.o.</t>
  </si>
  <si>
    <t>OV14Ma2934</t>
  </si>
  <si>
    <t>Certifikačné merania EMC</t>
  </si>
  <si>
    <t>Výťahy ZEVA s.r.o.</t>
  </si>
  <si>
    <t>Obj.</t>
  </si>
  <si>
    <t>Meranie EMC na výťahovom rozvádzači</t>
  </si>
  <si>
    <t>TEMA s.r.o.</t>
  </si>
  <si>
    <t>Meranie EMC na 4ks rozvádzačov s meničom na Lachovej ul.39 v Bratislave</t>
  </si>
  <si>
    <t>XIMEA s.r.o.</t>
  </si>
  <si>
    <t>P329909</t>
  </si>
  <si>
    <t>Skúšky EMC</t>
  </si>
  <si>
    <t>SESO, spol. s r.o.</t>
  </si>
  <si>
    <t>386/2014</t>
  </si>
  <si>
    <t>Meranie EMC na zosilovači 1x120TMs</t>
  </si>
  <si>
    <t>Slovenský metrologický ústav</t>
  </si>
  <si>
    <t>OST-14-166</t>
  </si>
  <si>
    <t>Skúšky elektromagnetickej kompatibility pre elektromery</t>
  </si>
  <si>
    <t>MicroStep-MIS</t>
  </si>
  <si>
    <t>0172-2014</t>
  </si>
  <si>
    <t>EMC merania zariadenia MSB181</t>
  </si>
  <si>
    <t>EMC merania - Svetidlo DDK- HBS 145W</t>
  </si>
  <si>
    <t>OST-14-189</t>
  </si>
  <si>
    <t xml:space="preserve">EMERSON </t>
  </si>
  <si>
    <t>EMC merania</t>
  </si>
  <si>
    <t>EMC merania na svietidle DDK-LED Light 42W</t>
  </si>
  <si>
    <t>HITECO, s.r.o.</t>
  </si>
  <si>
    <t>Mgr. Roman Dubnička</t>
  </si>
  <si>
    <t>Certifikované svetelno-technické meranie v priestoroch areálu Volkswagen, hala H3</t>
  </si>
  <si>
    <t>130710001 Počet - 5 ks</t>
  </si>
  <si>
    <t>Fotometrické merania DDK</t>
  </si>
  <si>
    <t>LMP Slovakia</t>
  </si>
  <si>
    <t>Merania svetelného toku 6 ks svietidiel so stmievaním</t>
  </si>
  <si>
    <t>ELZA</t>
  </si>
  <si>
    <t>ZA-256-14-JJ</t>
  </si>
  <si>
    <t>Meranie intenzity osvetlenia na štadióne MŠK Žilina</t>
  </si>
  <si>
    <t>Meranie svetelnotechnických parametrov osvetlenia v tuneli Branisko</t>
  </si>
  <si>
    <t>Meranie svetelnotechnických parametrov osvetlenia v tuneli Bôrik</t>
  </si>
  <si>
    <t>Slovenské elektrárne, a.s.</t>
  </si>
  <si>
    <t>Nezávisle posudzovanie materiálov predkladaných na výbor jadrovej bezpečnosti SE-EMO a ich prezentovanie na rokovaniach výboru JB SE-EMO výboru </t>
  </si>
  <si>
    <t>14.1.-31.12.2014</t>
  </si>
  <si>
    <t>POWERTEC</t>
  </si>
  <si>
    <t>2013/2/FEI</t>
  </si>
  <si>
    <t>Spolupráca pri realizovaní výskumných prác v rámci projektu: "Vyšetrovanie vplyvu povrchovej fotonickej štruktúry na výkon zobrazovacieho prvku pomocou numerických simulácií"</t>
  </si>
  <si>
    <t>7.1.-10.2</t>
  </si>
  <si>
    <t>Úrad jadrového dozoru SR</t>
  </si>
  <si>
    <t>30/2014 0302/2/14</t>
  </si>
  <si>
    <t>doc. Ing. Gabriel Farkaš, PhD.</t>
  </si>
  <si>
    <t xml:space="preserve">Štúdia: "Bezpečnostná analýza kritickosti systému skladovania vyhoreného jadrového paliva na blokoch VVER-440" </t>
  </si>
  <si>
    <t>31/2014 0302/3/14</t>
  </si>
  <si>
    <t xml:space="preserve">Štúdia: "Bezpečnostná analýza kritickosti medziskladu vyhoreného jadrového paliva" </t>
  </si>
  <si>
    <t>Slovenská elektrizačná prenosová sústava, a.s.</t>
  </si>
  <si>
    <t>Analýza prechodových elektrických odporov na sppojoch ohraňovaného stožiara a výsledný elektrický odpor vybraného stožiara"</t>
  </si>
  <si>
    <t>16.6.-16.7.2014</t>
  </si>
  <si>
    <t>SLOVNAFT</t>
  </si>
  <si>
    <t>13041580/0</t>
  </si>
  <si>
    <t>Ing. Michal Váry, PhD.</t>
  </si>
  <si>
    <t>Analýza káblov 6-AYKCYm 3x240</t>
  </si>
  <si>
    <t>3.7.-30.8.2014</t>
  </si>
  <si>
    <t>SANET, Združenie použivateľov Slovenskej akademickej dátovej siete</t>
  </si>
  <si>
    <t>Ing. Juraj Škoda</t>
  </si>
  <si>
    <t>Zabezpečenie a realizácia projektu "SANET do škôl" Vám faktúrujeme za realizáciu pripojenia Katolickej spojenej školy v Leviciach do dátovej siete SANET</t>
  </si>
  <si>
    <t>Západoslovenská energetika, a.s.</t>
  </si>
  <si>
    <t>372/2012,Zml.0302/3/12</t>
  </si>
  <si>
    <t>Realizovanie edukačného programu "Energia zblízka" pre 7.8. a 9. ročnáky základných škôl </t>
  </si>
  <si>
    <t>1.1.-30.1.14</t>
  </si>
  <si>
    <t>Jadrová a vyraďovacia spoločnosť, a.s.</t>
  </si>
  <si>
    <t>93-13-1-00015-05210 </t>
  </si>
  <si>
    <t>prof. Ing. Nečas Vladimír, PhD.</t>
  </si>
  <si>
    <t>Nezávisle posudzovanie materiálov predkladaných na výbor jadrovej bezpečnosti JAVYS, a.s., spojené s účasťou na rokovaniach výboru </t>
  </si>
  <si>
    <t>23.01.2013-30.12.2015</t>
  </si>
  <si>
    <t xml:space="preserve">Západoslovenská distribučná, a.s. </t>
  </si>
  <si>
    <t>849/2013 (0302/8/13) OBJ.4520005477</t>
  </si>
  <si>
    <t>Technické poradenstvo a konzultácie v oblasti inteligentných meracích systémov</t>
  </si>
  <si>
    <t>2.12.13-28.2.14</t>
  </si>
  <si>
    <t>Študenti FEI STU</t>
  </si>
  <si>
    <t xml:space="preserve">Obj. </t>
  </si>
  <si>
    <t>Príprava a komisionálne preskúšanie odbornej elektrotechnickej spôsobilosti študentov FEI STU podľa vyhl.508/2009 Z.z.</t>
  </si>
  <si>
    <t>01.3. - 30.5.14</t>
  </si>
  <si>
    <t>Applied Meters, a.s.</t>
  </si>
  <si>
    <t>VOB/20140051</t>
  </si>
  <si>
    <t>EMC skúšky na statických elektromeroch</t>
  </si>
  <si>
    <t>21.2.-27.2.14</t>
  </si>
  <si>
    <t>MAX SLOVAKIA, spol. s r.o.</t>
  </si>
  <si>
    <t>Meranie magnetického poľa v prevádzke verejnej motokárovej dráhy v priestore nabíjačiek</t>
  </si>
  <si>
    <t>19.2.-10.3.14</t>
  </si>
  <si>
    <t>VOB/20140067</t>
  </si>
  <si>
    <t>10.3.-13.3.14</t>
  </si>
  <si>
    <t>Aliter Technologies, a.s.</t>
  </si>
  <si>
    <t>AT-20140306-001</t>
  </si>
  <si>
    <t>EMC meranie vedeného a vyžarovaného rušenia</t>
  </si>
  <si>
    <t>SEC spol. s r.o.</t>
  </si>
  <si>
    <t>Informatívne skúšky elektromagnetickej kompatibility</t>
  </si>
  <si>
    <t>VOB/20140076</t>
  </si>
  <si>
    <t xml:space="preserve"> VOB/20140083</t>
  </si>
  <si>
    <t xml:space="preserve">EMC skúšky </t>
  </si>
  <si>
    <t>20140403-001</t>
  </si>
  <si>
    <t>FEDEVEL s.r.o.</t>
  </si>
  <si>
    <t>EMC skúšky</t>
  </si>
  <si>
    <t>260/2014</t>
  </si>
  <si>
    <t>Actill, s.r.o.</t>
  </si>
  <si>
    <t>Realizovanie EMC školenia</t>
  </si>
  <si>
    <t>VOB/20140151</t>
  </si>
  <si>
    <t>VOB/20140169</t>
  </si>
  <si>
    <t>P329874</t>
  </si>
  <si>
    <t>Merania EMC</t>
  </si>
  <si>
    <t>IMCO POWER, s.r.o.</t>
  </si>
  <si>
    <t>EBV140141</t>
  </si>
  <si>
    <t>Meranie AC/DC zdroja v EMC laboratóriu</t>
  </si>
  <si>
    <t>P329932</t>
  </si>
  <si>
    <t>ETS spol. s r.o.</t>
  </si>
  <si>
    <t>Konzultácie a predbežné merania EMC kompatibility a emisii elektronického prístroja QST525</t>
  </si>
  <si>
    <t>P330181</t>
  </si>
  <si>
    <t>Meranie EMC</t>
  </si>
  <si>
    <t>Ing. Bielik Dušan, DUMAS</t>
  </si>
  <si>
    <t>OBV140001</t>
  </si>
  <si>
    <t>Meranie v hale a meranie signálu rušenia v pásme 2,4 a 5 GHz</t>
  </si>
  <si>
    <t>Ústav makromolekulární chémie AV ČR, v.v.i.</t>
  </si>
  <si>
    <t>55,146/14</t>
  </si>
  <si>
    <t>Služby spojené s meraním elektromagnetickej kompatibility</t>
  </si>
  <si>
    <t>EMERSON Climate Technologies, s.r.o.</t>
  </si>
  <si>
    <t>Meranie rušivého EMC pozadia</t>
  </si>
  <si>
    <t>VOB/20140295</t>
  </si>
  <si>
    <t>Skúšky statických elektromerov</t>
  </si>
  <si>
    <t>P330426</t>
  </si>
  <si>
    <t>ZOD</t>
  </si>
  <si>
    <t xml:space="preserve">Ing. Juraj Škoda </t>
  </si>
  <si>
    <t>Zabezpečenie nepretržitej prevádzky siete SANET</t>
  </si>
  <si>
    <t>1.1.-31.12.2014</t>
  </si>
  <si>
    <t>2014/00041</t>
  </si>
  <si>
    <t>Realizovanie posgraduálneho rekvalifikačného štúdia "Bezpečnostné aspekty prevádzka jadrových zariadení" - 15 beh</t>
  </si>
  <si>
    <t>3.2.-9.12.14</t>
  </si>
  <si>
    <t>ČEZ, a.s.</t>
  </si>
  <si>
    <t>3.2.-9.12.15</t>
  </si>
  <si>
    <t>3.2.-9.12.16</t>
  </si>
  <si>
    <t>VUJE a.s.</t>
  </si>
  <si>
    <t>Rôzne firmy + súkr.osoby</t>
  </si>
  <si>
    <t>Obj. - 8 ks</t>
  </si>
  <si>
    <t>doc. Ing. Miroslav Kopča, PhD.</t>
  </si>
  <si>
    <t>Vzdelávacia aktivita - kurz "Elektrotechnické minimu"</t>
  </si>
  <si>
    <t>17.1.-28.4.14</t>
  </si>
  <si>
    <t>EVONA ELECTRONIC, s.r.o.</t>
  </si>
  <si>
    <t>prof. Ing. Alfon Smola, PhD.</t>
  </si>
  <si>
    <t>Sbetelno-technický posudok  - meranie jasu LED obrazovky</t>
  </si>
  <si>
    <t>Martinrea Slovakia Fluid Systems, s.r.o.</t>
  </si>
  <si>
    <t>Meranie vodivosti palivových hadíc</t>
  </si>
  <si>
    <t>Meranie svetla DDK-HBM 150 pre vyhlásenie zhody CE</t>
  </si>
  <si>
    <t>elfa s.r.o.</t>
  </si>
  <si>
    <t>Vykonanie expertízy kvality bezodrazovej kabíny a meracieho vlnovodu</t>
  </si>
  <si>
    <t>Skúšky EMC na zariadení pre koľajové vozidlá</t>
  </si>
  <si>
    <t>EMC skúšky na zariadení - Monitorovací systém koncentrácie vodíka v HZ JE</t>
  </si>
  <si>
    <t>Badger Meter Slovakia, s.r.o.</t>
  </si>
  <si>
    <t>OBJ-V13-0219</t>
  </si>
  <si>
    <t>EMC skúšok prietokomera Sonic 3000</t>
  </si>
  <si>
    <t>OV14Ma1310</t>
  </si>
  <si>
    <t>certifikačné merania pre zdroj SZ 10 24/230.2 a zdroj SZ 5 24/230.1</t>
  </si>
  <si>
    <t>VOB/20140072</t>
  </si>
  <si>
    <t>EMC skúšky na EMT B1E-OR4TI a AMT B1E-OR2TI</t>
  </si>
  <si>
    <t>ZEMA, s.r.o.</t>
  </si>
  <si>
    <t>Svorkové meranie EMC rušenia výťahového rozvádzača s meničom na Herlianskej ulici č.2</t>
  </si>
  <si>
    <t>EMC merania - Svetlo DDK-HBM120N pre vyhlásenie zhody</t>
  </si>
  <si>
    <t>Bilisics Peter</t>
  </si>
  <si>
    <t>Meranie vyžarovaného rušenia a odolnosti voči elektrostatickým výbojom</t>
  </si>
  <si>
    <t>Skúšky EMC na svietidle DESIROLUX-LED 1364 mm</t>
  </si>
  <si>
    <t>EMERSON, a.s.</t>
  </si>
  <si>
    <t>EMC testy</t>
  </si>
  <si>
    <t>Krajčík Valdimír</t>
  </si>
  <si>
    <t>Meranie vyžarovaného rušenia v rozsahu 6kHz - 26GHz</t>
  </si>
  <si>
    <t>EMC merania - Svetlo DDK- SL 90W LP</t>
  </si>
  <si>
    <t>Skúšky EMC pre solenoidný ventil</t>
  </si>
  <si>
    <t>Skúšky elektromagnetickej kompatibility na žiarivkovom svietidle pre koľajové vozidlá - typ LIGHTING UNIT 2720-1</t>
  </si>
  <si>
    <t>BOWA, s.r.o.</t>
  </si>
  <si>
    <t>Skúšky EMC spôsobilosti zariadenia SmartPrinterZ</t>
  </si>
  <si>
    <t>Skúšky EMC na zariadení Meranie otáčok DGS</t>
  </si>
  <si>
    <t>EMC testy zariadenia Quit Station 525</t>
  </si>
  <si>
    <t>Meranie EMC na výťahových rozvádzačoch pre riadenie pohonu do 4 kW a do 5,5 kW</t>
  </si>
  <si>
    <t>Skúšky EMC kvalifikácie</t>
  </si>
  <si>
    <t>HYUNDAI ENGINEERING SLOVAKIA s.r.o.</t>
  </si>
  <si>
    <t>FMU 1326/2014</t>
  </si>
  <si>
    <t>Meranie elektromagnetických emisií a skúšky odolnosti</t>
  </si>
  <si>
    <t>PEMAT, s.r.o.</t>
  </si>
  <si>
    <t>Meranie EMC na dodanom zariadení</t>
  </si>
  <si>
    <t>OST-14-209</t>
  </si>
  <si>
    <t>Skúšky elektromagnetickej kompatibility na stropných žiarivkových svietidlách pre koľajové vozidlá - typ PASSENGER ROOM LIGHT MODUL</t>
  </si>
  <si>
    <t>EDASYS, s.r.o.</t>
  </si>
  <si>
    <t>Meranie úrovne EMG emisií</t>
  </si>
  <si>
    <t>OV14Ma5000</t>
  </si>
  <si>
    <t>Certifikačné merania EMC pre zdroje</t>
  </si>
  <si>
    <t>ENLIT, spol. s r.o.</t>
  </si>
  <si>
    <t>Fotometrické merania svietidiel</t>
  </si>
  <si>
    <t>MUDr. Katarína Vajdičková</t>
  </si>
  <si>
    <t>Meranie umelého osvetlenia v priestoroch ambulancie na adresa Kresánková 10/A Bratislava</t>
  </si>
  <si>
    <t>Lumi, spol. s r.o.</t>
  </si>
  <si>
    <t>Meranie umelého osvetlenia v objekte HQM Slovakia</t>
  </si>
  <si>
    <t>Flarcom SK, s.r.o.</t>
  </si>
  <si>
    <t>Meranie umelého osvelenia v prevádzke predajní ALDO v NC Aupark a v NC Centrál</t>
  </si>
  <si>
    <t>Žofaj Ľubomír</t>
  </si>
  <si>
    <t>Meranie svetelnej charakteristiky predného svetelného zdroja na bycikel</t>
  </si>
  <si>
    <t>Spektro13032014</t>
  </si>
  <si>
    <t>Spektromeranie Karimol Haly Senec</t>
  </si>
  <si>
    <t>PROFI MÉDIA, SE</t>
  </si>
  <si>
    <t>Svetelnotechnická expertíza novej LED/SMD obrazovky na Trnavskom Mýte v Bratislave</t>
  </si>
  <si>
    <t>Meranie umelého osvetlenia v objekte DUVENBECK Slovensko, Opletalova 71, Bratislava</t>
  </si>
  <si>
    <t>COFELY a.s.</t>
  </si>
  <si>
    <t>NO14700102436</t>
  </si>
  <si>
    <t>Svetelnotechnický posudok komunikácie na Rustaveliho ulici v mestskej časti Rača</t>
  </si>
  <si>
    <t>LE-TECHNIKA, D.O.O. KRANJ</t>
  </si>
  <si>
    <t>Fotometrické meranie svietidlá LUXTELLA LEDXLAMP TE X-4500K 100W 100001</t>
  </si>
  <si>
    <t>WILOW s.r.o.</t>
  </si>
  <si>
    <t>Meranie umelého osvetlenia v prevádzke ručnej umyvárne automobilov</t>
  </si>
  <si>
    <t>RestoreOne, s.r.o.</t>
  </si>
  <si>
    <t>Obj.: 140010</t>
  </si>
  <si>
    <t>Meranie umelého osvetlenia v prevádzke výrobnej haly v Nitre</t>
  </si>
  <si>
    <t>OMS, spol. s r.o.</t>
  </si>
  <si>
    <t>Meranie umelého osvetlenia</t>
  </si>
  <si>
    <t>Meranie fotobiologickej bezpečnosti na 3ks svietidiel</t>
  </si>
  <si>
    <t>Meranie umelého osvetlenia v objekte Škoda autosalón, Rožňavská. Bratislava</t>
  </si>
  <si>
    <t>Meranie osvetlenia v priestoroch prevádzky</t>
  </si>
  <si>
    <t>ELZA - Elektromontážny závod Bratislava, a.s.</t>
  </si>
  <si>
    <t>Fotometrické merania svietidiel BASIC LED PML 1x3L</t>
  </si>
  <si>
    <t>SIGNATECH spol. s r.o.</t>
  </si>
  <si>
    <t>Obj.: 140030</t>
  </si>
  <si>
    <t>Meranie retroreflexie skúšobných vzoriek digitálnej tlače</t>
  </si>
  <si>
    <t>Meranie umelého osvetlenia v objekte Slovakian Door Company, Devínska Nová Ves</t>
  </si>
  <si>
    <t>OKIN FACILITY SK, s.r.o.</t>
  </si>
  <si>
    <t>OB-SVK-14-00255-1</t>
  </si>
  <si>
    <t>Meranie UV žiarenia pod žiarivkovými svietidlami na Centre 2 a centre 4</t>
  </si>
  <si>
    <t>Národná energetická spoločnosť, a.s.</t>
  </si>
  <si>
    <t>11-05/020/2014</t>
  </si>
  <si>
    <t>Porovnávacie skúšky parametrov osvetlenia verejnej komunikácie pre účely akreditácie</t>
  </si>
  <si>
    <t>Mestský futbalový klub. a.s.</t>
  </si>
  <si>
    <t>28TU/2014</t>
  </si>
  <si>
    <t>Fotometrické meraniasvetelnotechnických parametrov osvetlenia hlavného futbalového štadióna MFK Ružomberok</t>
  </si>
  <si>
    <t>KUZEL architekti, s.r.o.</t>
  </si>
  <si>
    <t>Meranie umelého osvetlenia v predajni SIZEER v nákupnom centre Centrál</t>
  </si>
  <si>
    <t>EPIGONT, s.r.o.</t>
  </si>
  <si>
    <t>Meranie svetelnotechnických parametrov LED modulu pre LED obrazovky</t>
  </si>
  <si>
    <t>2B-projekt, spol. s r.o.</t>
  </si>
  <si>
    <t>021/2014</t>
  </si>
  <si>
    <t>Meranie intenzity osvetlenia v predajni Baťa LGF55 v OC EUROVEA</t>
  </si>
  <si>
    <t>ENERGOCOM, s.r.o.</t>
  </si>
  <si>
    <t>TUBA/0818</t>
  </si>
  <si>
    <t>Technické akreditované meranie trubíc</t>
  </si>
  <si>
    <t>ALFEX a.s.</t>
  </si>
  <si>
    <t>Fotometrické merania svetelnotechnických parametrov svietidla LED T8 6x25W</t>
  </si>
  <si>
    <t>Tatra Residence, s.r.o.</t>
  </si>
  <si>
    <t>760/2014</t>
  </si>
  <si>
    <t>Realizovanie odbornej prednášky o LED technológiach v osvetľovacej technike</t>
  </si>
  <si>
    <t>VM elektro s.r.o.</t>
  </si>
  <si>
    <t>OP-14-06-00001</t>
  </si>
  <si>
    <t>Meranie svetelnotechnických parametrov na svietidlách a spracovanie protokolu</t>
  </si>
  <si>
    <t>Fmu 1325/2014</t>
  </si>
  <si>
    <t>Fometrické merania svetelnotechnických parametrov svietidla LED a vyhodnotenie URG tabuliek pre svietidlo</t>
  </si>
  <si>
    <t>027/2014</t>
  </si>
  <si>
    <t>Meranie intenzity osvetlenia v predajni Baťa v OC Bory Mall</t>
  </si>
  <si>
    <t>031/2014</t>
  </si>
  <si>
    <t>Meranie intenzity osvetlenia v predajni OZETA LG 078 v OC Bory Mall</t>
  </si>
  <si>
    <t>Tatra banka, a.s.</t>
  </si>
  <si>
    <t>VYSTAVBA/2014/00124</t>
  </si>
  <si>
    <t>Meranie intenzity umelého osvetlenia v pobočke TB Bory Mall</t>
  </si>
  <si>
    <t>Hamar Peter</t>
  </si>
  <si>
    <t xml:space="preserve"> 01/HP/2014/11/1</t>
  </si>
  <si>
    <t>Meranie umelého osvetlenia v prevádzke prenajímateľných priestorov</t>
  </si>
  <si>
    <t>Power Service Int. S.r.o.</t>
  </si>
  <si>
    <t>OR11668-04</t>
  </si>
  <si>
    <t xml:space="preserve">Meranie umelého osvetlenia v prevádzke rekonštruovaných priestorov </t>
  </si>
  <si>
    <t>Prenosil, s.r.o.</t>
  </si>
  <si>
    <t xml:space="preserve">Fotometrické merania svetelnotechnických parametrov LED svietidla </t>
  </si>
  <si>
    <t>LED-SOLAR, s.r.o.</t>
  </si>
  <si>
    <t>OR20538958</t>
  </si>
  <si>
    <t>Meranie svetelnotechnických parametrov LED svietidiel</t>
  </si>
  <si>
    <t>OR20538685</t>
  </si>
  <si>
    <t>EB-TEX, s.r.o.</t>
  </si>
  <si>
    <t>Meranie umelého osvetlenia v prevádzke EB-TEX</t>
  </si>
  <si>
    <t>ELIMER a.s.</t>
  </si>
  <si>
    <t>Meranie umelého osvetlenia v prevádzke rekonštruovanej haly H2 v objekte Volswagen a.s., Bratislava</t>
  </si>
  <si>
    <t>OP-14-06-00002</t>
  </si>
  <si>
    <t>EAST SK, s.r.o.</t>
  </si>
  <si>
    <t>302/2014-KF</t>
  </si>
  <si>
    <t>Meranie intenzity osvetlenia v sekciach pre akciu "KF-Žilina-Rek"</t>
  </si>
  <si>
    <t>301/2014-KF</t>
  </si>
  <si>
    <t>Meranie intenzity osvetlenia v sekciach pre akciu "KF-BA-Karlová Ves"</t>
  </si>
  <si>
    <t>RIMI - Security Bardejov, s.r.o.</t>
  </si>
  <si>
    <t>Meranie svetelnotechnických parametrov pozemných komunikácií</t>
  </si>
  <si>
    <t>MS120MS18010022014</t>
  </si>
  <si>
    <t>Fotometrické merania svetelnotechnických parametrov svietidiel</t>
  </si>
  <si>
    <t>Modular001WW36</t>
  </si>
  <si>
    <t>Meranie intenzity osvetlenia v skladových halách TAKKO a UTI-Pharma</t>
  </si>
  <si>
    <t>Meranie umelého osvetlenia v prevádzke firmy SLOMATEC v areáli priemyselný park DNV Bratislava</t>
  </si>
  <si>
    <t>Meranie umelého osvetlenia v prevádzke firmy SAS Automotive v areáli priemyselný park DNV Bratislava</t>
  </si>
  <si>
    <t>Meranie umelého osvetlenia v objekte Internát sv.Alžbety v Bratislave</t>
  </si>
  <si>
    <t>Freudenberg Filtration Technologies Slovensko s.r.o.</t>
  </si>
  <si>
    <t>Meranie umelého osvetlenia v prevádzke výrobno - skladových a kancelárskych priestorov firmy</t>
  </si>
  <si>
    <t>Nezávisle posudzovanie materiálov predkladaných na výbor jadrovej bezpečnosti SE-EBO a ich prezentovanie na rokovaniach výboru JB SE-EBO výboru </t>
  </si>
  <si>
    <t>14.1.14 - 31.12.16</t>
  </si>
  <si>
    <t>Periodická príprava kontrolných fyzikov SE a.s. na experimentálnych reaktoroch</t>
  </si>
  <si>
    <t>8.3.13 - 30.12.15</t>
  </si>
  <si>
    <t>Overenie odbornej spôsobilosti v zmysle Zákona 124/2006 Z.z.</t>
  </si>
  <si>
    <t>17.1.-30.12.14</t>
  </si>
  <si>
    <t>Železničná spoločnosť Cargo slovakia, a.s.</t>
  </si>
  <si>
    <t>1124910/SL</t>
  </si>
  <si>
    <t>Ing. Attila Kment, PhD.</t>
  </si>
  <si>
    <t>Overovacie merania skúšačky olejov Baur DTS 90kV</t>
  </si>
  <si>
    <t>10.1.-28.1.14</t>
  </si>
  <si>
    <t>Fachhochschule Wiener Neustadt fur Wirtschaft und Technik GesmbH.</t>
  </si>
  <si>
    <t xml:space="preserve"> 0302/1/14</t>
  </si>
  <si>
    <t>prof. Ing. Márius Pavlovič, PhD.</t>
  </si>
  <si>
    <t>Dištančné vzdelávanie z predmetu "ACT - Accelerator Technology</t>
  </si>
  <si>
    <t>29.1. - 2.6.14</t>
  </si>
  <si>
    <t>SLOVNAFT MONTÁŽE a OPRAVY a.s.</t>
  </si>
  <si>
    <t xml:space="preserve">Objednávky </t>
  </si>
  <si>
    <t>Profylaktické merania izolačného systému statorového vinutia elektrického motora s rozpojiteľným a nerozpojiteľným uzlom </t>
  </si>
  <si>
    <t>17.1. - 20.1.14</t>
  </si>
  <si>
    <t>EVPÚ a.s.</t>
  </si>
  <si>
    <t>148/13/807</t>
  </si>
  <si>
    <t>Skúšky VN vodičov - analýza poškodených vzoriek</t>
  </si>
  <si>
    <t>1.1. - 2.4.2014</t>
  </si>
  <si>
    <t>Fyzikálni ústav AV ČR, v.v.i.</t>
  </si>
  <si>
    <t>Ing. Marián Vojs, PhD.</t>
  </si>
  <si>
    <t>Príprava polovodičových Si/Sio2 substrátov 10x10x mm2 pre rast tenkých vrstiev</t>
  </si>
  <si>
    <t>27.3. - 27.5.14</t>
  </si>
  <si>
    <t>Príprava polovodičových Si/Sio2 substrátov 10x10x mm2 / 8x8 mm2 pre rast tenkých vrstiev</t>
  </si>
  <si>
    <t>Príprava polovodičových Si substrátov 10x10x mm2 pre rast tenkých vrstiev</t>
  </si>
  <si>
    <t>26.3. - 27.5.14</t>
  </si>
  <si>
    <t>nkt cables, s.r.o.</t>
  </si>
  <si>
    <t>Impulzné skúšky káblov a skúšky stupňovito zvyšovaným striedavým priloženým napätím priemyselnej frekvecie káblov</t>
  </si>
  <si>
    <t>23.1. - 16.6.14</t>
  </si>
  <si>
    <t>ENPAY TRANSFORMER COMPONENTS s.r.o.</t>
  </si>
  <si>
    <t>481/14</t>
  </si>
  <si>
    <t>Porovnávacie merania testovacích napätí testera oleja Sivanada model OTS PR 100 kV</t>
  </si>
  <si>
    <t>7.4.-28.4.2014</t>
  </si>
  <si>
    <t xml:space="preserve">Rôzne firmy </t>
  </si>
  <si>
    <t>Kurz "Elektromagnetická kompatibilita pre konštruktérov elektronických zariadení"</t>
  </si>
  <si>
    <t>17.6. - 20.6.14</t>
  </si>
  <si>
    <t>Analýza materiálov . Posúdenie stavu izolácie 110kV kábla</t>
  </si>
  <si>
    <t>11.-7.2014</t>
  </si>
  <si>
    <t>CERN - Organisation Europeénne pour la Recherce Nucléaire</t>
  </si>
  <si>
    <t>CA5724949</t>
  </si>
  <si>
    <t>Bittera Mikuláš</t>
  </si>
  <si>
    <t>Vývoj a konštrukcia deličky hodinového signálu</t>
  </si>
  <si>
    <t>25.7.- 30.11.14</t>
  </si>
  <si>
    <t>Rôzne firmy a sukr.osoby</t>
  </si>
  <si>
    <t>Kopča Miroslav</t>
  </si>
  <si>
    <t>5.9.-8.12.14</t>
  </si>
  <si>
    <t>396/14 FEI.:0302/6/14</t>
  </si>
  <si>
    <t>1.8.14-28.2.15</t>
  </si>
  <si>
    <t>Ministerstvo hospodárstva SR</t>
  </si>
  <si>
    <t>227/2014-2050-4100, FEI.:0302/7/14</t>
  </si>
  <si>
    <t>Dopadová štúdia "Posúdenie vplyvu primárnych energetických surovín a klimatických podmienok na bezpečnosť elektrizačnej sústavy SR</t>
  </si>
  <si>
    <t>2.9.-16.9.2014</t>
  </si>
  <si>
    <t>VUKI, a.s.</t>
  </si>
  <si>
    <t>140230948VO</t>
  </si>
  <si>
    <t>Meranie úbytkov napätia na kábli 1XFHBH</t>
  </si>
  <si>
    <t>21.8.-4.9.14</t>
  </si>
  <si>
    <t>Contr. 0302/8/14</t>
  </si>
  <si>
    <t>Pavlovič Márius</t>
  </si>
  <si>
    <t>2.9.14-15.2.15</t>
  </si>
  <si>
    <t>Slovenský ľudový umelecký kolektív</t>
  </si>
  <si>
    <t>Technické zabezpečenie prevádzky systémov výpočtovej techniky v priestoroch výpočtového strediska</t>
  </si>
  <si>
    <t>01.06.-30.12.2014</t>
  </si>
  <si>
    <t xml:space="preserve"> 51/2014 0302/9/14</t>
  </si>
  <si>
    <t>Nezávisle posúdenie možnosti obstarania a použitia programov SVL a SVC pre ÚJD SR na základe technickej dokumentácie</t>
  </si>
  <si>
    <t>5.11.-13.11.14</t>
  </si>
  <si>
    <t>Itmed s.r.o.,</t>
  </si>
  <si>
    <t>0302/10/14</t>
  </si>
  <si>
    <t>Vypracovanie analýzy požiadaviek na softvérové riešenie pre štatistické spracovanie dát z biochemických vyšetrení</t>
  </si>
  <si>
    <t>27.6.-30.9.14</t>
  </si>
  <si>
    <t>Allianz - Slovenská poisťovňa a.s.</t>
  </si>
  <si>
    <t>Vypracovanie obhliadky a správy k príčine vzniku škody na transformátore a kompenzácii v súvislosti s riešením škodovej udalosti</t>
  </si>
  <si>
    <t>27.10.2014-30.03.2015</t>
  </si>
  <si>
    <t>Univerzita Komenského v Bratislave</t>
  </si>
  <si>
    <t>G03/4500194849</t>
  </si>
  <si>
    <t>Zhotovenie a dodanie Bórom dopované diamantové elektródy pre elektrochemické merania</t>
  </si>
  <si>
    <t>ERMS s.r.o.</t>
  </si>
  <si>
    <t>OMP20140001</t>
  </si>
  <si>
    <t>Meranie napäťovej závislosti impedancie a indukčnosti transformátorov</t>
  </si>
  <si>
    <t>SEMIKRON s.r.o.</t>
  </si>
  <si>
    <t>1401SK005325</t>
  </si>
  <si>
    <t>Ing. Váry Michal, PhD.</t>
  </si>
  <si>
    <t>Meranie izolácie na Spa5</t>
  </si>
  <si>
    <t>12.-24.11.2014</t>
  </si>
  <si>
    <t>Ing. Martin Donoval, PhD.</t>
  </si>
  <si>
    <t>Vypracovenie dokumentácie programu DeeBridge</t>
  </si>
  <si>
    <t>27.10.-21.11.14</t>
  </si>
  <si>
    <t>JHS, s.r.o.</t>
  </si>
  <si>
    <t>72/2014</t>
  </si>
  <si>
    <t>Spolupráca pri tvorbe"Metodiky na stanovenie všeobecnej hodnoty elektrotechnických zaradení spoločnosti SPP-distribúcia a.s."</t>
  </si>
  <si>
    <t>27.11.-12.12.14</t>
  </si>
  <si>
    <t>1/1072/11</t>
  </si>
  <si>
    <t>Fedorko Pavol, doc. Ing., CSc.</t>
  </si>
  <si>
    <t>Konduktivita vodivých polymérov a sietí z uhlíkových nanotrubíc.</t>
  </si>
  <si>
    <t>2/0084/11</t>
  </si>
  <si>
    <t>Kašparová Svatava, RNDr., PhD.</t>
  </si>
  <si>
    <t>Vývinová neurotoxicita venlafaxínu: Experimentálna štúdia neurobehaviorálneho vývinu a neuroendokrinných odpovedí.</t>
  </si>
  <si>
    <t>Hlavný riešiteľ: SAV</t>
  </si>
  <si>
    <t>1/0679/11</t>
  </si>
  <si>
    <t>Kožíšek Jozef, doc. Ing., CSc.</t>
  </si>
  <si>
    <t>Elektrónová štruktúra - prostriedok k pochopeniu chemických a  fyzikalnochemických vlastností.</t>
  </si>
  <si>
    <t>1/0095/11</t>
  </si>
  <si>
    <t>Kvasnica Michal, doc. Ing., PhD.</t>
  </si>
  <si>
    <t>Prediktívne riadenie na platformách s obmedzeným výpočtovým výkonom</t>
  </si>
  <si>
    <t>2/0048/11</t>
  </si>
  <si>
    <t>Liptaj Tibor, doc. Ing., CSc.</t>
  </si>
  <si>
    <t>Účinok pyridoindolových derivátov v podmienkach experimentálneho modelu neurodegenerácie</t>
  </si>
  <si>
    <t>Hlavný riešiteľ: SAV, spoluriešiteľovi: 2 119 €</t>
  </si>
  <si>
    <t>1/0228/12</t>
  </si>
  <si>
    <t>Hudec Pavol, doc. Ing., PhD.</t>
  </si>
  <si>
    <t>Pyrolýzne a katalytické premeny biomasy a organických odpadov na palivá druhej generácie.</t>
  </si>
  <si>
    <t>1/0973/12</t>
  </si>
  <si>
    <t>Bakošová Monika, doc. Ing., CSc.</t>
  </si>
  <si>
    <t>Riadenie chemickotechnologických a biotechnologických procesov s neurčitosťami</t>
  </si>
  <si>
    <t>1/0419/12</t>
  </si>
  <si>
    <t>Beinrohr Ernest, doc., Ing., DrSc.</t>
  </si>
  <si>
    <t>Elektrochemické generovanie hydridov pre stanovenie niektorých polokovov atómovou absorpčnou spektrometriou</t>
  </si>
  <si>
    <t>1/0327/12</t>
  </si>
  <si>
    <t>Biskupič Stanislav, prof. Ing., DrSc.</t>
  </si>
  <si>
    <t>Poznaním detailov elektrónovej štruktúry k interpretácii a predikcii fyzikálno-chemických vlastností látok</t>
  </si>
  <si>
    <t>1/0589/12</t>
  </si>
  <si>
    <t>Bodík Igor, doc. Ing., CSc.</t>
  </si>
  <si>
    <t>Využitie membránových bioreaktorov na čistenie priemyselných odpadových vôd</t>
  </si>
  <si>
    <t>1/0289/12</t>
  </si>
  <si>
    <t>Brezová Vlasta, prof.  Ing., DrSc.</t>
  </si>
  <si>
    <t>Štúdium procesov prenosu elektrónu v prírodných a syntetických systémoch: vzťah medzi štruktúrou a reaktivitou</t>
  </si>
  <si>
    <t>1/0975/12</t>
  </si>
  <si>
    <t>Čertík Milan, doc. Ing., PhD.</t>
  </si>
  <si>
    <t>Biotechnologické zhodnotenie domácich poľnohospodárskych zdrojov na bioprodukty s cielenými nutričnými a funkčnými vlastnosťami.</t>
  </si>
  <si>
    <t>1/0734/12</t>
  </si>
  <si>
    <t>Dercová Katarína, doc. Ing., PhD.</t>
  </si>
  <si>
    <t>Biodegradácia a bioremediácia perzistentných a toxických organických chlórovaných prioritných látok - kontaminantov pôd, sedimentov a vôd</t>
  </si>
  <si>
    <t>1/0818/12</t>
  </si>
  <si>
    <t>Drtil Miloslav, prof. Ing., PhD.</t>
  </si>
  <si>
    <t>Využitie granulovanej biomasy v procesoch biologického odstraňovania dusíka z odpadových vôd</t>
  </si>
  <si>
    <t>1/0879/12</t>
  </si>
  <si>
    <t>Greifová Mária, doc. Ing., PhD.</t>
  </si>
  <si>
    <t>Biodiverzita a antimikrobiálny potenciál divokých kyslomliečnych baktérií a ich dopad na technologický proces a ľudské zdravie</t>
  </si>
  <si>
    <t>1/0985/12</t>
  </si>
  <si>
    <t>Híveš Ján, prof. Ing., PhD.</t>
  </si>
  <si>
    <t>Elektrochemické oxidačno-redukčné procesy na kovových materiáloch</t>
  </si>
  <si>
    <t>1/0191/12</t>
  </si>
  <si>
    <t>Jantová Soňa, doc. Ing., PhD.</t>
  </si>
  <si>
    <t>Fotobiologické vlastnosti vybraných heterocyklických zlúčenín</t>
  </si>
  <si>
    <t>1/0972/12</t>
  </si>
  <si>
    <t>Vývoj a využitie moderných analytických metód na analýzu potravín.</t>
  </si>
  <si>
    <t>1/0866/12</t>
  </si>
  <si>
    <t>Markoš Jozef, prof. Ing., DrSc.</t>
  </si>
  <si>
    <t>Modelovanie hybridných systémov airlift bioreaktor - membránové separácie</t>
  </si>
  <si>
    <t>1/0229/12</t>
  </si>
  <si>
    <t>Rosenberg Michal, prof. Ing., PhD.</t>
  </si>
  <si>
    <t>Nové, výkonnejšie imobilizačné technológie pre biokatalyzátory oxidačno-redukčných reakcií a konštrukciu biosenzorov a biobatérií</t>
  </si>
  <si>
    <t>1/0053/13</t>
  </si>
  <si>
    <t>Fikar Miroslav, prof. Ing., DrSc.</t>
  </si>
  <si>
    <t>Optimálne procesné riadenie</t>
  </si>
  <si>
    <t>1/0757/13</t>
  </si>
  <si>
    <t>Jelemenský Ľudovít, doc. Ing., DrSc.</t>
  </si>
  <si>
    <t>Katalytická redukcia dechtov z termochemického rozkladu biomasy.</t>
  </si>
  <si>
    <t>1/0556/13</t>
  </si>
  <si>
    <t>Kaszonyi Alexander, prof. Ing., PhD.</t>
  </si>
  <si>
    <t>Selektívna katalytická transformácia bioglycerolu z obnoviteľných surovín na cenné chemikálie</t>
  </si>
  <si>
    <t>1/0453/13</t>
  </si>
  <si>
    <t>Kohajdová Zlatica, Ing., PhD.</t>
  </si>
  <si>
    <t>Možnosti zvýšenia obsahu výživovo dôležitých zložiek v cereálnych výrobkoch</t>
  </si>
  <si>
    <t>1/0133/13</t>
  </si>
  <si>
    <t>Kolarovič Andrej, Ing., PhD.</t>
  </si>
  <si>
    <t>Progresívne katalytické transformácie na báze Cu a Fe</t>
  </si>
  <si>
    <t>2013-2014</t>
  </si>
  <si>
    <t>1/0419/13</t>
  </si>
  <si>
    <t>Kolesárová  Anna, prof. RNDr., CSc.</t>
  </si>
  <si>
    <t>Agregačné funkcie: konštrukčné metódy, rozširovania, aplikácie</t>
  </si>
  <si>
    <t>1/0056/13</t>
  </si>
  <si>
    <t>Koman Marian, prof. Ing., DrSc.</t>
  </si>
  <si>
    <t>Koordinačné zlúčeniny medi, ako prostriedok sledovania transportných dejov v biologických systémoch s využitím izotopu 64Cu</t>
  </si>
  <si>
    <t>1/0735/13</t>
  </si>
  <si>
    <t>Lukeš Vladimír, doc. Ing., DrSc.</t>
  </si>
  <si>
    <t>Štúdium termodynamiky antioxidačného pôsobenia prírodných látok a ich modelových analógov</t>
  </si>
  <si>
    <t>1/0818/13</t>
  </si>
  <si>
    <t>Mikula Milan, doc. RNDr., CSc.</t>
  </si>
  <si>
    <t>Tenké vrstvy pre elektroniku a fotovoltaiku pripravené tlačou na plastových fóliách a lakovaných papieroch</t>
  </si>
  <si>
    <t>2/0164/13</t>
  </si>
  <si>
    <t>Milata Viktor, prof. Ing., CSc.</t>
  </si>
  <si>
    <t>Dejiny potravinárstva na Slovensku vo výrobe, výskume a v odbornom školstve</t>
  </si>
  <si>
    <t>1/0531/13</t>
  </si>
  <si>
    <t>Polakovič Milan, doc. Ing., PhD.</t>
  </si>
  <si>
    <t>Adsorpčné procesy v biotechnologických výrobách proteínov, oligosacharidov a aromatických alkoholov</t>
  </si>
  <si>
    <t>1/0472/13</t>
  </si>
  <si>
    <t>Segľa Peter, prof. Ing., DrSc.</t>
  </si>
  <si>
    <t>Koordinačné polyméry prechodných kovov s pórovitými metalo-organickými sieťami ako nové funkčné materiály.</t>
  </si>
  <si>
    <t>1/0860/13</t>
  </si>
  <si>
    <t>Schmidt Štefan, prof. Ing., PhD.</t>
  </si>
  <si>
    <t>Zlepšovanie nutričných, senzorických a dietetických vlastností tukových výrobkov prírodnými látkami</t>
  </si>
  <si>
    <t>1/0051/13</t>
  </si>
  <si>
    <t>Švorc Ľubomír, Ing., PhD.</t>
  </si>
  <si>
    <t>Využitie nových elektródových materiálov na báze bórom dopovaného diamantu a bizmutu na riešenie úloh potravinárskej, klinickej a environmentálnej stopovej analýzy.</t>
  </si>
  <si>
    <t>1/0495/13</t>
  </si>
  <si>
    <t>Valík Ľubomír, prof. Ing., PhD.</t>
  </si>
  <si>
    <t>Vzájomné vzťahy medzi nežiaducimi a zdraviu prospešnými mikroorganizmami v cereálnych a mliečnych matriciach fermentovaných kyslomliečnymi baktériami: kvantitatívna analýza smerujúca k vývoju fermentovaných produktov pre nutrične hendikepované skupiny konzumentov</t>
  </si>
  <si>
    <t>1/0539/13</t>
  </si>
  <si>
    <t>Lušpai Karol, Ing., PhD.</t>
  </si>
  <si>
    <t>Opotrebované fritovacie oleje/tuky ako zdroj palív pre dieselové motory</t>
  </si>
  <si>
    <t>1/0775/13</t>
  </si>
  <si>
    <t>Vrška Milan, doc. Ing., PhD.</t>
  </si>
  <si>
    <t>Štúdium  fyzikálnochemických vlastností lignocelulózových materiálov po úprave ultrazvukom.</t>
  </si>
  <si>
    <t>1/0522/14</t>
  </si>
  <si>
    <t>Boča Roman, prof. Ing., DrSc.</t>
  </si>
  <si>
    <t>Molekulový magnetizmus na báze koordinačných zlúčenín</t>
  </si>
  <si>
    <t>1/0101/14</t>
  </si>
  <si>
    <t>Danielik Vladimír, doc. Ing., PhD.</t>
  </si>
  <si>
    <t>Korózia pri tepelnom zaťažení</t>
  </si>
  <si>
    <t>1/0859/14</t>
  </si>
  <si>
    <t>Derco Ján, doc., Ing., PhD.</t>
  </si>
  <si>
    <t>Rozklad vybraných špecifických syntetických organických látok z vôd procesmi s využitím ozónu</t>
  </si>
  <si>
    <t>1/0488/14</t>
  </si>
  <si>
    <t>Gracza Tibor, prof. Ing., DrSc.</t>
  </si>
  <si>
    <t>Stereoselektívne konštrukcie oxa- a azaheterocyklických zlúčenín v syntéze prírodných látok</t>
  </si>
  <si>
    <t>1/0593/14</t>
  </si>
  <si>
    <t>Hojerová Jarmila, doc. Ing., PhD.</t>
  </si>
  <si>
    <t>Implementácia in vitro metódy OECD pre hodnotenie dermálnej absorpcie pesticídov a jej modifikácia na posúdenie odolnosti pracovných rukavíc voči pesticídom</t>
  </si>
  <si>
    <t>1/0503/14</t>
  </si>
  <si>
    <t>Hrouzková Svetlana, Ing., PhD.</t>
  </si>
  <si>
    <t>Vývoj účinných ekologických metód prípravy vzorky na extrakciu endokrinne disrupčných chemikálií a xenobiotík v potravinách a životnom prostredí na nízkych koncentračných hladinách</t>
  </si>
  <si>
    <t>2/0177/14</t>
  </si>
  <si>
    <t>Regenerácia špecifických regiónov mozgu dospelých spevavcov skúmaná pomocou in vivo magnetickej rezonancie</t>
  </si>
  <si>
    <t>1/0870/14</t>
  </si>
  <si>
    <t>Kryštofová Svetlana, Ing., PhD.</t>
  </si>
  <si>
    <t>Molekulová a biologická funkcia indolových zlúčenín v medzidruhových interakciách vláknitých húb rodu Trichoderma</t>
  </si>
  <si>
    <t>1/0361/14</t>
  </si>
  <si>
    <t>Labuda Ján, prof. Ing., DrSc.</t>
  </si>
  <si>
    <t>Vývoj elektrochemických senzorov a biosenzorov s polymérnymi a biomimetickými membránami pre nové spôsoby imobilizácie selektora, nové detekčné princípy a externú ochranu</t>
  </si>
  <si>
    <t>1/0499/14</t>
  </si>
  <si>
    <t>Lehotay Jozef, prof. Ing., DrSc.</t>
  </si>
  <si>
    <t>Vývoj a využitie selektívnych sorpčných materiálov na analýzu biologicky aktívnych látok v zložitých vzorkách</t>
  </si>
  <si>
    <t>2/0033/14</t>
  </si>
  <si>
    <t>Májek Pavol, Ing., PhD.</t>
  </si>
  <si>
    <t>Aldoketoreduktázy v chronických ochoreniach – in silico modelovanie významných enzýmov a ich komplexov s indolovými derivátmi.</t>
  </si>
  <si>
    <t>1/0757/14</t>
  </si>
  <si>
    <t>Marták Ján, RNDr., PhD.</t>
  </si>
  <si>
    <t>Funkčné hybridné materiály pre extraktívne separácie produktov biorafinérií</t>
  </si>
  <si>
    <t>1/0829/14</t>
  </si>
  <si>
    <t>Milata Viktor, prof. Ing., DrSc.</t>
  </si>
  <si>
    <t>Čiastočne fluórované pi-konjugované heterocykly – štúdium ich prípravy, reaktivity  a vlastnosti</t>
  </si>
  <si>
    <t>1/0388/14</t>
  </si>
  <si>
    <t>Moncoľ Ján, doc. Ing., PhD.</t>
  </si>
  <si>
    <t>Štruktúrne a funkčné mimetiká metaloenzýmov</t>
  </si>
  <si>
    <t>1/0790/14</t>
  </si>
  <si>
    <t>Paulíková Helena, doc. RNDr., CSc.</t>
  </si>
  <si>
    <t>Nové fotosenzibilizátory pre onkologickú fotodynamickú terapiu: fotocytotoxicita derivátov proflavínu</t>
  </si>
  <si>
    <t>1/0307/14</t>
  </si>
  <si>
    <t>Rapta Peter, prof. Ing., DrSc.</t>
  </si>
  <si>
    <t>Elektricky nabité biologicky aktívne látky a ich následné reakcie v roztokoch sledované simultánnymi spektroelektrochemickými technikami</t>
  </si>
  <si>
    <t>1/0560/14</t>
  </si>
  <si>
    <t>Šmogrovičová Daniela, doc. Ing., PhD.</t>
  </si>
  <si>
    <t>Mikrobiálna tvorba a modifikácia senzoricky žiaducich a nežiaducich zlúčenín vo fermentovaných nápojoch</t>
  </si>
  <si>
    <t>1/0573/14</t>
  </si>
  <si>
    <t>Špánik Ivan, doc., Ing., PhD.</t>
  </si>
  <si>
    <t>Vývoj a využitie  jednokolónových, viackolónových a viacrozmerných GC systémov v štúdiu mechanizmu chirálnych separácií ako perspektívnych metód na analýzu enantiomérov prchavých organických zlúčenín v zložitých matriciach.</t>
  </si>
  <si>
    <t>1/0765/14</t>
  </si>
  <si>
    <t>Valko Marián, prof. Ing., DrSc.</t>
  </si>
  <si>
    <t>Interakcia redoxne aktívnych kovov s neuroprotektívnymi látkami: efektívny spôsob boja s oxidačným stresom v neurologických chorobách?</t>
  </si>
  <si>
    <t>APVV-0202-10</t>
  </si>
  <si>
    <t>Biskupič Stanislav, prof. Ing. DrSc.</t>
  </si>
  <si>
    <t>Poznanie elektrónovej štruktúry látok ako cesta k predikcii potenciálnych liečiv</t>
  </si>
  <si>
    <t>z toho 8 063 € pre spoluriešiteľa</t>
  </si>
  <si>
    <t>APVV-0203-10</t>
  </si>
  <si>
    <t>Gracza Tibor, prof. Ing. DrSc.</t>
  </si>
  <si>
    <t>Dizajn, syntéza a antiproliferatívna aktivita tetrahydrofuránov odvodených od (+)-varitriolu</t>
  </si>
  <si>
    <t>APVV-0204-10</t>
  </si>
  <si>
    <t>Marchalín Štefan, prof. Ing. DrSc.</t>
  </si>
  <si>
    <t>Stereoselektívne syntézy bioaktívnych analógov indolizidínových alkaloidov</t>
  </si>
  <si>
    <t>APVV-0324-10</t>
  </si>
  <si>
    <t>Čeppan Michal, prof. Ing. PhD.</t>
  </si>
  <si>
    <t>Metodiky spektroskopického skúmania dokumentov pre potreby kriminalisticko-technických analýz</t>
  </si>
  <si>
    <t>APVV-0339-10</t>
  </si>
  <si>
    <t>Brezová Vlasta, prof. Ing. DrSc.</t>
  </si>
  <si>
    <t>Fotoindukované procesy prírodných a syntetických heterocyklických zlúčenín s biologickým impaktom</t>
  </si>
  <si>
    <t>APVV-0797-11</t>
  </si>
  <si>
    <t xml:space="preserve">Vývoj nových analytických metód na stanovenie a charakterizáciu biologicky aktívnych látok </t>
  </si>
  <si>
    <t xml:space="preserve">APVV-0014-11 </t>
  </si>
  <si>
    <t xml:space="preserve">Od magnetoaktívnych koordinačných zlúčenín k funkčným materiálom </t>
  </si>
  <si>
    <t>z toho 16 000 € pre spoluriešiteľa</t>
  </si>
  <si>
    <t xml:space="preserve">APVV-0415-11  </t>
  </si>
  <si>
    <t xml:space="preserve">Výskum integrovaných technológií výroby motorových palív druhej generácie z biokvapalín </t>
  </si>
  <si>
    <t>z toho 29 886,67 € pre spoluriešiteľa</t>
  </si>
  <si>
    <t xml:space="preserve">APVV-0662-11 </t>
  </si>
  <si>
    <t xml:space="preserve">Biotechnologická príprava nových typov funkčných obilnín a cereálnych produktov obohatených o polynenasýtené mastné kyseliny a pigmenty </t>
  </si>
  <si>
    <t>z toho 20 910 € pre spoluriešiteľa</t>
  </si>
  <si>
    <t xml:space="preserve">APVV-0656-11  </t>
  </si>
  <si>
    <t xml:space="preserve">Biokatalytická produkcia prírodných aróm v hybridných systémoch </t>
  </si>
  <si>
    <t>z toho 20 345 € pre spoluriešiteľa</t>
  </si>
  <si>
    <t xml:space="preserve">APVV-0551-11  </t>
  </si>
  <si>
    <t xml:space="preserve">Pokročilé a efektívne metódy optimálneho procesného riadenia </t>
  </si>
  <si>
    <t xml:space="preserve">APVV-0038-11  </t>
  </si>
  <si>
    <t xml:space="preserve">Polyaplikovateľné heterocykly - návrh štruktúry, syntéza a vlastnosti </t>
  </si>
  <si>
    <t>z toho 3 762 € pre spoluriešiteľa</t>
  </si>
  <si>
    <t xml:space="preserve">APVV-0457-11  </t>
  </si>
  <si>
    <t>Kolarovič Andrej, doc. Ing., PhD.</t>
  </si>
  <si>
    <t xml:space="preserve">Progresívne katalytické transformácie na báze Cu a Fe </t>
  </si>
  <si>
    <t xml:space="preserve">APVV-0133-11 </t>
  </si>
  <si>
    <t xml:space="preserve">Ekologické technológie a produkty na báze bioglycerolu </t>
  </si>
  <si>
    <t>z toho 31 772,50 € pre spoluriešiteľa</t>
  </si>
  <si>
    <t xml:space="preserve">APVV-0850-11 </t>
  </si>
  <si>
    <t>Šurina Igor, Ing., PhD.</t>
  </si>
  <si>
    <t xml:space="preserve">Biomasa - Zdroj chemikálií a biopalív </t>
  </si>
  <si>
    <t xml:space="preserve">APVV-0122-12 </t>
  </si>
  <si>
    <t>Bodík Igor, doc. Ing. PhD.</t>
  </si>
  <si>
    <t xml:space="preserve">Identifikácia drog a liečiv v odpadových vodách a možností ich odstraňovania na ČOV </t>
  </si>
  <si>
    <t>2013-2017</t>
  </si>
  <si>
    <t xml:space="preserve">APVV-0428-12 </t>
  </si>
  <si>
    <t>Szolcsányi Peter, doc. Ing. PhD.</t>
  </si>
  <si>
    <t xml:space="preserve">Katalytické heterocyklizácie v syntéze bioaktívnych prírodných látok a ich funkčných analógov </t>
  </si>
  <si>
    <t xml:space="preserve">APVV-0656-12 </t>
  </si>
  <si>
    <t>Derco Ján, doc. Ing. PhD.</t>
  </si>
  <si>
    <t xml:space="preserve">Odstraňovanie vybraných špecifických syntetických látok z vôd procesmi s využitím ozónu </t>
  </si>
  <si>
    <t>z toho 23 202,50 € pre spoluriešiteľa</t>
  </si>
  <si>
    <t xml:space="preserve">APVV-0694-12  </t>
  </si>
  <si>
    <t>Hudec Ivan, prof. Ing. PhD.</t>
  </si>
  <si>
    <t>Gumárske zmesi s novými netradičnými plnivami pre špeciálne aplikácie</t>
  </si>
  <si>
    <t>z toho 35 044,50 € pre spoluriešiteľa</t>
  </si>
  <si>
    <t xml:space="preserve">APVV-0719-12 </t>
  </si>
  <si>
    <t>Šimkovič Martin, doc. Ing. PhD.</t>
  </si>
  <si>
    <t xml:space="preserve">Ca2+ homeostáza a signalizácia vo fyziológii a vývoji Trichoderma spp. </t>
  </si>
  <si>
    <t xml:space="preserve">APVV-0858-12 </t>
  </si>
  <si>
    <t>Graczová Elena, doc. Ing. PhD.</t>
  </si>
  <si>
    <t xml:space="preserve">Modelovanie separácie azeotropických zmesí prostredníctvom extrakcie/extrakčnej destilácie a simulácia regenerácie     rozpúšťadiel </t>
  </si>
  <si>
    <t xml:space="preserve">APVV-0248-10        </t>
  </si>
  <si>
    <t>Čertík Milan, doc. Ing. PhD.</t>
  </si>
  <si>
    <t>Rastliny maku siateho produkujúce semeno s lepšími vlastnosťami pre potravinársky priemysel</t>
  </si>
  <si>
    <t>Hlavný riešiteľ: NPPC-VÚRV Lužianky</t>
  </si>
  <si>
    <t xml:space="preserve">APVV-0665-10    </t>
  </si>
  <si>
    <t>Výskum využitia rias pre utilizáciu CO2 a výrobu biopalív</t>
  </si>
  <si>
    <t>Hlavný riešiteľ: Slovnaft-VÚRUP Bratislava</t>
  </si>
  <si>
    <t xml:space="preserve">APVV-0109-10 </t>
  </si>
  <si>
    <t>Liptaj Tibor, doc. Ing. PhD.</t>
  </si>
  <si>
    <t>Živá/radikálová polymerizácia: Optimalizácia polymerizačného procesu pre prípravu dobre definovaných polymérov s cielenou architektúrou a vlastnosťami</t>
  </si>
  <si>
    <t xml:space="preserve">Hlavný riešiteľ: ÚP SAV Bratislava </t>
  </si>
  <si>
    <t xml:space="preserve">APVV-0282-10                        </t>
  </si>
  <si>
    <t xml:space="preserve">Kryštofová Svetlana, Ing. PhD. </t>
  </si>
  <si>
    <t>ABC transportné proteíny v mnohonásobnej rezistencii kvasiniek a fyziológii vláknitých húb</t>
  </si>
  <si>
    <t>Hlavný riešiteľ: PF UK Bratislava</t>
  </si>
  <si>
    <t xml:space="preserve">APVV-0302-10      </t>
  </si>
  <si>
    <t xml:space="preserve">Rosenberg Michal, prof. Ing. PhD. </t>
  </si>
  <si>
    <t>Imobilizačné techniky pre prípravu biokatalyzátorov na priemyselnú produkciu prírodných aróm</t>
  </si>
  <si>
    <t>Hlavný riešiteľ: CHÚ SAV Bratislava</t>
  </si>
  <si>
    <t xml:space="preserve">APVV-0590-10            </t>
  </si>
  <si>
    <t xml:space="preserve">Valík Ľubomír, prof. Ing. PhD. </t>
  </si>
  <si>
    <t xml:space="preserve">Rozšírenie vedeckých poznatkov o kvalite a bezpečnosti slovenskej bryndze modernými mikrobiologickými, molekulárno-biologickými a chromatografickými metódami                                                                                                                                                                                                                         </t>
  </si>
  <si>
    <t>Hlavný riešiteľ: VÚP Bratislava</t>
  </si>
  <si>
    <t xml:space="preserve">APVV-0132-11  </t>
  </si>
  <si>
    <t xml:space="preserve">Nekonvenčné kvantové stavy v nanoskopických magnetických systémoch </t>
  </si>
  <si>
    <t>Hlavný riešiteľ: PF UPJŠ Košice</t>
  </si>
  <si>
    <t xml:space="preserve">APVV-0294-11     (ZV)  (PôdV)   </t>
  </si>
  <si>
    <t xml:space="preserve">Čertík Milan, doc. Ing. PhD. </t>
  </si>
  <si>
    <t>Nekonvenčný prístup prípravy obilnín so zvýšeným hospodárskym potenciálom (IMCEPO).</t>
  </si>
  <si>
    <t>APVV-0218-11      (TechV)</t>
  </si>
  <si>
    <t>Smrčková Eva, Ing. PhD.</t>
  </si>
  <si>
    <t>Mechanizmy korózie a mikromechanické vlastnosti dentálnych materiálov (KoroDENT)</t>
  </si>
  <si>
    <t xml:space="preserve">Hlavný riešiteľ: ÚACH SAV Bratislava </t>
  </si>
  <si>
    <t xml:space="preserve">APVV-0119-12 </t>
  </si>
  <si>
    <t>Gál Miroslav, RNDr. PhD. za FCHPT</t>
  </si>
  <si>
    <t>Štúdium in vitro proteázového procesingu vybraných proteáz</t>
  </si>
  <si>
    <t xml:space="preserve">APVV-0431-12 </t>
  </si>
  <si>
    <t>Bačiak Ladislav Mgr.  za FCHPT</t>
  </si>
  <si>
    <t xml:space="preserve">Vývoj diagnostického nástroja pre kvantitatívne MRI zobrazovanie biogénneho železa v klinickej praxi </t>
  </si>
  <si>
    <t>Hlavný riešiteľ: ÚM SAV Bratislava</t>
  </si>
  <si>
    <t>Slovenské národné múzeum</t>
  </si>
  <si>
    <t>2014/1572</t>
  </si>
  <si>
    <t>Vizárová Katarína, doc. Ing. PhD.</t>
  </si>
  <si>
    <t>Ochrana materiálov a objektov v špecializovaných múzeách SNM</t>
  </si>
  <si>
    <t>2014-2015</t>
  </si>
  <si>
    <t>Nadácia Wolkswagen Slovakia</t>
  </si>
  <si>
    <t xml:space="preserve">039/13_RT </t>
  </si>
  <si>
    <t>Hájeková Elena, doc. Ing. PhD.</t>
  </si>
  <si>
    <t>Príprava automobilových palív z odpadných plastov</t>
  </si>
  <si>
    <t>MŠVVaŠ</t>
  </si>
  <si>
    <t>2013-14486/39498:1-11</t>
  </si>
  <si>
    <t xml:space="preserve">Rosenberg Michal, prof. Ing., PhD. </t>
  </si>
  <si>
    <t>Výskum možností integrácie výroby bioetanolu prvej generácie na báze kukurice a druhej generácie na báze celulózy zo slamy, kukuričného kôrovia a krátkych vlákien zo spracovania zberového papiera</t>
  </si>
  <si>
    <t>Hlavný riešiteľ: VÚPC, a.s., Bratislava</t>
  </si>
  <si>
    <t>Recyklačný fond, Bratislava</t>
  </si>
  <si>
    <t>P 11565/2013</t>
  </si>
  <si>
    <t>Cvengroš Ján, doc. Ing., DrSc.</t>
  </si>
  <si>
    <t>Možnosti energetického využitia opotrebovaných motorových olejov v mieste ich odberu</t>
  </si>
  <si>
    <t xml:space="preserve">ITMS 26220220091    </t>
  </si>
  <si>
    <t xml:space="preserve">Hudec Ivan, prof. Ing. PhD. </t>
  </si>
  <si>
    <t>Reinžiniering produktového portfólia VIPO a.s.</t>
  </si>
  <si>
    <t>2010-2013</t>
  </si>
  <si>
    <t>Hlavný riešiteľ: VIPO,a.s., Partizánske, financie z ERDF 25 721,52 € (85%), zo ŠR 3 026,06 € (10%)</t>
  </si>
  <si>
    <t xml:space="preserve">ITMS 26240220040   </t>
  </si>
  <si>
    <t>Šturdík Ernest, doc. Ing. PhD.</t>
  </si>
  <si>
    <t>Hodnotenie prírodných látok a ich výber pre prevenciu a liečbu civilizačných ochorení</t>
  </si>
  <si>
    <t>Hlavný riešiteľ: BEL/NOVAMANN, Bratislava, financie z ERDF 17 935,43 € (85%), zo ŠR 2 110,05 € (10%)</t>
  </si>
  <si>
    <t>ITMS 26240220061</t>
  </si>
  <si>
    <t>Marchalín Štefan, prof., Ing. DrSc.</t>
  </si>
  <si>
    <t>Centrum pre priemyselný výskum optimálneho spôsobu syntézy vysoko účinných liečiv</t>
  </si>
  <si>
    <t>2011-2013</t>
  </si>
  <si>
    <t>Hlavný riešiteľ: hameln rds., a.s. Modra, financie z ERDF 458 374,75 € (85%), zo ŠR 53 926,51 €  (10%)</t>
  </si>
  <si>
    <t>Interreg HU-SK</t>
  </si>
  <si>
    <t>HUSK/1101/1.2.1</t>
  </si>
  <si>
    <t>Chemické postupy zužitkovania biomasy v slovensko-maďarskom prihraničnom regióne</t>
  </si>
  <si>
    <t>Program cezhraničnej slovensko-maďarskej spoluprácel, financie z ERDF 214 413,99 € (85%), zo ŠR 25 225,17 €  (10%)</t>
  </si>
  <si>
    <t>Interreg SK-AT, ERDF financ.z fondov EÚ</t>
  </si>
  <si>
    <t>ATMOS Code NOO149</t>
  </si>
  <si>
    <t>Činnosti v oblasti obnoviteľných energií a energetickej účinnosti</t>
  </si>
  <si>
    <t>Program cezhraničnej slovensko-rakúskej spolupráce</t>
  </si>
  <si>
    <t xml:space="preserve">ITMS 26210120008  </t>
  </si>
  <si>
    <t>Hudec Ivan, prof. Ing., PhD.</t>
  </si>
  <si>
    <t>Modernizácia a dobudovanie výskumnej a vývojovej infraštruktúry a prístrojového vybavenia Centra pre aplikovaný výskum a environmentálne vhodných polymérnych materiálov</t>
  </si>
  <si>
    <t>Hlavný riešiteľ: STU, financie z ERDF 994 235,19 €  (85%), zo ŠR 116 968,85 €  (10%)</t>
  </si>
  <si>
    <t>SK-AT-0027-12</t>
  </si>
  <si>
    <t>Fronc Marek, Ing. PhD.</t>
  </si>
  <si>
    <t>Elektrónová štruktúra koordinačných zlúčenín II</t>
  </si>
  <si>
    <t>SR/Rakúsko</t>
  </si>
  <si>
    <t>SK-GR-0020-11</t>
  </si>
  <si>
    <t>Dvoranová Dana, doc. Ing. PhD.</t>
  </si>
  <si>
    <t>Fotoaktivita nanoštruktúr anatasu s exponovanými rovinami {001}</t>
  </si>
  <si>
    <t>SR/Grécko</t>
  </si>
  <si>
    <t>SK-FR-2013-0008</t>
  </si>
  <si>
    <t xml:space="preserve">Fedorko Pavol, doc. Ing., PhD. </t>
  </si>
  <si>
    <t>Transportné vlastnosti selektívne modifikovaných uhlíkových nanotrubíc</t>
  </si>
  <si>
    <t>SR/Francúzsko</t>
  </si>
  <si>
    <t>SK-FR-2013-0026</t>
  </si>
  <si>
    <t>Zložitosť, citlivosť a robustnosť explicitného prediktívneho riadenia</t>
  </si>
  <si>
    <t>DAAD</t>
  </si>
  <si>
    <t>Boča Roman, prof. Ing. DrSc.</t>
  </si>
  <si>
    <t xml:space="preserve">Kooperatívne interakcie v systémoch spinového prechodu tuhej fázy </t>
  </si>
  <si>
    <t>DAAD projekt</t>
  </si>
  <si>
    <t>DO7RP-0042-11</t>
  </si>
  <si>
    <t>Rebroš Martin, Ing. PhD.</t>
  </si>
  <si>
    <t>Vývoj biokatalýzy novej generácie pre priemyselnú chemickú syntézu</t>
  </si>
  <si>
    <t>Dofinancovanie projektu 7. RP z APVV</t>
  </si>
  <si>
    <t>FP7-KBBE-2010-4-266025</t>
  </si>
  <si>
    <t>7. rámcový program</t>
  </si>
  <si>
    <t>FP7-613667</t>
  </si>
  <si>
    <t>Glycerol - substrát pre biorafinérie a výrobu vysoko kvalitných produktov s priemyselnou hodnotou</t>
  </si>
  <si>
    <t>FP7-607957</t>
  </si>
  <si>
    <t>Vzdelávanie vo vnorenom prediktívnom riadení a optimalizácii</t>
  </si>
  <si>
    <t>2014-2018</t>
  </si>
  <si>
    <t>Managing Authority, Viena, Austria</t>
  </si>
  <si>
    <t>PLASTiCE/3CE368 P1</t>
  </si>
  <si>
    <t>Bakoš Dušan, prof. Ing. DrSc.</t>
  </si>
  <si>
    <t>Vývoj inovačného hodnotového reťazca pre udržateľné plasty v Strednej Európe</t>
  </si>
  <si>
    <t>Central Europe Programme</t>
  </si>
  <si>
    <t>NATO</t>
  </si>
  <si>
    <t>ESP.EAP.SFP 984087</t>
  </si>
  <si>
    <t>Špánik Ivan, doc. Ing., PhD.</t>
  </si>
  <si>
    <t>Drinking water quality risk assessment and prevention in Novi Sad Municipality, Serbia</t>
  </si>
  <si>
    <t>VUCHT a.s. Bratislava</t>
  </si>
  <si>
    <t>063 11</t>
  </si>
  <si>
    <t>Fellner Pavel, prof.Ing., DrSc.</t>
  </si>
  <si>
    <t>APVV-0387-10  Výskum technológií výroby vysokočistých tuhých hnojivových komponentov pre závlahové a hydroponické aplikácie</t>
  </si>
  <si>
    <t>01-12/2013</t>
  </si>
  <si>
    <t>EBA, s.r.o.  Bratislava</t>
  </si>
  <si>
    <t>040 12</t>
  </si>
  <si>
    <t>Rosenberg Michal, prof.Ing., CSc.</t>
  </si>
  <si>
    <t xml:space="preserve">Príprava a dodanie čistých druhov baktérií pre aplikáciu do mikrobiologického substrátu ROPSTOP SB vo forme tekutej zmesnej kultúry </t>
  </si>
  <si>
    <t>2012-2013</t>
  </si>
  <si>
    <t>Axxence Slovakia,s.r.o. Bratislava</t>
  </si>
  <si>
    <t>085 12</t>
  </si>
  <si>
    <t>Rosenberg Michal, prof.Ing. CSc.</t>
  </si>
  <si>
    <t>Výskum procesov prípravy prírodných aróm pomocou biokatalytických procesov</t>
  </si>
  <si>
    <t>Santoius Nemecko</t>
  </si>
  <si>
    <t>009 13</t>
  </si>
  <si>
    <t>Polakovič Milan, doc.Ing. CSc.</t>
  </si>
  <si>
    <t xml:space="preserve">Zachytávanie vírusov  a vektorov polymérnymi membránami </t>
  </si>
  <si>
    <t>SPUR a.s. Zlín</t>
  </si>
  <si>
    <t>039 13</t>
  </si>
  <si>
    <t>Bakoš Dušan, Dr.h.c., prof.Ing. DrSc.</t>
  </si>
  <si>
    <t>Nové dermatologické prostriedky na báze polymérnych nosičov ..."</t>
  </si>
  <si>
    <t>02-11/2014</t>
  </si>
  <si>
    <t>MONDI SCP a.s.  Ružomberok</t>
  </si>
  <si>
    <t>086 13</t>
  </si>
  <si>
    <t>Vrška Milan, doc.Ing. PhD.</t>
  </si>
  <si>
    <t xml:space="preserve">Procesové a neprocesové prvky v technológii výroby buničiny sulfátovým postupom </t>
  </si>
  <si>
    <t>Liptovská vodárenská spoločnosť, a.s.  Liptovský Mikuláš</t>
  </si>
  <si>
    <t>094 13</t>
  </si>
  <si>
    <t>Bodík Igor, doc.Ing. CSc.</t>
  </si>
  <si>
    <t xml:space="preserve">Laboratórne testy anaeróbnej fermentácie kukuričných výpalkov </t>
  </si>
  <si>
    <t>ZSNP SAV s.r.o.Žiar nad Hronom</t>
  </si>
  <si>
    <t>002 14</t>
  </si>
  <si>
    <t>Híveš Ján, prof.Ing., PhD.</t>
  </si>
  <si>
    <t>Riešenie problému vzniku zrazeniny pri zmiešaní priesakovej vody z podložia a alkalickej vody z telesa odkaliska</t>
  </si>
  <si>
    <t>01-04/2014</t>
  </si>
  <si>
    <t>SYNTHCLUSTER s.r.o.  Modra</t>
  </si>
  <si>
    <t>010 14</t>
  </si>
  <si>
    <t>Rosenberg Michal, prof.Ing., PhD.</t>
  </si>
  <si>
    <t>Vývoj technologických postupov prípravy biochemikálií kombináciou chemických a biotechnologických postupov.( D-arabitolu, D-arabinózy)</t>
  </si>
  <si>
    <t>Petrolab s.r.o. Bratilava</t>
  </si>
  <si>
    <t>012 14</t>
  </si>
  <si>
    <t>Štolcová Magdaléna, doc.Ing., PhD.</t>
  </si>
  <si>
    <t>Porovnanie zloženia kvapalných vzoriek ifračervenou spektroskopiou</t>
  </si>
  <si>
    <t>02/2014</t>
  </si>
  <si>
    <t xml:space="preserve">Biotika a.s. Slovenská Ľupča </t>
  </si>
  <si>
    <t>016 14</t>
  </si>
  <si>
    <t>Hutňan Miroslav, doc.Ing., CSc.</t>
  </si>
  <si>
    <t>Vypracovanie postupu spracovania biomasy z výroby cystínu s cieľom produkcie bioplynu v prevádzke objednávateľa jeho dcérskej spoločnosti  ČOV a.s.</t>
  </si>
  <si>
    <t>03-06/2014</t>
  </si>
  <si>
    <t>LentiKat´s  a.s. Praha</t>
  </si>
  <si>
    <t>027 14</t>
  </si>
  <si>
    <t>Optimalizácia, stabilizácia, skladovanie, kultivácia a stanovenie aktivity - LAMXII</t>
  </si>
  <si>
    <t>03-12/2014</t>
  </si>
  <si>
    <t>CHEMOSVIT FOLIE a.s. Svit</t>
  </si>
  <si>
    <t>028 14</t>
  </si>
  <si>
    <t>Jančovičová Viera, doc.Ing., PhD.</t>
  </si>
  <si>
    <t>Charakterizácia potlačených obalových fólií na báze polyetylénu</t>
  </si>
  <si>
    <t>VEGUM a.s. Dolné Vestenice</t>
  </si>
  <si>
    <t>029 14</t>
  </si>
  <si>
    <t>Hudec Ivan, prof.Ing., PhD.</t>
  </si>
  <si>
    <t xml:space="preserve">Fyzikálno-mechanické testy elastomérnych zmesí a ich komponentov </t>
  </si>
  <si>
    <t>04-12/2014</t>
  </si>
  <si>
    <t>Ryba Žilina spol. s. r.o., Žilina</t>
  </si>
  <si>
    <t>031 14</t>
  </si>
  <si>
    <t>Valík Ľubomír, prof.Ing., PhD.</t>
  </si>
  <si>
    <t>Aplikácie prístupov kvantitatívne /prediktívnej mikrobiológie pri vývoji a zabezpečovaní kvality rybích výrobkov</t>
  </si>
  <si>
    <t>ASIO s.r.o., Jiříkovce, CZ</t>
  </si>
  <si>
    <t>033 14</t>
  </si>
  <si>
    <t>Derco Ján, doc.Ing., CSc.</t>
  </si>
  <si>
    <t>Odstraňovanie amoniakálneho dusíka kombinovaným procesom oxidácie ozónu a adsorpcie na zeolite</t>
  </si>
  <si>
    <t>04-06/2014</t>
  </si>
  <si>
    <t>Techn. univerzita, Fak. textilná,  Liberec, CZ</t>
  </si>
  <si>
    <t>035 14</t>
  </si>
  <si>
    <t>Ujhelyiová Anna, doc.Ing., CSc.</t>
  </si>
  <si>
    <t xml:space="preserve">Príprava nedĺženého pp vlákna farbeného v hmote rôznymi pigmentami </t>
  </si>
  <si>
    <t>04-05/2014</t>
  </si>
  <si>
    <t>LEONI Slovakia, spol. s r.o., Trenčianska Teplá</t>
  </si>
  <si>
    <t>036 14</t>
  </si>
  <si>
    <t>Spracovanie triedenia látok zaradených do SHVC zoznamu podľa oblastí použitia</t>
  </si>
  <si>
    <t>KAMEA Elektronics s.r.o. Piešťany</t>
  </si>
  <si>
    <t>039 14</t>
  </si>
  <si>
    <t>Tiňo Radovan, Ing., PhD.</t>
  </si>
  <si>
    <t xml:space="preserve">Analýza opracovania králičej srsti atmosfeickým plazmatickým výbojom </t>
  </si>
  <si>
    <t>HOLCIM a.s. Rohožník</t>
  </si>
  <si>
    <t>040 14</t>
  </si>
  <si>
    <t>Smrčková Eva, Ing.CSc.</t>
  </si>
  <si>
    <t>Použiteľnosť jemne mletej granulovanej trosky na neutralizáciu kyslých pôd</t>
  </si>
  <si>
    <t>05-10/2014</t>
  </si>
  <si>
    <t xml:space="preserve">GUMOTEX, a.s.,   Břeclav, CZ </t>
  </si>
  <si>
    <t>045 14</t>
  </si>
  <si>
    <t>Vývoj a hodnotenie vlastností a odolnosti nitrilových zmesí na pogumovaný textil</t>
  </si>
  <si>
    <t>06/2014</t>
  </si>
  <si>
    <t>BUKOCEL a.s., Hencovce</t>
  </si>
  <si>
    <t>046 14</t>
  </si>
  <si>
    <t>Výskumné práce súvisiace s optimalizáciou procesu regenerácie čiernych lúhov</t>
  </si>
  <si>
    <t>047 14</t>
  </si>
  <si>
    <t>Výskumné práce súvisiace s optimalizáciou procesu pyrolyzácie</t>
  </si>
  <si>
    <t>hameln rds a.s.       Modra</t>
  </si>
  <si>
    <t>048 14</t>
  </si>
  <si>
    <t>Bakoš Dušan, Dr.h.c.,prof.Ing., DrSc.</t>
  </si>
  <si>
    <t xml:space="preserve">Formulačné štúdie vývoja nových liekových foriem s rekombinantnými proteínmi </t>
  </si>
  <si>
    <t>06-12/2014</t>
  </si>
  <si>
    <t>PPA ENERGO s.r.o.</t>
  </si>
  <si>
    <t>051 14</t>
  </si>
  <si>
    <t>Dudáš Jozef, doc.Ing., PhD.</t>
  </si>
  <si>
    <t>Posúdenie vhodnosti potrubného systému na dopravu plynnej vzorky</t>
  </si>
  <si>
    <t>05-07/2014</t>
  </si>
  <si>
    <t>BIOTIKA, a.s.   Slovenská Ľupča</t>
  </si>
  <si>
    <t>057 14</t>
  </si>
  <si>
    <t>Čertík Milan, doc.Ing., PhD.</t>
  </si>
  <si>
    <t>Vypracovanie postupu biotechnologickej produkcie oleja s obsahom kyseliny arachidovej</t>
  </si>
  <si>
    <t>ALCOA TECHNOLOGY USA</t>
  </si>
  <si>
    <t>059 14</t>
  </si>
  <si>
    <t>Základný výskum interkalácie</t>
  </si>
  <si>
    <t>08-12/2014</t>
  </si>
  <si>
    <t>ITMS 26040120028</t>
  </si>
  <si>
    <t>Dobudovanie národného centra pre výskum a aplikácie obnoviteľných zdrojov energie</t>
  </si>
  <si>
    <t>1/2010-06/2014</t>
  </si>
  <si>
    <t>ITMS 26220220093</t>
  </si>
  <si>
    <t xml:space="preserve">Berkeš Dušan, Doc. Ing. PhD. </t>
  </si>
  <si>
    <t>Výskum biotechnológií v spolupráci s akademickou sférou</t>
  </si>
  <si>
    <t>07/2010-06/2014</t>
  </si>
  <si>
    <t>ITMS 26220220074</t>
  </si>
  <si>
    <t>doc. Ing. Pavel Timár, CSc.</t>
  </si>
  <si>
    <t>Priemyselný výskum zameraný na materiálové zhodnotenie kvapalných odpadov najmä z automobilového priemyslu</t>
  </si>
  <si>
    <t>07/2010 - 05/2015</t>
  </si>
  <si>
    <t>Hlavný partner: 
Konzeko spol. s.r.o.</t>
  </si>
  <si>
    <t>ITMS 26240220071</t>
  </si>
  <si>
    <t>prof. Ing. Milan Polakovič, CSc.</t>
  </si>
  <si>
    <t>Vybudovanie Kompetenčného centra pre výskum a vývoj v oblasti molekulárnej medicíny</t>
  </si>
  <si>
    <t>10/2011 - 11/2014</t>
  </si>
  <si>
    <t>MŠVVaŠ SR/ VEGA</t>
  </si>
  <si>
    <t>1/041711</t>
  </si>
  <si>
    <t>Pohaničová Jana, doc. Ing.arch., Phd.</t>
  </si>
  <si>
    <t>M.M.Harminc-od historizmov k moderne a funkcionalizmu</t>
  </si>
  <si>
    <t>1/0996/11</t>
  </si>
  <si>
    <t>Samová Mária, doc.Ing.arch., PhD.</t>
  </si>
  <si>
    <t>Univerzálne navrhovanie prostredia v súlade s požiadavkou inklúzie zdravotne limitovanej populácie do vzdelávacieho a pracovného procesu</t>
  </si>
  <si>
    <t>Krajcsovics Lorant, Ing. arch., PhD.</t>
  </si>
  <si>
    <t>Architektúra a urbanizmus 2020 - smerovanie k takmer nulovému energetickému štandardu</t>
  </si>
  <si>
    <t>039STU-4/2014</t>
  </si>
  <si>
    <t>Budiaková Mária, Ing.arch.</t>
  </si>
  <si>
    <t>Progresívne technológie pri tvorbe architektonických diel</t>
  </si>
  <si>
    <t>MŠVVaŠ SR/ KEGA</t>
  </si>
  <si>
    <t>017STU-4/2014</t>
  </si>
  <si>
    <t>Reháčková Tamara, RNDr. PhD.</t>
  </si>
  <si>
    <t>Diela záhradnej architektúry ako súčasť kultúrneho dedičstva a možnosti ich interpretácie</t>
  </si>
  <si>
    <t>Agentúra APVV</t>
  </si>
  <si>
    <t>APVV-0469-11</t>
  </si>
  <si>
    <t>Petelen Ivan,prof.Ing.arch.akad.arch.</t>
  </si>
  <si>
    <t>Aplikovaný výskum a vývoj</t>
  </si>
  <si>
    <t>2012-2016</t>
  </si>
  <si>
    <t>APVV-0594-12</t>
  </si>
  <si>
    <t>Kotrádyová Veronika, doc. Ing.arch., PhD.</t>
  </si>
  <si>
    <t xml:space="preserve">INTERREG IVC, EÚ, EFRR, MH SR, </t>
  </si>
  <si>
    <t>5C 007</t>
  </si>
  <si>
    <t>Belčáková Ingrid,doc. RNDr., Phd.</t>
  </si>
  <si>
    <t xml:space="preserve">EUROSCAPES </t>
  </si>
  <si>
    <t>INTERNATIONAL VISEGRAD FUND</t>
  </si>
  <si>
    <t>Furdík Juraj, Ing.arch., CSc.</t>
  </si>
  <si>
    <t>MobEx 2013-2014</t>
  </si>
  <si>
    <t>Wolkswagen AG,38436,Wolfburg/ ŠKODA AUTO Mladá Boleslav</t>
  </si>
  <si>
    <t>Paliatka Peter,prof., akad.soch.</t>
  </si>
  <si>
    <t>Fit2 E-CAR</t>
  </si>
  <si>
    <t>2009-2014</t>
  </si>
  <si>
    <t>Fond architekta Emila Belluša, n.f.</t>
  </si>
  <si>
    <t>FAEB-02_2014_02</t>
  </si>
  <si>
    <t>Trnovská Katarína, Mgr.</t>
  </si>
  <si>
    <t>HRAVO - problematika dizajnu detskej hračky</t>
  </si>
  <si>
    <t>FAEB-02_2014_021</t>
  </si>
  <si>
    <t>Aufrichtová Zuzana, Ing. arch.</t>
  </si>
  <si>
    <t>Alexy-Kavan-Trnkus - profilová prierezová výstava urbanistického tria</t>
  </si>
  <si>
    <t>FAEB-02_2014_014</t>
  </si>
  <si>
    <t>Špaček Robert, prof., Ing. arch., PhD.</t>
  </si>
  <si>
    <t>Program Zahraniční študenti FA STU</t>
  </si>
  <si>
    <t>FAEB-02_2014_05</t>
  </si>
  <si>
    <t>Bacová Andrea, doc. Ing, arch.,PhD.</t>
  </si>
  <si>
    <t xml:space="preserve">Baumit </t>
  </si>
  <si>
    <t>Boháčová Katarína, Ing. arch., PhD.</t>
  </si>
  <si>
    <t>Konferncia PUBLIC SPACE</t>
  </si>
  <si>
    <t>MPaRV SR</t>
  </si>
  <si>
    <t>N00140</t>
  </si>
  <si>
    <t>REGIOGOES - štátny príspevok</t>
  </si>
  <si>
    <t>S149/10246/2014</t>
  </si>
  <si>
    <t>StoStiftung</t>
  </si>
  <si>
    <t>Interreg SK-AT, ERDF</t>
  </si>
  <si>
    <t>REGIOGOES - creating the future</t>
  </si>
  <si>
    <t>US Embassy Bratislava</t>
  </si>
  <si>
    <t>SLO10014GR116</t>
  </si>
  <si>
    <t>APVV-0076-11</t>
  </si>
  <si>
    <t>Janovec Jozef, prof., Ing., DrSc.</t>
  </si>
  <si>
    <t>Štúdium kryštálovej štruktúry a termodynamických vlastností komplexných kovových zliatin  na báze hliníka respektíve zinku</t>
  </si>
  <si>
    <t>01.07.2012-31.12.2015</t>
  </si>
  <si>
    <t>z toho 23 140 EUR pre spoluriešiteľa</t>
  </si>
  <si>
    <t>APVV-0248-12</t>
  </si>
  <si>
    <t>Ulrich Koloman, prof., Ing., PhD.</t>
  </si>
  <si>
    <t>Výskum vlastností zvarových spojov duplexných a superduplexných ocelí</t>
  </si>
  <si>
    <t>z toho 29 989 EUR pre spoluriešiteľa</t>
  </si>
  <si>
    <t>APVV-0023-12</t>
  </si>
  <si>
    <t>Koleňák Roman, doc. Ing. PhD.</t>
  </si>
  <si>
    <t>Výskum nových spájkovacích zliatin pre beztavivové spájkovanie s využitím lúčových technológií a ultrazvuku</t>
  </si>
  <si>
    <t>1.10.2013-31.5.2017</t>
  </si>
  <si>
    <t>z toho 32 740,50 EUR pre spoluriešiteľa</t>
  </si>
  <si>
    <t>APVV-0057-12</t>
  </si>
  <si>
    <t>Balog Karol, prof. Ing. PhD.</t>
  </si>
  <si>
    <t>Progresívne metódy zisťovania požiarno-technických charakteristík materiálov v požiarnom inžinierstve</t>
  </si>
  <si>
    <t>24.10.2013-30.9.2017</t>
  </si>
  <si>
    <t>MTF STU spoluriešiteľ, hlavný riešiteľ: TU vo Zvolene</t>
  </si>
  <si>
    <t>APVV-0059-10</t>
  </si>
  <si>
    <t>Urban Miroslav, prof., RNDr., DrSc.</t>
  </si>
  <si>
    <t>Interakcie v bio a nanosystémoch</t>
  </si>
  <si>
    <t>01.05.2011-31.10.2014</t>
  </si>
  <si>
    <t>MTF STU spoluriešiteľ, hlavný riešiteľ: PriF UK</t>
  </si>
  <si>
    <t>APVV-0434-10</t>
  </si>
  <si>
    <t>Demian Svetozár, Ing.</t>
  </si>
  <si>
    <t>Kryštalizácia a vlastnosti nových peritektických zliatin na báze TiAl</t>
  </si>
  <si>
    <t>MTF STU spoluriešiteľ, hlavný riešiteľ ÚMMS SAV</t>
  </si>
  <si>
    <t>FMF a I UK/EURATOM/CU.SK</t>
  </si>
  <si>
    <t>Nr. AECU 2013/04</t>
  </si>
  <si>
    <t>Urban Miroslav, prof., RNDr., DrSc. Janovec Jozef, prof. Ing. DrSc.</t>
  </si>
  <si>
    <t xml:space="preserve">(Chemická erózia: Počítačové modelovanie interakcií vo filmoch na báze uhlíka vystavených molekulovým iónom a vodíku) Chemical sputtering: Computational modelling of interactions in the carbon-containing films exposed to molecular ions and hydrogen </t>
  </si>
  <si>
    <t>FMFaI UK BA</t>
  </si>
  <si>
    <t>1/0162/11</t>
  </si>
  <si>
    <t>Skarba Michal, Mgr. PhD.</t>
  </si>
  <si>
    <t>Vplyv nehomogenít na úžitkové vlastnosti pások na báze vysokoteplotných supravodivých materiálov</t>
  </si>
  <si>
    <t>1/1035/12</t>
  </si>
  <si>
    <t>Čaplovič Ľubomír, doc. PhD.</t>
  </si>
  <si>
    <t>Štúdium štruktúrnej  a mechanickej stability nových vysokotvrdých povlakov na konštrukčných a nástrojových materiáloch</t>
  </si>
  <si>
    <t>1/0143/12</t>
  </si>
  <si>
    <t>Janovec Jozef, prof. Ing. DrSc.</t>
  </si>
  <si>
    <t>Vplyv expozičných podmienok na vývoj binárnych a ternárnych fáz v komplexných kovových zliatinách na báze hliníka</t>
  </si>
  <si>
    <t>1/0511/13</t>
  </si>
  <si>
    <t>Dobrotka Andrej, Mgr. PhD.</t>
  </si>
  <si>
    <t>Štúdium turbulentného akréčneho procesu v dvojhviezdnych akréčnych systémoch prostredníctvom flickeringu</t>
  </si>
  <si>
    <t>1/0770/13</t>
  </si>
  <si>
    <t>Antušek Andrej, RNDr. PhD.</t>
  </si>
  <si>
    <t>Štruktúra, vlastnosti a procesy na povrchoch a rozhraniach materiálov: počítačové modelovanie</t>
  </si>
  <si>
    <t>1/0402/13</t>
  </si>
  <si>
    <t>Dománková Mária, doc. Ing. PhD.</t>
  </si>
  <si>
    <t>Kvantifikácia radiačného poškodenia kompozitných materiálov pre termonukleárne fúzne reaktory</t>
  </si>
  <si>
    <t>1/0356/13</t>
  </si>
  <si>
    <t>Bošák Ondrej, Mgr. PhD.</t>
  </si>
  <si>
    <t>Štúdium relaxačných mechanizmov v kompozitoch so špeciálnymi plnivami na báze uhlíka</t>
  </si>
  <si>
    <t>1/0735/14</t>
  </si>
  <si>
    <t>Jurči Peter, prof. Ing. PhD.</t>
  </si>
  <si>
    <t>Štúdium metalurgickej podstaty  zmien štruktúry a vlastností Cr-V ledeburitickej ocele kryogénnym spracovaním</t>
  </si>
  <si>
    <t>1/0068/14</t>
  </si>
  <si>
    <t>Palcút Marián, Mgr. PhD.</t>
  </si>
  <si>
    <t>Korózna odolnosť progresívnych kovových zliatin na báze zinku, hliníka a cínu</t>
  </si>
  <si>
    <t>2014-17</t>
  </si>
  <si>
    <t>1/0811/14</t>
  </si>
  <si>
    <t>Čička Roman, doc. Ing. PhD.</t>
  </si>
  <si>
    <t>Využitie komplexnej termickej analýzy a výpočtovej termodynamiky pri štúdiu procesov v progresívnych materiálových systémoch</t>
  </si>
  <si>
    <t>1/0254/11</t>
  </si>
  <si>
    <t>Šugár Peter, prof. Ing. CSc.</t>
  </si>
  <si>
    <t>Technologická dedičnosť procesu mikroobrábania laserom a jej vplyv na technologické a úžitkové vlastnosti materiálu</t>
  </si>
  <si>
    <t>1/2594/12</t>
  </si>
  <si>
    <t>Sahúl Miroslav, Ing. PhD.</t>
  </si>
  <si>
    <t>Výskum metalurgického spájania a ďalších technologických procesov spracovania horčíkových a iných ľahkých zliatin progresívnymi a ekologicky vhodnými technológiami</t>
  </si>
  <si>
    <t>1/0615/12</t>
  </si>
  <si>
    <t>Václav Štefan, doc. Ing. PhD.</t>
  </si>
  <si>
    <t>Vplyv parametrov 5-osového brúsenia na geometrickú presnosť stopkových rezných nástrojov</t>
  </si>
  <si>
    <t>1/0455/14</t>
  </si>
  <si>
    <t>Výskum modifikovaných spájkovacích zliatin pre beztavivové spájkovanie kovových a keramických materiálov</t>
  </si>
  <si>
    <t>1/0470/14</t>
  </si>
  <si>
    <t>Marônek Milan, prof. Ing. CSc.</t>
  </si>
  <si>
    <t>Využitie moderných metód optického 3D skenovania na analýzu deformácií zvarkov</t>
  </si>
  <si>
    <t>1/0477/14</t>
  </si>
  <si>
    <t>Pokorný Peter, doc. Ing. PhD.</t>
  </si>
  <si>
    <t>Skúmanie vplyvu vybraných charakteristík procesu obrábania s využitím HI-technológií obrábania na výslednú kvalitu obrábaných plôch a bezproblémovú montáž</t>
  </si>
  <si>
    <t>1/0481/14</t>
  </si>
  <si>
    <t>Ulrich Koloman, prof. Ing. PhD.</t>
  </si>
  <si>
    <t>Výskum diagnostiky chýb zvarových spojov pomocou moderných NDT metód</t>
  </si>
  <si>
    <t>1/1203/12</t>
  </si>
  <si>
    <t>Šujanová Jana, doc. Ing. CSc.</t>
  </si>
  <si>
    <t>Manažment kvality informácií v projektovom riadení v priemyselných podnikoch v SR.</t>
  </si>
  <si>
    <t>1/0787/12</t>
  </si>
  <si>
    <t>Čambál Miloš, doc. Ing. CSc.</t>
  </si>
  <si>
    <t xml:space="preserve">Identifikácia kľúčových parametrov udržateľnej výkonnosti priemyselných podnikov v podmienkach multikultúrneho prostredia. </t>
  </si>
  <si>
    <t>1/0448/13</t>
  </si>
  <si>
    <t>Sablik Jozef, prof. Ing. CSc.</t>
  </si>
  <si>
    <t>Transformácia ergonomického programu do štruktúry manažérstva podniku integráciou  a využitím modulov QMS, EMS, HSMS</t>
  </si>
  <si>
    <t>1/0285/12</t>
  </si>
  <si>
    <t xml:space="preserve">Košťál Peter, doc. Ing. PhD. </t>
  </si>
  <si>
    <t>Výskum možností implementácie "inteligencie" do montážnych procesov</t>
  </si>
  <si>
    <t>1/1041/11</t>
  </si>
  <si>
    <t>Behúlová Mária, doc. Ing. CSc.</t>
  </si>
  <si>
    <t>Analýza nerovnovážnych tepelno-metalurgických a napäťovo-deformačných procesov vo výrobných technológiách zahŕňajúcich rýchle ochladzovanie a tuhnutie kovových materiálov</t>
  </si>
  <si>
    <t>1/0226/12</t>
  </si>
  <si>
    <t>Petráš Milan, Ing. PhD.</t>
  </si>
  <si>
    <t>Korešpondencia Jána Kvačalu 1860-1934</t>
  </si>
  <si>
    <t>1/0463/13</t>
  </si>
  <si>
    <t xml:space="preserve">Moravčík Oliver, Dr.h.c. prof. Dr. Ing. </t>
  </si>
  <si>
    <t>Štúdium vplyvu variabilných parametrov pružného mechatronického systému na jeho riadenie</t>
  </si>
  <si>
    <t>1/0640/14</t>
  </si>
  <si>
    <t>Soldán Maroš, prof. Ing. PhD.</t>
  </si>
  <si>
    <t>Štúdium využitia progresívnych oxidačných metód pre predĺženie životnosti procesných kvapalín  a pre následné urýchlenie biologickej likvidácie na konci ich životného cyklu</t>
  </si>
  <si>
    <t>001STU-4/2014</t>
  </si>
  <si>
    <t>Bošák Ondrej, Mgr. Ing. PhD.</t>
  </si>
  <si>
    <t>Implementácia nedeštruktívnych metód určených pre popis fyzikálnych vlastností progresívnych tenkovrstvových materiálov</t>
  </si>
  <si>
    <t>027STU-4/2014</t>
  </si>
  <si>
    <t>Velíšek Karol, prof.h.c. prof. Ing. CSc.</t>
  </si>
  <si>
    <t>Budovanie virtuálneho laboratória robotiky a manipulačnej techniky</t>
  </si>
  <si>
    <t>037STU-4/2012</t>
  </si>
  <si>
    <t>Sakál Peter, prof. Ing. CSc.</t>
  </si>
  <si>
    <t>Zavedenie predmetu "Udržateľné spoločensky zodpovedné podnikanie" do študijného programu Priemyslené manažérstvo na II. stupni  MTF STU Trnava</t>
  </si>
  <si>
    <t>003STU-4/2012</t>
  </si>
  <si>
    <t>Halenár Igor, Ing. PhD.</t>
  </si>
  <si>
    <t>Tvorba interaktívnej multimediálnej učebnice "Mechatronika" pre stredné odborné školy</t>
  </si>
  <si>
    <t>011STU-4/2012</t>
  </si>
  <si>
    <t>Bezák Tomáš, Ing. PhD.</t>
  </si>
  <si>
    <t>Identifikácia a vyhodnocovanie tvarov a povrchov materiálov snímaných konfokálnym mikroskopom</t>
  </si>
  <si>
    <t>032STU-4/2014</t>
  </si>
  <si>
    <t>Implementácia princípov Blended Learningu do výučby programovania CNC výrobných strojov a zariadení s pokrokovou kinematickou štruktúrou</t>
  </si>
  <si>
    <t>047STU-4/2012</t>
  </si>
  <si>
    <t>Peterka Jozef, prof. Dr. Ing.</t>
  </si>
  <si>
    <t>Vybudovanie on-line učebne pre  dynamické vzdelávanie študentov SŠ a VŠ z oblasti návrhu a výroby tvarovo zložitých súčiastok</t>
  </si>
  <si>
    <t>052STU-4/2013</t>
  </si>
  <si>
    <t>Bednáriková Mária, Mgr. PhD.</t>
  </si>
  <si>
    <t>Zavedenie štandardov kritického myslenia v rámci inovácie predmetu Úvod do vedeckej práce na STU.</t>
  </si>
  <si>
    <t>026STU-4/2012</t>
  </si>
  <si>
    <t>Študenti zo Slovenska na pražských a brnianskych technických školách v medzivojnovom období</t>
  </si>
  <si>
    <t>002STU-4/2013</t>
  </si>
  <si>
    <t>Martinka Jozef, Ing. PhD.</t>
  </si>
  <si>
    <t>Vybudovanie výučbového laboratória pre rekonštrukciu požiarov v laboratórnej mierke</t>
  </si>
  <si>
    <t>028STU-4/2013</t>
  </si>
  <si>
    <t>Szabová Zuzana, Ing. PhD.</t>
  </si>
  <si>
    <t>E-learning vo forme príručky bezpečnosti a ochrany zdravia pri zváraní</t>
  </si>
  <si>
    <t>NV Bekaert SA, Zwevegem, Belgium</t>
  </si>
  <si>
    <t>Kusý Martin, doc. Ing. PhD.</t>
  </si>
  <si>
    <t xml:space="preserve">Advanced materials, processing and automation technologies </t>
  </si>
  <si>
    <t>Výskum realizovaný na základe bilaterálnej zmluvy</t>
  </si>
  <si>
    <t xml:space="preserve">  G</t>
  </si>
  <si>
    <t xml:space="preserve">  D</t>
  </si>
  <si>
    <t>VG 1/0675/11</t>
  </si>
  <si>
    <t>prof. Ing. Mária Bieliková, PhD.</t>
  </si>
  <si>
    <t>Kontextové vyhľadávanie a prehliadanie informácií v sociálnom prostredí webu</t>
  </si>
  <si>
    <t xml:space="preserve"> G</t>
  </si>
  <si>
    <t>VG 1/0971/11</t>
  </si>
  <si>
    <t>doc. Mgr. Daniela Chudá,PhD.</t>
  </si>
  <si>
    <t>Získavanie, spracovanie, vizualizácia textových informácií na základe analýzy relácií podobností</t>
  </si>
  <si>
    <t>VG 1/1221/12</t>
  </si>
  <si>
    <t>doc. Ing.Valentino Vranić, PhD.</t>
  </si>
  <si>
    <t>Pokročilé metódy v evolúcii softvéru: varianty, kompozícia a integrácia</t>
  </si>
  <si>
    <t>VG 1/0675/12</t>
  </si>
  <si>
    <t>doc. Ing. Ivan Kotuliak, PhD.</t>
  </si>
  <si>
    <t>Sieťové architektúry pre doručovanie multimediálnych služieb so zabezpečením kvality</t>
  </si>
  <si>
    <t>VG 1/1008/12</t>
  </si>
  <si>
    <t>Ing. Katarína Jelemenská, PhD.</t>
  </si>
  <si>
    <t>Optimalizácia návrhu nízkopríkonových digitálnych a zmiešaných inegrovaných systémov</t>
  </si>
  <si>
    <t xml:space="preserve"> G </t>
  </si>
  <si>
    <t>VG 1/0722/12</t>
  </si>
  <si>
    <t>doc. Ing. Ladislav Hudec, PhD.</t>
  </si>
  <si>
    <t>Bezpečnosť v distribuovaných počítačových systémoch a mobilných počítačových sieťach</t>
  </si>
  <si>
    <t>VG 1/0553/12</t>
  </si>
  <si>
    <t>prof. RNDr. Jiří Pospíchal, PhD.</t>
  </si>
  <si>
    <t>Nové metódy učenia s posilňovaním pre spolupracujúce multiagentové systémy</t>
  </si>
  <si>
    <t xml:space="preserve"> D</t>
  </si>
  <si>
    <t>VG 1/0458/13</t>
  </si>
  <si>
    <t>prof. Ing.Vladimír Kvasnička, DrSc.</t>
  </si>
  <si>
    <t>Rozšírenie teórie multiagentových systémov o kolektívnu pamäť</t>
  </si>
  <si>
    <t>1/0625/14</t>
  </si>
  <si>
    <t>Ing. Vanda Benešová, PhD.</t>
  </si>
  <si>
    <t>Vizuálne rozpoznávanie tried objektov vo videosekvenciách prepojením sémantickej segmentácie na lokálnej úrovni a globálnej segmentácie vizuálnej nápadnosti (saliency)</t>
  </si>
  <si>
    <t>VG 1/0752/14</t>
  </si>
  <si>
    <t>prof. Ing. Pavol Návrat, PhD.</t>
  </si>
  <si>
    <t>Inteligentná analýza veľkých údajových korpusov sémanticky-orientovanými a bio-inšpirovanými metódami v paralelnom prostredí</t>
  </si>
  <si>
    <t>1/0616/14</t>
  </si>
  <si>
    <t>doc. Ing. Pavel Čičák, PhD.</t>
  </si>
  <si>
    <t>Metódy návrhu a verifikácie digitálnych systémov s nízkou spotrebou na báze formálnych špecifikačných jazykov</t>
  </si>
  <si>
    <t xml:space="preserve"> 009STU-4/2014</t>
  </si>
  <si>
    <t>Virtuálne softvérové laboratórium pre kolaboratívne riešenie úloh pri vzdelávaní</t>
  </si>
  <si>
    <t xml:space="preserve">FIIT </t>
  </si>
  <si>
    <t>APVV 0208-10</t>
  </si>
  <si>
    <t>Kognitívne cestovanie po digitálnom svete webu a knižníc s podporou personalizovaných služieb a sociálnych sietí</t>
  </si>
  <si>
    <t>APVV 0233-10</t>
  </si>
  <si>
    <t>Ing. Peter Lacko, PhD.</t>
  </si>
  <si>
    <t>Virtuálne a konštruktívne modelovanie, tréning a simulácia správania davu v mestskom prostredí</t>
  </si>
  <si>
    <t>zodp. rieš. ÚI SAV</t>
  </si>
  <si>
    <t xml:space="preserve">ITMS 26240220039
</t>
  </si>
  <si>
    <t>Výskum metód získavania, analýzy a personalizovaného poskytovania informácií a znalostí</t>
  </si>
  <si>
    <t>zodp. rieš. Gratex Int. a.s.</t>
  </si>
  <si>
    <t>Nadácia Tatrabanky</t>
  </si>
  <si>
    <t>2013et029</t>
  </si>
  <si>
    <t>Ing. Martin Nagy</t>
  </si>
  <si>
    <t>Terapia detskej mozgovej obrny pomocou počítačových hier</t>
  </si>
  <si>
    <t>Nadácia VW</t>
  </si>
  <si>
    <t>dar.zmluva 89/13</t>
  </si>
  <si>
    <t>Informačný a zábavný systém pre spolucestujúcich v autonobile s použitím nových metód interakcie, obohatenej reality a mobilných technológií</t>
  </si>
  <si>
    <t xml:space="preserve">ITMS  26240120039
</t>
  </si>
  <si>
    <t>doc. Ing. Viera Rozinajová, PhD.</t>
  </si>
  <si>
    <t>Medzinárodné centrum excelentnosti pre výskum inteligentných a bezpečných informačno-komunikačných technológií a systémov</t>
  </si>
  <si>
    <t>zodp. rieš. FEI STU</t>
  </si>
  <si>
    <t xml:space="preserve">ITMS  26240220084
</t>
  </si>
  <si>
    <t>zodp. rieš.  STU</t>
  </si>
  <si>
    <t>NVIDIA Corporation</t>
  </si>
  <si>
    <t>Ing. Andrej Fogelton</t>
  </si>
  <si>
    <t>Výskum hlbokých konvolučných neurónových sietí</t>
  </si>
  <si>
    <t>ÚM</t>
  </si>
  <si>
    <t>Interreg SK-AT, JTS Vienna</t>
  </si>
  <si>
    <t>AKK Centrope N00054</t>
  </si>
  <si>
    <t>Finka, Maroš, prof. Ing. arch. PhD. Ondrejička, Vladimír, Ing. PhD.</t>
  </si>
  <si>
    <t xml:space="preserve">  AKK - European Regional Development Fund  Alpen–Karpaten Korridors Centrope                                   </t>
  </si>
  <si>
    <t>2009-2012</t>
  </si>
  <si>
    <t>dofinancovanie projektu na základe zúčtovania</t>
  </si>
  <si>
    <t xml:space="preserve">  AKK -   Alpen–Carpathen Biocoridor - Add on                              </t>
  </si>
  <si>
    <t>ESPON</t>
  </si>
  <si>
    <t>081/2010</t>
  </si>
  <si>
    <t>Finka, Maroš, prof. Ing. arch. PhD., Jamečný Ľubomír, Ing.</t>
  </si>
  <si>
    <t>POLYCE - Metropolisation and Polycentric Development in Central Europe:</t>
  </si>
  <si>
    <t>2010 - 2012</t>
  </si>
  <si>
    <t>doplatok</t>
  </si>
  <si>
    <t>2CE174P4</t>
  </si>
  <si>
    <t>Petríková, Dagmar, doc. PhDr. PhD. Finka, Maroš., prof. Ing. arch. PhD.</t>
  </si>
  <si>
    <t>CircUse  Circular Flow Land Use Management</t>
  </si>
  <si>
    <t>Action TU 1011 COST</t>
  </si>
  <si>
    <t>Finka, Maroš, prof. Ing. arch. PhD.</t>
  </si>
  <si>
    <t>Climate Change and Migration: Knowledge, Law and Policy, and Theory</t>
  </si>
  <si>
    <t>Action TU 1001 COST</t>
  </si>
  <si>
    <t>Szekeres Kristián, Ing. PhD.</t>
  </si>
  <si>
    <t xml:space="preserve">Public Private Partnerships in Transport: Trends and Theory </t>
  </si>
  <si>
    <t>Action TU 1003 COST</t>
  </si>
  <si>
    <t xml:space="preserve">Špirková, Daniela,    doc. Ing. PhD.                      </t>
  </si>
  <si>
    <t>MEGAPROJECT</t>
  </si>
  <si>
    <t>Swiss-Slovak cooperation fund</t>
  </si>
  <si>
    <t>PP-2013-014</t>
  </si>
  <si>
    <t>Projekt participatívneho urbanistického plánovania</t>
  </si>
  <si>
    <t>Action TU 1309 COST</t>
  </si>
  <si>
    <t>Innovations in Climate Governance: Sources, Patterns and Effects (INOGOV)</t>
  </si>
  <si>
    <t>2014 - 2016</t>
  </si>
  <si>
    <t>Európska komisia, H2020</t>
  </si>
  <si>
    <t>No. 642372 H2020 - H2020-SC5-2014-one-stage</t>
  </si>
  <si>
    <t>INSPIRATION CSA</t>
  </si>
  <si>
    <t>Swiss National Science Foundation</t>
  </si>
  <si>
    <t>No. IZ73ZO_152599</t>
  </si>
  <si>
    <t>Smart Cities for knowledge based societies in CEE</t>
  </si>
  <si>
    <t>2/0016/11</t>
  </si>
  <si>
    <t>Socio-ekologické faktory strategického plánovania a  manažmentu krajiny  v podmienkach demokracie a trhovej ekonomiky</t>
  </si>
  <si>
    <t>2011 – 2014</t>
  </si>
  <si>
    <t>1/1013/12</t>
  </si>
  <si>
    <t>Špirková Daniela, doc. Ing. PhD.</t>
  </si>
  <si>
    <t>Ekonomické  aspekty znižovania energetickej náročnosti budov</t>
  </si>
  <si>
    <t>2012 - 2014</t>
  </si>
  <si>
    <t>1/1164/12</t>
  </si>
  <si>
    <t>Zajko, Marian, doc. Ing. PhD. MBA</t>
  </si>
  <si>
    <t>Možnosti uplatnenia informačných a komunikačných technológií na zvyšovanie efektívnosti medzinárodnej spolupráce malých a stredných podnikov SR v oblasti inovácií</t>
  </si>
  <si>
    <t>2012 -2014</t>
  </si>
  <si>
    <t>1/0335/13</t>
  </si>
  <si>
    <t>Chajdiak Jozef, doc. Ing., CSc.</t>
  </si>
  <si>
    <t>Štatistická analýza vybraných ukazovateľov konkurencieschopnosti na súbore podvojne účtujúcich podnikov SR</t>
  </si>
  <si>
    <t>2013 -2015</t>
  </si>
  <si>
    <t>1/0055/13</t>
  </si>
  <si>
    <t>Bondareva, Irina, doc. Ing. PhD.</t>
  </si>
  <si>
    <t>Systemizácia vplyvu faktorov a podmienok znalostného manažmentu v kontexte tvorby podnikateľskej stratégie na pracovnú motiváciu a jej odraz v raste efektivity resp.  udržateľnosti úrovne podnikateľskej činnosti</t>
  </si>
  <si>
    <t>VEGA Katolícka univerzita v Ružomberku</t>
  </si>
  <si>
    <t>2/0038/14</t>
  </si>
  <si>
    <t>Adaptačné stratégie na prírodné a spoločenské disturbácie prebiehajúce v lesnej krajine</t>
  </si>
  <si>
    <t>SAV Program cetrá ecelentnosti</t>
  </si>
  <si>
    <t xml:space="preserve">2014/372/432-02-PU SAV, </t>
  </si>
  <si>
    <t>SAV CESTA - Centrum strategických analýz, pracovisko PÚ SAV, ÚM STU, SPECTRA CE EU, PriF UK v Bratislave</t>
  </si>
  <si>
    <t>dodatok k zmluve III/2/2011</t>
  </si>
  <si>
    <t>R STU</t>
  </si>
  <si>
    <t xml:space="preserve">prijímateľ: STU, bez partnera                 </t>
  </si>
  <si>
    <t>ITMS 26220220077</t>
  </si>
  <si>
    <t>Zvyšovanie energetickej bezpečnosti SR</t>
  </si>
  <si>
    <t>7/2010-12/2013</t>
  </si>
  <si>
    <t>hl. partner VUJE, a.s.</t>
  </si>
  <si>
    <t>7/2010-6/2014</t>
  </si>
  <si>
    <t>Hlavný partner: 
Biotika, a.s.</t>
  </si>
  <si>
    <t>aktualizované 11.12.2014</t>
  </si>
  <si>
    <t>ITMS 26240120029</t>
  </si>
  <si>
    <t>Podpora dobudovania Centra excelentnosti pre Smart technológie, systémy a služby II</t>
  </si>
  <si>
    <t>01/2010 - 07/2014</t>
  </si>
  <si>
    <t>Centrum excelentnosti pre návrh, prípravu a diagnostiku nanoštruktúr pre elektroniku a fotoniku 2</t>
  </si>
  <si>
    <t>2/2011-6/2014</t>
  </si>
  <si>
    <t>Hlavný partner: 
GA Drilling, a.s.</t>
  </si>
  <si>
    <t>ITMS 26220220133</t>
  </si>
  <si>
    <t>Veterno-solárny elektrický akumulačný systém</t>
  </si>
  <si>
    <t>01/2011 - 12/2014</t>
  </si>
  <si>
    <t>Hlavný partner: HYDROGÉN SLOVAKIA, s.r.o.</t>
  </si>
  <si>
    <t>prof. Ing. Jozef Jasenek, CSc.</t>
  </si>
  <si>
    <t>Aplikovaný výskum a vývoj inovatívnej vŕtacej technológie pre ultra hĺbkové geotermálne vrty</t>
  </si>
  <si>
    <t>08/2010 - 07/2013</t>
  </si>
  <si>
    <t>ITMS 26240220042</t>
  </si>
  <si>
    <t>prof. Ing. Marián Peciar, PhD.</t>
  </si>
  <si>
    <t>03/2013 - 06/2015</t>
  </si>
  <si>
    <t>Objem finančných prostriedkov prijatých VŠ na jej účet v období od 1.1.2014
do 31.12.2014 zahŕňa finančné prostriedky za STU bez partnerov (SAV) v
podiele 95 % z oprávnených výdavkov.</t>
  </si>
  <si>
    <t>prof. Ing. Robert Redhammer, PhD.</t>
  </si>
  <si>
    <t>Knowledge discovery-štruktúrovanie rozsiahlych dát s podporou rozhodovania</t>
  </si>
  <si>
    <t>01/2011-12/2013</t>
  </si>
  <si>
    <t>ITMS 26240220057</t>
  </si>
  <si>
    <t>prof. Ing. Milan Polakovič, PhD.</t>
  </si>
  <si>
    <t>Vybudovanie experimentálnej overovacej jednotky zameranej na biotechnologickú produkciu špeciálnych chemikálií</t>
  </si>
  <si>
    <t>11/2010-10/2013</t>
  </si>
  <si>
    <t>ITMS 26230120002</t>
  </si>
  <si>
    <t>prof. Ing. Pavol Horváth, PhD.</t>
  </si>
  <si>
    <t>Slovenská infraštruktúra pre vysokovýkonné počítanie</t>
  </si>
  <si>
    <t>01/2010-12/2014</t>
  </si>
  <si>
    <t xml:space="preserve">prijímateľ: STU, partneri: MLC, ÚI SAV               </t>
  </si>
  <si>
    <t>ITMS 26240220028</t>
  </si>
  <si>
    <t>Efektívne riadenie výroby a spotreby energie z obnoviteľných zdrojov</t>
  </si>
  <si>
    <t>05/2010 - 09/2014</t>
  </si>
  <si>
    <t>10/2011 - 05/2015</t>
  </si>
  <si>
    <t>08/2011 - 05/2015</t>
  </si>
  <si>
    <t>Tabuľka č. 20: Finančné prostriedky na ostatné (nevýskumné) projekty získané v roku 2014</t>
  </si>
  <si>
    <t>Európska komisia, Tempus</t>
  </si>
  <si>
    <r>
      <t>159311-Tempus – IT –Tempus -JPCR -</t>
    </r>
    <r>
      <rPr>
        <b/>
        <sz val="10"/>
        <rFont val="Times New Roman"/>
        <family val="1"/>
        <charset val="238"/>
      </rPr>
      <t>NETWATER</t>
    </r>
  </si>
  <si>
    <t>Kriš Jozef, prof. Ing. PhD.</t>
  </si>
  <si>
    <r>
      <rPr>
        <b/>
        <sz val="10"/>
        <rFont val="Times New Roman"/>
        <family val="1"/>
        <charset val="238"/>
      </rPr>
      <t>Tempus:</t>
    </r>
    <r>
      <rPr>
        <sz val="10"/>
        <rFont val="Times New Roman"/>
        <family val="1"/>
        <charset val="238"/>
      </rPr>
      <t xml:space="preserve"> Systém vzdelávania v technológiach hospodárenia s vodnými zdrojmi </t>
    </r>
  </si>
  <si>
    <t>2010 - 2013</t>
  </si>
  <si>
    <r>
      <t xml:space="preserve">517340-TEMPUS-1-2011-1-IT-TEMPUS-SMGR </t>
    </r>
    <r>
      <rPr>
        <b/>
        <sz val="10"/>
        <rFont val="Times New Roman"/>
        <family val="1"/>
        <charset val="238"/>
      </rPr>
      <t>DOQUP</t>
    </r>
  </si>
  <si>
    <t>Jankovicová Eva, doc. Ing. PhD.</t>
  </si>
  <si>
    <r>
      <rPr>
        <b/>
        <sz val="10"/>
        <rFont val="Times New Roman"/>
        <family val="1"/>
        <charset val="238"/>
      </rPr>
      <t>Tempus:</t>
    </r>
    <r>
      <rPr>
        <sz val="10"/>
        <rFont val="Times New Roman"/>
        <family val="1"/>
        <charset val="238"/>
      </rPr>
      <t xml:space="preserve"> Dokumentácia na zabezpečenie kvality študijných programov</t>
    </r>
  </si>
  <si>
    <t>543727-TEMPUS-1-2013-1IT-SMGR</t>
  </si>
  <si>
    <t>Gašparík Jozef, prof. Ing. PhD.</t>
  </si>
  <si>
    <r>
      <rPr>
        <b/>
        <sz val="10"/>
        <rFont val="Times New Roman"/>
        <family val="1"/>
        <charset val="238"/>
      </rPr>
      <t>Tempus</t>
    </r>
    <r>
      <rPr>
        <sz val="10"/>
        <rFont val="Times New Roman"/>
        <family val="1"/>
        <charset val="238"/>
      </rPr>
      <t xml:space="preserve"> - EQUASP</t>
    </r>
  </si>
  <si>
    <t>2013 - 2015</t>
  </si>
  <si>
    <t>530720 - Tempus -1- 2012 -ES - JPGR - UNIGOV</t>
  </si>
  <si>
    <t>Petráš Dušan, prof. Ing. PhD.</t>
  </si>
  <si>
    <r>
      <rPr>
        <b/>
        <sz val="10"/>
        <rFont val="Times New Roman"/>
        <family val="1"/>
        <charset val="238"/>
      </rPr>
      <t>Tempus</t>
    </r>
    <r>
      <rPr>
        <sz val="10"/>
        <rFont val="Times New Roman"/>
        <family val="1"/>
        <charset val="238"/>
      </rPr>
      <t xml:space="preserve"> - Modernizing University Governance and Management in Libya</t>
    </r>
  </si>
  <si>
    <t>SAAIC - Slovenská akademická asociácia pre medzinárodnú spoluprácu</t>
  </si>
  <si>
    <t>LLP LdV Transfer Inovácií</t>
  </si>
  <si>
    <r>
      <rPr>
        <b/>
        <sz val="10"/>
        <rFont val="Times New Roman"/>
        <family val="1"/>
        <charset val="238"/>
      </rPr>
      <t xml:space="preserve">Leonardo - </t>
    </r>
    <r>
      <rPr>
        <sz val="10"/>
        <rFont val="Times New Roman"/>
        <family val="1"/>
        <charset val="238"/>
      </rPr>
      <t>BESTILE - Best Practice for Installation Ceramic, Glass and Stone Tile</t>
    </r>
  </si>
  <si>
    <t>12.2013 -12.2015</t>
  </si>
  <si>
    <t>LLP/ LdV/TOI/2013/IRL-506</t>
  </si>
  <si>
    <t>Špildová Dagmar, PhDr.</t>
  </si>
  <si>
    <r>
      <rPr>
        <b/>
        <sz val="10"/>
        <rFont val="Times New Roman"/>
        <family val="1"/>
        <charset val="238"/>
      </rPr>
      <t xml:space="preserve">Leonardo - </t>
    </r>
    <r>
      <rPr>
        <sz val="10"/>
        <rFont val="Times New Roman"/>
        <family val="1"/>
        <charset val="238"/>
      </rPr>
      <t>Vocal Medical – Vocationally Oriented Culture and Language in the MES</t>
    </r>
  </si>
  <si>
    <t>PROJKON</t>
  </si>
  <si>
    <t>PM76</t>
  </si>
  <si>
    <t>Výsledky z odberov a skúšania vzoriek betónu</t>
  </si>
  <si>
    <t>1.1.2014-31.1.2014</t>
  </si>
  <si>
    <t>Eustream</t>
  </si>
  <si>
    <t>PM42</t>
  </si>
  <si>
    <t>Brodniansky Ján,prof.Ing.PhD.</t>
  </si>
  <si>
    <t>Vodorovná rektifikácia premostenia č.9 Tuhársky potok</t>
  </si>
  <si>
    <t>1.6.2014-30.7.2014</t>
  </si>
  <si>
    <t>IAARC</t>
  </si>
  <si>
    <t>PM78</t>
  </si>
  <si>
    <t>Ekonomicko-admin.práce pre IAARC</t>
  </si>
  <si>
    <t>1.10.2014-31.10.2014</t>
  </si>
  <si>
    <t>NDS a.s.</t>
  </si>
  <si>
    <t>PM80</t>
  </si>
  <si>
    <t>Analýza príčin porušenia svahu zárezu</t>
  </si>
  <si>
    <t>PM81</t>
  </si>
  <si>
    <t>Posúdenie projektovej dokum.pre objekt 101-04</t>
  </si>
  <si>
    <t>1.1.2014-15.02.2014</t>
  </si>
  <si>
    <t>TLP</t>
  </si>
  <si>
    <t>PM83</t>
  </si>
  <si>
    <t>Slávik Ivan,doc.Ing.PhD.</t>
  </si>
  <si>
    <t>Expertízne posúdenie založenia stožiaru č.17</t>
  </si>
  <si>
    <t>Volkswagen Slovakia a.s.</t>
  </si>
  <si>
    <t>PM84</t>
  </si>
  <si>
    <t>Ilavský Ján, doc.Ing.PhD.</t>
  </si>
  <si>
    <t>Rozbor pitných,úžitkových a odpadových vôd</t>
  </si>
  <si>
    <t>1.6.2014-31.7.2014</t>
  </si>
  <si>
    <t>Min.ZV</t>
  </si>
  <si>
    <t>PM86</t>
  </si>
  <si>
    <t>Karel Ján, Ing.</t>
  </si>
  <si>
    <t>Znalecký posudok-všeob.hodnota stav.prác</t>
  </si>
  <si>
    <t>1.4.2014-31.4.2014</t>
  </si>
  <si>
    <t>Stachema</t>
  </si>
  <si>
    <t>PM87</t>
  </si>
  <si>
    <t>Skúšky pevnosti v tlaku valcových telies</t>
  </si>
  <si>
    <t>PM88</t>
  </si>
  <si>
    <t>Diagnostika bazénu Sina</t>
  </si>
  <si>
    <t>PM90</t>
  </si>
  <si>
    <t>Skúšky modulu pružnosti kameňa.</t>
  </si>
  <si>
    <t>11.1.2014-31.1.2014</t>
  </si>
  <si>
    <t>M&amp;P s.r.o.</t>
  </si>
  <si>
    <t>PM92</t>
  </si>
  <si>
    <t>Sken trupu a strojovne lode</t>
  </si>
  <si>
    <t>Ekosur</t>
  </si>
  <si>
    <t>PM95</t>
  </si>
  <si>
    <t>Husár Ladislav,doc.Ing.PhD.</t>
  </si>
  <si>
    <t>Kalibrácia oceľového pásma</t>
  </si>
  <si>
    <t>1.1.2014-20.2.2014</t>
  </si>
  <si>
    <t>Geotech</t>
  </si>
  <si>
    <t>PM96</t>
  </si>
  <si>
    <t>Kalibrácia meradla</t>
  </si>
  <si>
    <t>1.2.2014-30.7.2014</t>
  </si>
  <si>
    <t>Chemkostav</t>
  </si>
  <si>
    <t>PM97</t>
  </si>
  <si>
    <t>Meranie homogenity stĺpa na stavbe v Bratislave</t>
  </si>
  <si>
    <t>12.2.2014-30.3.2014</t>
  </si>
  <si>
    <t>PN01</t>
  </si>
  <si>
    <t>Posudok technického stavu areálu v Štrasburgu</t>
  </si>
  <si>
    <t>Skybau</t>
  </si>
  <si>
    <t>PN 04</t>
  </si>
  <si>
    <t>Skúšky kociek na stavbe Jakubovo námestie</t>
  </si>
  <si>
    <t>Applied Precision, s.r.o.</t>
  </si>
  <si>
    <t>PN05</t>
  </si>
  <si>
    <t>Skúšky oceľových valcov</t>
  </si>
  <si>
    <t>COOP</t>
  </si>
  <si>
    <t>PN06</t>
  </si>
  <si>
    <t>Žilinský Juraj, doc. Ing. PhD.</t>
  </si>
  <si>
    <t>Meranie a vyhodnotenie parametrov vnút.klímy</t>
  </si>
  <si>
    <t>11.2.2014-30.3.2014</t>
  </si>
  <si>
    <t>Železničné stavebníctvo</t>
  </si>
  <si>
    <t>PN08</t>
  </si>
  <si>
    <t>Inžiniersko-geolog.posudok stavu svahov zárezu</t>
  </si>
  <si>
    <t>Ing.Jozef Hirner</t>
  </si>
  <si>
    <t>PN10</t>
  </si>
  <si>
    <t>Experimentálne merania úrovne hladín podz.vôd</t>
  </si>
  <si>
    <t>1.4.2014-30.6.2014</t>
  </si>
  <si>
    <t>Sircontec</t>
  </si>
  <si>
    <t>PN11</t>
  </si>
  <si>
    <t>Skúšky modulu pružnosti penobetónu</t>
  </si>
  <si>
    <t>PRO TP 06 s.r.o.</t>
  </si>
  <si>
    <t>PN13</t>
  </si>
  <si>
    <t>Gramblička Štefan, doc,Ing.PhD.</t>
  </si>
  <si>
    <t>Konzultačná činnosť-odporúčaný rozsah zosilnenia stavby</t>
  </si>
  <si>
    <t>PN14</t>
  </si>
  <si>
    <t>Skúšky zmrašťovania betónu po 90 dňoch</t>
  </si>
  <si>
    <t>1.3.2014-30.9.2014</t>
  </si>
  <si>
    <t>Alpin Real s.r.o.</t>
  </si>
  <si>
    <t>PN18</t>
  </si>
  <si>
    <t>Unčík Stanislav,doc.Ing.PhD.</t>
  </si>
  <si>
    <t>Výsledky meraní a protokoly zo skúšok</t>
  </si>
  <si>
    <t>1.4.2014-31.5.2014</t>
  </si>
  <si>
    <t>PN19</t>
  </si>
  <si>
    <t>1.3.2014-30.3.2014</t>
  </si>
  <si>
    <t>SES Energoprojekt,s.r.o.</t>
  </si>
  <si>
    <t>PN20</t>
  </si>
  <si>
    <t>Diagnostika nosných konštrukcií objektu v Slovnafte v Bratislave</t>
  </si>
  <si>
    <t>Iwtech s.r.o.</t>
  </si>
  <si>
    <t>PN22</t>
  </si>
  <si>
    <t>Skúšky Poroflow F500 a Poroflow F900</t>
  </si>
  <si>
    <t>Severosl.vodárne a kanal.</t>
  </si>
  <si>
    <t>PN23</t>
  </si>
  <si>
    <t>Stanko Štefan,doc.Ing.PhD.</t>
  </si>
  <si>
    <t>Náhradné zásobovanie pitnou vodou v prípade výpadku vodárenského zdroja</t>
  </si>
  <si>
    <t>TPA s.r.o.</t>
  </si>
  <si>
    <t>PN25</t>
  </si>
  <si>
    <t>Skúšky pevnosti betónu na dodaných vrtoch</t>
  </si>
  <si>
    <t>Patriot real, s.r.o.</t>
  </si>
  <si>
    <t>PN27</t>
  </si>
  <si>
    <t>Posudok pre pozemok evidovaný ako parcela "C"</t>
  </si>
  <si>
    <t>Agrel s.r.o.</t>
  </si>
  <si>
    <t>PN28</t>
  </si>
  <si>
    <t>Posudok príčin deštrukcie plastových kontajnerov BigBoxen-BBO 1210</t>
  </si>
  <si>
    <t>Proeko s.r.o.</t>
  </si>
  <si>
    <t>PN31</t>
  </si>
  <si>
    <t>Potočár Milan, Ing.</t>
  </si>
  <si>
    <t>Technické a organizačné zabezpečenie kurzu</t>
  </si>
  <si>
    <t>1.5.2014-30.5.2014</t>
  </si>
  <si>
    <t>Bauchemia T.B.,s.r.o.</t>
  </si>
  <si>
    <t>PN33</t>
  </si>
  <si>
    <t>Skúšky zo zmrašťovania betónu</t>
  </si>
  <si>
    <t>ZIPP Bratislava s.r.o.</t>
  </si>
  <si>
    <t>PN36</t>
  </si>
  <si>
    <t>Skúšky vodotesnosti betónu stavby objektu Westend Quadrant</t>
  </si>
  <si>
    <t>TSÚS Bratislava</t>
  </si>
  <si>
    <t>PN37</t>
  </si>
  <si>
    <t>Experimentálna analýza sprašovitých zemín z lokality Štúrovo</t>
  </si>
  <si>
    <t>14.4.2014-30.5.2014</t>
  </si>
  <si>
    <t>Vertical Industrial a.s.</t>
  </si>
  <si>
    <t>PN39</t>
  </si>
  <si>
    <t>Skúšky pevnosti a modulu pružnosti betónu</t>
  </si>
  <si>
    <t>AkyBau s.r.o.</t>
  </si>
  <si>
    <t>PN40</t>
  </si>
  <si>
    <t>Skúšky kociek zo stavby PS Domino,nájomné byty</t>
  </si>
  <si>
    <t>Najkrajšie bývanie,s.r.o.</t>
  </si>
  <si>
    <t>PN42</t>
  </si>
  <si>
    <t>Statický prieskum obytného domu v Bratislave</t>
  </si>
  <si>
    <t>15.5.2014-30.5.2014</t>
  </si>
  <si>
    <t>PN47</t>
  </si>
  <si>
    <t>Stanovenie hodnoty vecných bremien za účelom vyplatenia-posudok</t>
  </si>
  <si>
    <t>PN48</t>
  </si>
  <si>
    <t>Sanácia plynovodu DN1200 umiestneného v chráničke pod diaľnicou D1</t>
  </si>
  <si>
    <t>PN52</t>
  </si>
  <si>
    <t>Inžiniersko-geologický posudok pre stavbu D1 Jánovce-Jablonov</t>
  </si>
  <si>
    <t>AKJ, s.r.o.</t>
  </si>
  <si>
    <t>PN53</t>
  </si>
  <si>
    <t>Makýš Peter,doc.Ing.PhD.</t>
  </si>
  <si>
    <t>Spracovanie PD ZSPD na akciu 162 Aupark-stavebné úpravy</t>
  </si>
  <si>
    <t>Konferencia</t>
  </si>
  <si>
    <t>PN55</t>
  </si>
  <si>
    <t>Konferencia CTM 2014</t>
  </si>
  <si>
    <t>9.9.2014-10.9.2014</t>
  </si>
  <si>
    <t>PN56</t>
  </si>
  <si>
    <t>Mechanické skúšky materiálov stavby IPR EMO 49900 Mochovce</t>
  </si>
  <si>
    <t>PN57</t>
  </si>
  <si>
    <t>Znalečné č.16/2014</t>
  </si>
  <si>
    <t>Konti, a.s.</t>
  </si>
  <si>
    <t>PN60</t>
  </si>
  <si>
    <t>Skúšky poterov na dodaných fragmentoch</t>
  </si>
  <si>
    <t>1.3.2014-30.5.2014</t>
  </si>
  <si>
    <t>Mesto Trnava</t>
  </si>
  <si>
    <t>PN62</t>
  </si>
  <si>
    <t>Petráš Dušan,prof.Ing.PhD.</t>
  </si>
  <si>
    <t>Analýza novej energetickej legislatívy súvisiacej s EKM Trnava</t>
  </si>
  <si>
    <t>1.2.2014-30.6.2014</t>
  </si>
  <si>
    <t>Aktív</t>
  </si>
  <si>
    <t>PN65</t>
  </si>
  <si>
    <t>Ároch Rudolf,doc.Ing.PhD.</t>
  </si>
  <si>
    <t>39. celoštátny aktív pracovníkov odboru OK</t>
  </si>
  <si>
    <t>15.10.2014-17.10.2014</t>
  </si>
  <si>
    <t>PN68</t>
  </si>
  <si>
    <t>Monitoring svahu železničného zárezu počas výstavby</t>
  </si>
  <si>
    <t>PN69</t>
  </si>
  <si>
    <t>Skúšky materiálu AKUFLAT</t>
  </si>
  <si>
    <t>1.5.2014-30.6.2014</t>
  </si>
  <si>
    <t>Obec Nitrianska Streda</t>
  </si>
  <si>
    <t>PN75</t>
  </si>
  <si>
    <t>Dušička Peter,prof.Ing.PhD.</t>
  </si>
  <si>
    <t>Hydrologické podklady o prietokoch a vývoji hladín podzemných vôd</t>
  </si>
  <si>
    <t>Ing.Ľubomír Oláh</t>
  </si>
  <si>
    <t>PN76</t>
  </si>
  <si>
    <t>Spracovanie POV pre závod Pečivárne Sereď o.z.</t>
  </si>
  <si>
    <t>Energoterm a.s.</t>
  </si>
  <si>
    <t>PN78</t>
  </si>
  <si>
    <t>Skúšky pevnosti betónu a prídržnosti náteru vo VE Madunice</t>
  </si>
  <si>
    <t>1.9.2014-30.10.2014</t>
  </si>
  <si>
    <t>Willow s.r.o.</t>
  </si>
  <si>
    <t>PN80</t>
  </si>
  <si>
    <t>Statický prieskum na Mýtnej ul. v Bratislave</t>
  </si>
  <si>
    <t>Orange Slovensko a.s.</t>
  </si>
  <si>
    <t>PN81</t>
  </si>
  <si>
    <t>Stanovenie jednorázovej náhrady o elektrických komunikáciach-posudok</t>
  </si>
  <si>
    <t>PN88</t>
  </si>
  <si>
    <t>VM Projekt s.r.o.</t>
  </si>
  <si>
    <t>PN91</t>
  </si>
  <si>
    <t>Systém manažérstva kvality podľa STN-vypracovanie dokumentácie</t>
  </si>
  <si>
    <t>Správa bytov-Sk s.r.o.</t>
  </si>
  <si>
    <t>PN92</t>
  </si>
  <si>
    <t>Integrovaný manažérsky systém podľa ISO 9001-vypracovanie dokumentácie</t>
  </si>
  <si>
    <t>PO01</t>
  </si>
  <si>
    <t>Výsledky skúšok</t>
  </si>
  <si>
    <t>1.7.2014-30,8.2014</t>
  </si>
  <si>
    <t>PO11</t>
  </si>
  <si>
    <t>SEAS TRADE s.r.o.</t>
  </si>
  <si>
    <t>PO12</t>
  </si>
  <si>
    <t>Skúšky pevnosti na doadných fragmentoch muriva RD Oščadnica</t>
  </si>
  <si>
    <t>PO18</t>
  </si>
  <si>
    <t>Zaťažovacie skúšky 2 kontajnerov</t>
  </si>
  <si>
    <t>Úrad pre verejné obstarávanie</t>
  </si>
  <si>
    <t>PG14</t>
  </si>
  <si>
    <t>Fillo Ľudovít,prof.Ing.PhD.</t>
  </si>
  <si>
    <t>Znalecký úkon-odborné stanovisko</t>
  </si>
  <si>
    <t>14.7.2011-15.1.2014</t>
  </si>
  <si>
    <t>PL04</t>
  </si>
  <si>
    <t>Statický prieskum polyfunkčného objektu na Žilinskej ul. v Bratislave</t>
  </si>
  <si>
    <t>15.4.2013-2.6.2014</t>
  </si>
  <si>
    <t>PL21</t>
  </si>
  <si>
    <t>Olbřímek Juraj,doc.Ing.PhD.</t>
  </si>
  <si>
    <t>Výpočet požiarneho vetrania prirodzeným odvodom tepla a splodín horenia</t>
  </si>
  <si>
    <t>2.5.2013-10.1.2014</t>
  </si>
  <si>
    <t>Aqua Invest Slovakia s.r.o.</t>
  </si>
  <si>
    <t>PL45</t>
  </si>
  <si>
    <t>Experimentálny výskum geotechnických vlastností zemín podložia</t>
  </si>
  <si>
    <t>26.6.2013-3.2.2014</t>
  </si>
  <si>
    <t>OS Zvolen</t>
  </si>
  <si>
    <t>PK88</t>
  </si>
  <si>
    <t>27.9.2013-25.3.2014</t>
  </si>
  <si>
    <t>Stavebná a znalecká organizácia</t>
  </si>
  <si>
    <t>PM35</t>
  </si>
  <si>
    <t>Skúšky na zameranie vlhkosti a vplyv na objekt Dominant v Bratislave</t>
  </si>
  <si>
    <t>5.11.2013-23.1.2014</t>
  </si>
  <si>
    <t>Chladiace veže Bohunice s.r.o.</t>
  </si>
  <si>
    <t>PL93</t>
  </si>
  <si>
    <t>Skúšky pevnosti v tlaku a objemovej hmotnosti</t>
  </si>
  <si>
    <t>21.11.2013-27.2.2014</t>
  </si>
  <si>
    <t>Energoprojekty a.s.</t>
  </si>
  <si>
    <t>PM54</t>
  </si>
  <si>
    <t>Vytvorenie priestorov pre stredisko technickej dokumentácie, JE Jaslovské Bohunice</t>
  </si>
  <si>
    <t>29.11.2013-6.11.2014</t>
  </si>
  <si>
    <t>Dopravoprojekt a.s.</t>
  </si>
  <si>
    <t>PL36</t>
  </si>
  <si>
    <t>Vypracovanie a dodanie dokumentácie DSP stavby</t>
  </si>
  <si>
    <t>10.12.2013-13.1.2014</t>
  </si>
  <si>
    <t>PK64</t>
  </si>
  <si>
    <t>11.12.2013-4.2.2014</t>
  </si>
  <si>
    <t>PM62</t>
  </si>
  <si>
    <t>Skúšky pevnosti betónu na dodaných vývrtoch</t>
  </si>
  <si>
    <t>13.12.2013-17.1.2014</t>
  </si>
  <si>
    <t>20.12.2013-23.4.2014</t>
  </si>
  <si>
    <t>Komacom s.r.o.</t>
  </si>
  <si>
    <t>PL01</t>
  </si>
  <si>
    <t>Konzultačné služby pri zavedení ISM podľa ISO 9001</t>
  </si>
  <si>
    <t>31.12.2013-31.3.2014</t>
  </si>
  <si>
    <t>OS Bratislava I</t>
  </si>
  <si>
    <t>PM53</t>
  </si>
  <si>
    <t>17.12.2013-27.5.2014</t>
  </si>
  <si>
    <t>Bednárová Emília,prof.Ing.PhD.</t>
  </si>
  <si>
    <t>17.12.2013-16.1.2014</t>
  </si>
  <si>
    <t>Vypracovanie diagnostiky a analýzy základových konštrukcií a podložia</t>
  </si>
  <si>
    <t>17.12.2013-30.1.2014</t>
  </si>
  <si>
    <t>Levice Čajkov-SVP</t>
  </si>
  <si>
    <t>PM38</t>
  </si>
  <si>
    <t>Štúdia stavby Levice - Čajkov,ochranné opatrenia v povodí toku Podlužanka</t>
  </si>
  <si>
    <t>19.12.2013-15.1.2014</t>
  </si>
  <si>
    <t>SVP Banská Bystrica</t>
  </si>
  <si>
    <t>PM39</t>
  </si>
  <si>
    <t>Štúdia stavby Podlužany-Gondovo,ochranné opatrenia v povodí toku Podlužanka</t>
  </si>
  <si>
    <t>19.12.2013-24.6.2014</t>
  </si>
  <si>
    <t>Návrh rektifikácie premostenia Tuhársky potok</t>
  </si>
  <si>
    <t>19.12.2013-3.3.2014</t>
  </si>
  <si>
    <t>PL85</t>
  </si>
  <si>
    <t>19.12.2013-22.1.2014</t>
  </si>
  <si>
    <t>PM68</t>
  </si>
  <si>
    <t>Skenovanie šachtových pecí v závode Carmeuse Slavec</t>
  </si>
  <si>
    <t>20.12.2013-21.1.2014</t>
  </si>
  <si>
    <t>Experimentálne vyhodnotenie vplyvu vysokopecných prachov z výroby karbidu vapnika</t>
  </si>
  <si>
    <t>30.12.2013-24.1.2014</t>
  </si>
  <si>
    <t>Experimentálny výskum a analýza geotech.vlastností geomateriálov odkalísk</t>
  </si>
  <si>
    <t>PM89</t>
  </si>
  <si>
    <t>Turček Peter,prof.Ing.PhD.</t>
  </si>
  <si>
    <t>Seminár</t>
  </si>
  <si>
    <t>2.1.2014-28.2.2014</t>
  </si>
  <si>
    <t>PN94</t>
  </si>
  <si>
    <t>Inžiniersko-geologický posudok</t>
  </si>
  <si>
    <t>16.7.2014-31.12.2014</t>
  </si>
  <si>
    <t>25.4.2014-31.12.2014</t>
  </si>
  <si>
    <t>Podlužany-Gondovo</t>
  </si>
  <si>
    <t>Ochranné opatrenia v povodí toku Podlužanka</t>
  </si>
  <si>
    <t>1.3.2014-30.6.2014</t>
  </si>
  <si>
    <t>Seminár GDE</t>
  </si>
  <si>
    <t>PN12</t>
  </si>
  <si>
    <t>Technológie modelovania krajiny a objektov</t>
  </si>
  <si>
    <t>PO24</t>
  </si>
  <si>
    <t>Geodetické merania posunov</t>
  </si>
  <si>
    <t>1.12.2014-31.12.2014</t>
  </si>
  <si>
    <t>PN83</t>
  </si>
  <si>
    <t>Geodetické merania posunov cez Dunaj</t>
  </si>
  <si>
    <t>1.6.2014-31.12.2014</t>
  </si>
  <si>
    <t>PJ66</t>
  </si>
  <si>
    <t>Diagnostické prehliadky premostení prepravnej siete</t>
  </si>
  <si>
    <t>PN32</t>
  </si>
  <si>
    <t>Návrh sanácie nízkeho krytia II.línie Beša</t>
  </si>
  <si>
    <t>MDVaRR</t>
  </si>
  <si>
    <t>PN46</t>
  </si>
  <si>
    <t>Baláž Ivan,prof.Ing.PhD.</t>
  </si>
  <si>
    <t>Štúdium implementácie a používania eurokódov v SR</t>
  </si>
  <si>
    <t>PM57</t>
  </si>
  <si>
    <t>Kontrola statického návrhu drevených konštrukcií-stavba HIPO ARÉnA</t>
  </si>
  <si>
    <t>Hydroturbo</t>
  </si>
  <si>
    <t>PM58</t>
  </si>
  <si>
    <t>23.25.9.2014</t>
  </si>
  <si>
    <t>Ryal</t>
  </si>
  <si>
    <t>PM63</t>
  </si>
  <si>
    <t>Posúdenie projektovej dokumentácie</t>
  </si>
  <si>
    <t>1.1.2014-28.2.2014</t>
  </si>
  <si>
    <t>PO19</t>
  </si>
  <si>
    <t>OS Komárno</t>
  </si>
  <si>
    <t>PM08</t>
  </si>
  <si>
    <t>PM74</t>
  </si>
  <si>
    <t>PM75</t>
  </si>
  <si>
    <t>1.2.2014-30.4.2014</t>
  </si>
  <si>
    <t>OS Bratislava II</t>
  </si>
  <si>
    <t>PM07</t>
  </si>
  <si>
    <t>OS Bratislava III</t>
  </si>
  <si>
    <t>PM16</t>
  </si>
  <si>
    <t>Vyúčtovanie znalečného</t>
  </si>
  <si>
    <t>Enel</t>
  </si>
  <si>
    <t>OS Galanta</t>
  </si>
  <si>
    <t>PC56</t>
  </si>
  <si>
    <t>PO25</t>
  </si>
  <si>
    <t>Posudok na hodnotu pozemku</t>
  </si>
  <si>
    <t>PL74</t>
  </si>
  <si>
    <t>1.7.2014-31.12.2014</t>
  </si>
  <si>
    <t>PM71</t>
  </si>
  <si>
    <t>Posudok-všeobecná hodnota 18 ks oceľových konštrukcií</t>
  </si>
  <si>
    <t>PL84</t>
  </si>
  <si>
    <t>Vysporiadanie spoluvlastníctva k nehnuteľnosti</t>
  </si>
  <si>
    <t>PM09</t>
  </si>
  <si>
    <t>Posudok pre pozemok evidovaný ako parcela "E"</t>
  </si>
  <si>
    <t>BVS</t>
  </si>
  <si>
    <t>PO45</t>
  </si>
  <si>
    <t>Odborný kurz zamestnancov BVS</t>
  </si>
  <si>
    <t>1.11.2014-30.11.2014</t>
  </si>
  <si>
    <t>PO33</t>
  </si>
  <si>
    <t>Kurz k prevádzkovaniu verejných vodovodov a kanalizácií</t>
  </si>
  <si>
    <t>Skúšky osvedčovateľov</t>
  </si>
  <si>
    <t>PM85</t>
  </si>
  <si>
    <t>Skúšky o odbornej spôsobilosti verejných vodovodov</t>
  </si>
  <si>
    <t>PO42</t>
  </si>
  <si>
    <t>Metodické spracovanie Poruchy vodovodných sieti</t>
  </si>
  <si>
    <t>PM72</t>
  </si>
  <si>
    <t>Školenie pre zamestnancov BVS</t>
  </si>
  <si>
    <t>TSUS</t>
  </si>
  <si>
    <t>PK87</t>
  </si>
  <si>
    <t>Stanovenie odolnosti na vzorkách kameniva</t>
  </si>
  <si>
    <t>OLO a.s.</t>
  </si>
  <si>
    <t>PM24</t>
  </si>
  <si>
    <t>Určenie zostatkovej životnosti stavebných objektov</t>
  </si>
  <si>
    <t>Mochovce</t>
  </si>
  <si>
    <t>PL30</t>
  </si>
  <si>
    <t>Diagnostika železnobetónových nosníkov</t>
  </si>
  <si>
    <t>1.4.2014-31.12.2014</t>
  </si>
  <si>
    <t>PM30</t>
  </si>
  <si>
    <t>Skúšky prídržnosti a náterov v AE Mochovce</t>
  </si>
  <si>
    <t>Unčík Stanislav,prof..Ing.PhD.</t>
  </si>
  <si>
    <t>Správa o výsledku meraní</t>
  </si>
  <si>
    <t>Stachema a.s.</t>
  </si>
  <si>
    <t>Skúšky stanovenia modulu pružnosti na trámcoch</t>
  </si>
  <si>
    <t>PM41</t>
  </si>
  <si>
    <t>Meranie kmitania historických hradieb Dolné Bašty pri stavebnej činnosti</t>
  </si>
  <si>
    <t>Caarnie s.r.o.</t>
  </si>
  <si>
    <t>PN66</t>
  </si>
  <si>
    <t>Výsledky skúšok betónu stĺpov poterov na fragmentoch</t>
  </si>
  <si>
    <t>Prodis plus s.r.o.</t>
  </si>
  <si>
    <t>PN67</t>
  </si>
  <si>
    <t>Vyhodnotenie  pevnosti muriva skladu na ul.Pribinová v Bratislave</t>
  </si>
  <si>
    <t>1.5.2014-30.7.2014</t>
  </si>
  <si>
    <t>PO22</t>
  </si>
  <si>
    <t>Gefos Slovakia</t>
  </si>
  <si>
    <t>PN96</t>
  </si>
  <si>
    <t>Monitoring vibrácií kostola v Bratislave</t>
  </si>
  <si>
    <t>Statická kancelária s.r.o.</t>
  </si>
  <si>
    <t>PO54</t>
  </si>
  <si>
    <t>Skúšky pevnosti tehál a pevnosti malty na stavbe Kostol v obci Láb</t>
  </si>
  <si>
    <t>Výsledky zaťažovacích skúšok 2 kontajnerov</t>
  </si>
  <si>
    <t>Výsledky skúšok poterov na dodaných fragmentoch</t>
  </si>
  <si>
    <t>PO32</t>
  </si>
  <si>
    <t>Skúšky pevnosti betónu v tlaku na valcoch a modul pružnosti</t>
  </si>
  <si>
    <t>PO40</t>
  </si>
  <si>
    <t>Bergamon a.s.</t>
  </si>
  <si>
    <t>PM65</t>
  </si>
  <si>
    <t>Diagnostika BAT šachty na Hraničnej ul. v Bratislave</t>
  </si>
  <si>
    <t>Odolnosť proti obrusovaniu kameniva</t>
  </si>
  <si>
    <t>Vypracovanie projektovej dokumentácie pre stavebné povolenie</t>
  </si>
  <si>
    <t>Wertheim,
Dunajská Streda</t>
  </si>
  <si>
    <t xml:space="preserve"> 1/14</t>
  </si>
  <si>
    <t>Výroba ozubených kolies</t>
  </si>
  <si>
    <t>10.01.2014-14.01.2014</t>
  </si>
  <si>
    <t>Nissens Slovakia
Čachtice</t>
  </si>
  <si>
    <t xml:space="preserve"> 2/14</t>
  </si>
  <si>
    <t>Kost Ján, Ing.</t>
  </si>
  <si>
    <t>3D meranie</t>
  </si>
  <si>
    <t>10.01.2014-10.01.2014</t>
  </si>
  <si>
    <t>Datalan a.s., BA</t>
  </si>
  <si>
    <t xml:space="preserve"> 3/14</t>
  </si>
  <si>
    <t>19.03.2014-19.03.2014</t>
  </si>
  <si>
    <t>ÚMMS SAVBA</t>
  </si>
  <si>
    <t xml:space="preserve"> 5/14</t>
  </si>
  <si>
    <t>Nitridácia</t>
  </si>
  <si>
    <t>21.01.2014-23.01.2014</t>
  </si>
  <si>
    <t>FCHPT STU</t>
  </si>
  <si>
    <t xml:space="preserve"> 6/14</t>
  </si>
  <si>
    <t>Prírubová redukcia</t>
  </si>
  <si>
    <t>15.01.2014-23.01.2014</t>
  </si>
  <si>
    <t>SjF STU</t>
  </si>
  <si>
    <t xml:space="preserve"> 14/14</t>
  </si>
  <si>
    <t>TOP 2014</t>
  </si>
  <si>
    <t>01.03.2014-30.06.2014</t>
  </si>
  <si>
    <t>Samkang Diecasting Slovakia, BA</t>
  </si>
  <si>
    <t xml:space="preserve"> 16/14</t>
  </si>
  <si>
    <t>18.03.2014-18.03.2014</t>
  </si>
  <si>
    <t xml:space="preserve"> 17/14</t>
  </si>
  <si>
    <t>Principia Cybernetika 2014</t>
  </si>
  <si>
    <t>16.09.2014-17.10.2014</t>
  </si>
  <si>
    <t>Plastic Omnium
Auto Exteriors,
Lozorno</t>
  </si>
  <si>
    <t xml:space="preserve"> 18/14</t>
  </si>
  <si>
    <t>Meranie pevnostných vlastností fólií</t>
  </si>
  <si>
    <t>14.04.2014-30.04.2014</t>
  </si>
  <si>
    <t>Vašek s.r.o.,
T. Stankovce</t>
  </si>
  <si>
    <t xml:space="preserve"> 20/14</t>
  </si>
  <si>
    <t>Výroba hydrostatického čerpadla</t>
  </si>
  <si>
    <t>14.03.2014-15.04.2014</t>
  </si>
  <si>
    <t>Rektorát STU</t>
  </si>
  <si>
    <t xml:space="preserve"> 21/14</t>
  </si>
  <si>
    <t>Gravirovanie menoviek</t>
  </si>
  <si>
    <t>27.03.2014-15.04.2014</t>
  </si>
  <si>
    <t xml:space="preserve"> 22/14</t>
  </si>
  <si>
    <t>Záhonová Viera, RNDr., CSc.</t>
  </si>
  <si>
    <t>Prípravný kurz matematiky</t>
  </si>
  <si>
    <t>02.09.2014-30.09.2014</t>
  </si>
  <si>
    <t xml:space="preserve"> 23/14</t>
  </si>
  <si>
    <t>Benco Peter, Ing., CSc.</t>
  </si>
  <si>
    <t>Prípravný kurz fyziky</t>
  </si>
  <si>
    <t>25.08.2014-11.09.2014</t>
  </si>
  <si>
    <t>Garay Slovakia,
Dunajská Streda</t>
  </si>
  <si>
    <t xml:space="preserve"> 24/14</t>
  </si>
  <si>
    <t>29.04.2014-30.04.2014</t>
  </si>
  <si>
    <t xml:space="preserve"> 25/14</t>
  </si>
  <si>
    <t>15.04.2014-29.04.2014</t>
  </si>
  <si>
    <t xml:space="preserve"> 26/14</t>
  </si>
  <si>
    <t>Výroba vetrolamu</t>
  </si>
  <si>
    <t>13.04.2014-15.04.2014</t>
  </si>
  <si>
    <t xml:space="preserve"> 27/14</t>
  </si>
  <si>
    <t>Kurz programovania</t>
  </si>
  <si>
    <t xml:space="preserve"> 28/14</t>
  </si>
  <si>
    <t>19.05.2014-20.05.2014</t>
  </si>
  <si>
    <t>VÚCHT, BA</t>
  </si>
  <si>
    <t xml:space="preserve"> 29/14</t>
  </si>
  <si>
    <t>Výroba združeného filtra do autoklávu</t>
  </si>
  <si>
    <t>01.04.2014-15.05.2014</t>
  </si>
  <si>
    <t xml:space="preserve"> 30/14</t>
  </si>
  <si>
    <t xml:space="preserve"> 36/14</t>
  </si>
  <si>
    <t>Výroba modelu</t>
  </si>
  <si>
    <t>23.06.2014-11.07.2014</t>
  </si>
  <si>
    <t>Veri2, BA</t>
  </si>
  <si>
    <t xml:space="preserve"> 37/14</t>
  </si>
  <si>
    <t>Ozubený pastorok</t>
  </si>
  <si>
    <t>04.07.2014-07.07.2014</t>
  </si>
  <si>
    <t xml:space="preserve"> 38/14</t>
  </si>
  <si>
    <t>11.07.2014-18.07.2014</t>
  </si>
  <si>
    <t>SvF STU</t>
  </si>
  <si>
    <t>40/14</t>
  </si>
  <si>
    <t>Šmykové zariadenie</t>
  </si>
  <si>
    <t>17.07.2014-30.09.2014</t>
  </si>
  <si>
    <t>USETM SjF STU</t>
  </si>
  <si>
    <t xml:space="preserve"> 41/14</t>
  </si>
  <si>
    <t>Mrežové okná</t>
  </si>
  <si>
    <t>27.06.2014-23.07.2014</t>
  </si>
  <si>
    <t xml:space="preserve"> 42/14</t>
  </si>
  <si>
    <t>Stojan a nerezová redukcia</t>
  </si>
  <si>
    <t>18.08.2014-20.08.2014</t>
  </si>
  <si>
    <t xml:space="preserve"> 44/14</t>
  </si>
  <si>
    <t>Laboratórna trubica na stláčanie a filtrovanie kvapalín</t>
  </si>
  <si>
    <t>08.09.2014-26.09.2014</t>
  </si>
  <si>
    <t>Dorotka s.r.o.</t>
  </si>
  <si>
    <t xml:space="preserve"> 45/14</t>
  </si>
  <si>
    <t>Tvarové podložky</t>
  </si>
  <si>
    <t>24.09.2014-30.09.2014</t>
  </si>
  <si>
    <t>Chezar s.r.o., BA</t>
  </si>
  <si>
    <t xml:space="preserve"> 46/14</t>
  </si>
  <si>
    <t>Výmenník tepla</t>
  </si>
  <si>
    <t>08.09.2014-30.10.2014</t>
  </si>
  <si>
    <t xml:space="preserve"> 47/14</t>
  </si>
  <si>
    <t>17.09.2014-30.09.2014</t>
  </si>
  <si>
    <t>Aquaclean s.r.o.</t>
  </si>
  <si>
    <t xml:space="preserve"> 48/14</t>
  </si>
  <si>
    <t>Podklady a realizácia  pre 3D tlač</t>
  </si>
  <si>
    <t>29.09.2014-31.10.2014</t>
  </si>
  <si>
    <t xml:space="preserve"> 51/14</t>
  </si>
  <si>
    <t>Nerezová nádrž (100 litrov)</t>
  </si>
  <si>
    <t>24.09.2014-23.10.2014</t>
  </si>
  <si>
    <t>Peter Chovan</t>
  </si>
  <si>
    <t xml:space="preserve"> 59/13</t>
  </si>
  <si>
    <t>Výroba pantografu</t>
  </si>
  <si>
    <t>09.01.2014-10.01.2014</t>
  </si>
  <si>
    <t>Ibok, BA</t>
  </si>
  <si>
    <t xml:space="preserve"> 13/13</t>
  </si>
  <si>
    <t>Príprava metalurgických vzoriek</t>
  </si>
  <si>
    <t>15.03.2013-18.11.2013</t>
  </si>
  <si>
    <t xml:space="preserve"> 11/14</t>
  </si>
  <si>
    <t>Pall testy</t>
  </si>
  <si>
    <t>11.03.2014-28.11.2014</t>
  </si>
  <si>
    <t>55/14</t>
  </si>
  <si>
    <t>Výpočet plastových klietok</t>
  </si>
  <si>
    <t>22.08.2014-01.11.2014</t>
  </si>
  <si>
    <t>SK-RO-0009-12</t>
  </si>
  <si>
    <t>Inovačné kompozičné materiály pre 
elektromagnetické tienenie na báze 
vodivých nano-práškov z recyklačného OEEZ</t>
  </si>
  <si>
    <t>01.01.2012-
31.12.2014</t>
  </si>
  <si>
    <t>CE</t>
  </si>
  <si>
    <t>3CE278P3</t>
  </si>
  <si>
    <t>Central Europe Repair &amp; Re-use Centres and Networks</t>
  </si>
  <si>
    <t xml:space="preserve">01.04.2011-
31.12.2014
</t>
  </si>
  <si>
    <t>SAAIC</t>
  </si>
  <si>
    <t>518811-LLP-1-2011-1-PT-ERASMUS-ENW, 2011-3819</t>
  </si>
  <si>
    <t>PRAXIS - European Center for Project/Internship Excellence</t>
  </si>
  <si>
    <t xml:space="preserve">01.10.2011-
30.09.2014
</t>
  </si>
  <si>
    <t>On-Line Learning Modules for Waste treatment, Waste disposal and Waste recycling</t>
  </si>
  <si>
    <t xml:space="preserve">01.12.2011-
14.02.2014
</t>
  </si>
  <si>
    <t>530577 – 2012 – RS – TEMPUS – JPCR</t>
  </si>
  <si>
    <t>Improvement of Product Development Studies in Serbia and Bosnia and Herzegovina</t>
  </si>
  <si>
    <t xml:space="preserve">13.02.2013-
30.09.2015
</t>
  </si>
  <si>
    <t>IVF</t>
  </si>
  <si>
    <t>V4 Green energy platform</t>
  </si>
  <si>
    <t xml:space="preserve">01.11.2011-
31.12.2013
</t>
  </si>
  <si>
    <t>015STU-4/2012</t>
  </si>
  <si>
    <t>CAE laboratórium pre nový študijný program Aplikovaná mechatronika</t>
  </si>
  <si>
    <t>018STU-482012</t>
  </si>
  <si>
    <t>Podpora vzdelávania v oblasti elektroenergetiky na stredných a základných školách</t>
  </si>
  <si>
    <t>019STU-4/2012</t>
  </si>
  <si>
    <t>Internacionalizácia a realizácia vzdelávania v interdisciplinárnych odboroch</t>
  </si>
  <si>
    <t>031STU-4/2013</t>
  </si>
  <si>
    <t>Nové výzvy fyzikálneho vzdelávania na technických univerzitách</t>
  </si>
  <si>
    <t>032STU-4/2013</t>
  </si>
  <si>
    <t>doc. Ing. Katarína Žáková, PhD.</t>
  </si>
  <si>
    <t>Online laboratórium pre výučbu predmetov automatického riadenia</t>
  </si>
  <si>
    <t>039STU-4/2013</t>
  </si>
  <si>
    <t>doc. Ing. Rastislav Róka, PhD.</t>
  </si>
  <si>
    <t>Použitie progresívnych foriem vzdelávania pomocou WWW pri príprave nových vzdelávacích programov v oblasti optického prenosového média</t>
  </si>
  <si>
    <t>047STU-4/2013</t>
  </si>
  <si>
    <t>MINCA – Študijný program „Multimediálne informačné technológie“ v anglickom jazyku</t>
  </si>
  <si>
    <t>003STU-4/2014</t>
  </si>
  <si>
    <t>Pokročilé metódy spracovania obrazu z vizuálnych systémov a ich implementácia do vzdelávacieho procesu</t>
  </si>
  <si>
    <t>010STU-4/2014</t>
  </si>
  <si>
    <t>doc. Ing. Jarmila Pavlovičová, PhD.</t>
  </si>
  <si>
    <t>Inovácia vzdelávania v číslicovom spracovaní obrazu, v biometrii a v strojovom učení a neurónových sieťach</t>
  </si>
  <si>
    <t>016STU-4/2014</t>
  </si>
  <si>
    <t>Ing. Miroslav Kamenský, PhD.</t>
  </si>
  <si>
    <t>Výučba diagnostiky mechatronických systémov s využitím vzdialeného prístupu</t>
  </si>
  <si>
    <t>022STU-4/2014</t>
  </si>
  <si>
    <t xml:space="preserve">Ing. Jozef Púčik, PhD. </t>
  </si>
  <si>
    <t>Inovácia vo výučbe aktuálnych a interdisciplinárnych aspektov multimediálnej techniky</t>
  </si>
  <si>
    <t>035STU-4/2014</t>
  </si>
  <si>
    <t>prof. Ing. Viktor Ferencey, PhD.</t>
  </si>
  <si>
    <t>Návrh virtuálneho laboratória pre implementáciu pokročilých metodík výučby v novom študijnom programe Elektromobilita</t>
  </si>
  <si>
    <t xml:space="preserve">FCHPT </t>
  </si>
  <si>
    <t>069STU-4/2012</t>
  </si>
  <si>
    <t>Milata Viktor, prof. Ing. DrSc.</t>
  </si>
  <si>
    <t>Chemický priemysel v zrkadle dejín Slovenska II</t>
  </si>
  <si>
    <t>KEGA projekt</t>
  </si>
  <si>
    <t>021STU-4/2014</t>
  </si>
  <si>
    <t>Biomasa - Zdroj chemických zlúčenín a biopalív</t>
  </si>
  <si>
    <t>za FCHPT: Híveš Ján, prof. Ing. PhD., Jelemenský Ľudovít, prof. Ing. DrSc.</t>
  </si>
  <si>
    <t>2011-2015</t>
  </si>
  <si>
    <t>administratívne spravuje STU</t>
  </si>
  <si>
    <t>ITMS 26240120034</t>
  </si>
  <si>
    <t>za FCHPT: Štibrányi Ladislav, doc. Ing. PhD.</t>
  </si>
  <si>
    <t>Centrum excelencie bezpečnostného výskumu</t>
  </si>
  <si>
    <t>2010-2014</t>
  </si>
  <si>
    <t>za FCHPT: Labuda Ján, prof. Ing. DrSc.</t>
  </si>
  <si>
    <t>Kompetenčné centrum inteligentných technológií pre elektronizáciu a informatizáciu systémov a služieb. Výskum inteligentných senzorových systémov.</t>
  </si>
  <si>
    <t>za STU: Peciar Marián, prof. Ing. PhD.</t>
  </si>
  <si>
    <t>Slovak Aid</t>
  </si>
  <si>
    <t>SAMRS/2013/ AFG/01/04</t>
  </si>
  <si>
    <t>Haydary Juma, doc. Ing. PhD.</t>
  </si>
  <si>
    <t>Laboratórium všeobecnej chemickej a potravinárskej technológie a študijné programy pre odbory "anorganická technológia" a "metalurgia" Kábulskej polytechnickej univerzity</t>
  </si>
  <si>
    <t>Financie poskytuje Slovenská agentúra pre medzinárodnú rozvojovú spoluprácu</t>
  </si>
  <si>
    <t>SAMRS/2014/ AFG/01/01</t>
  </si>
  <si>
    <t>Laboratórium základných bioprocesov pre analýzu potravín na Heratskej univerzite</t>
  </si>
  <si>
    <t>Európska komisia, Leonardo</t>
  </si>
  <si>
    <t>2013-1-SK1-LEO05-06359</t>
  </si>
  <si>
    <t>Transfer of qualifications and learning standards in plastic sector</t>
  </si>
  <si>
    <t>Leonardo da Vinci</t>
  </si>
  <si>
    <t>Európska komisia, Erasmus</t>
  </si>
  <si>
    <t>539959-LLP-1-2013-1-UK-ERASMUS-EQR</t>
  </si>
  <si>
    <t>Polakovič Milan, prof. Ing., PhD.</t>
  </si>
  <si>
    <t>Zlepšovanie účinnosti výučby v chemickoinžinierskom vzdelávaní</t>
  </si>
  <si>
    <t>ERASMUS</t>
  </si>
  <si>
    <t>International Visegrad Fund</t>
  </si>
  <si>
    <t>No. 21320072</t>
  </si>
  <si>
    <t xml:space="preserve">Dzivák Jozef, Ing. </t>
  </si>
  <si>
    <t>100 years - WWI</t>
  </si>
  <si>
    <t>TSUS n.o., Bratislava</t>
  </si>
  <si>
    <t>042 13</t>
  </si>
  <si>
    <t>Smrčková Eva, Ing. CSc.</t>
  </si>
  <si>
    <t>RTG-fázová analýza</t>
  </si>
  <si>
    <t>2013-dohodou</t>
  </si>
  <si>
    <t>VÚRUP, a.s., Bratislava</t>
  </si>
  <si>
    <t>051 13</t>
  </si>
  <si>
    <t>Stanovenie prítomnosti azbestu v stavebnom odpade</t>
  </si>
  <si>
    <t>2014</t>
  </si>
  <si>
    <t>OFZ a.s. Istebné</t>
  </si>
  <si>
    <t>003 14</t>
  </si>
  <si>
    <t>Hudec Pavol, doc.Ing., CSc.</t>
  </si>
  <si>
    <t xml:space="preserve">Stanovenie merných povrchov vzoriek kremičitého úletu - SIOXID </t>
  </si>
  <si>
    <t>01-06/2014</t>
  </si>
  <si>
    <t>hameln rds a.s., Modra</t>
  </si>
  <si>
    <t>005 14</t>
  </si>
  <si>
    <t>Jorík Vladimír, doc.Ing., CSc.</t>
  </si>
  <si>
    <t>RTG analýzy vzoriek</t>
  </si>
  <si>
    <t>01-12/2014</t>
  </si>
  <si>
    <t>LEONI Slovakia spol. s r.o., Trenčianska Teplá</t>
  </si>
  <si>
    <t>007 14</t>
  </si>
  <si>
    <t>Príprava vzoriek a platničiek CPE + PVC</t>
  </si>
  <si>
    <t>01/2014</t>
  </si>
  <si>
    <t>Ústav polymérov SAV, Bratislava</t>
  </si>
  <si>
    <t>011 14</t>
  </si>
  <si>
    <t>Rapta Peter, prof.Ing., DrSc.</t>
  </si>
  <si>
    <t>Zabezpečenie prístupu k spektrometru, príprava a technická asistencia pri ESR meraniach s teplotou</t>
  </si>
  <si>
    <t>015 14</t>
  </si>
  <si>
    <t>Stanovenie sieťovej hustoty zvulkanizovaných plášťou káblov</t>
  </si>
  <si>
    <t>TERMO+SK, s.r.o.  Bratislava</t>
  </si>
  <si>
    <t>018 14</t>
  </si>
  <si>
    <t>Smrčková Eva, Ing., CSc.</t>
  </si>
  <si>
    <t xml:space="preserve">Stanovenie prítomnosti azbestu v cemento-vláknitej doske </t>
  </si>
  <si>
    <t>019 14</t>
  </si>
  <si>
    <t>RTG meranie vzoriek katalyzátorov</t>
  </si>
  <si>
    <t>02-03/2014</t>
  </si>
  <si>
    <t>037 14</t>
  </si>
  <si>
    <t>05-12/2014</t>
  </si>
  <si>
    <t>UK PrF, Bratislava</t>
  </si>
  <si>
    <t>044 14</t>
  </si>
  <si>
    <t>Šimon Peter, prof.Ing., DrSc.</t>
  </si>
  <si>
    <t>Meranie vzoriek metódou termickej anylýzy</t>
  </si>
  <si>
    <t>05-06/2014</t>
  </si>
  <si>
    <t>Stachema Bratislava, a.s., Rovinka</t>
  </si>
  <si>
    <t>049 14</t>
  </si>
  <si>
    <t>Chemická analýza vzoriek cementu</t>
  </si>
  <si>
    <t>06-07/2014</t>
  </si>
  <si>
    <t>Knauf s.r.o.               Nová Baňa</t>
  </si>
  <si>
    <t>054 14</t>
  </si>
  <si>
    <t>Segľa Peter, prof.Ing., DrSc.</t>
  </si>
  <si>
    <t>Organická elementárna analýza vzoriek nánosov</t>
  </si>
  <si>
    <t>09/2014</t>
  </si>
  <si>
    <t>BÚŚLAK OIL, s.r.o.  Dunajský Klatov</t>
  </si>
  <si>
    <t>055 14</t>
  </si>
  <si>
    <t>Stanovenie termooxidačnej stability olejov</t>
  </si>
  <si>
    <t>08-09/2014</t>
  </si>
  <si>
    <t>Runeko s.r.o. Žilina</t>
  </si>
  <si>
    <t>058 14</t>
  </si>
  <si>
    <t>Zmeranie DSC záznamu 1 vzorky PA-6</t>
  </si>
  <si>
    <t>066 14</t>
  </si>
  <si>
    <t>Prášková difrakčná analýza vzoriek</t>
  </si>
  <si>
    <t>10/2014</t>
  </si>
  <si>
    <t>MK SR/ Dotácie 2013</t>
  </si>
  <si>
    <t>MK-3555/2014/4.3.2</t>
  </si>
  <si>
    <t>Kubinský</t>
  </si>
  <si>
    <t>Depozit front line</t>
  </si>
  <si>
    <t>MK-3552/2014/4.3.2</t>
  </si>
  <si>
    <t>Melcerová</t>
  </si>
  <si>
    <t>Urbanizmus 21.storočia</t>
  </si>
  <si>
    <t>MK-3554/2014/4.3.2</t>
  </si>
  <si>
    <t>Jelenčík</t>
  </si>
  <si>
    <t>Dizajn FA STU 25</t>
  </si>
  <si>
    <t>MK-7892/2014/5.1</t>
  </si>
  <si>
    <t>Wagnerová</t>
  </si>
  <si>
    <t>Prezentácia FA STU na Biennale di Venezia 2014</t>
  </si>
  <si>
    <t>MK-3553/2014/4.3.3</t>
  </si>
  <si>
    <t>Boháčová</t>
  </si>
  <si>
    <t>BRATISLAVA PUBLIC SPACE</t>
  </si>
  <si>
    <t>MK-7894/2014/5.1</t>
  </si>
  <si>
    <t>Front line</t>
  </si>
  <si>
    <t>MK-1352/2014/1.3</t>
  </si>
  <si>
    <t>Vošková</t>
  </si>
  <si>
    <t>Jesenná univerzita architektúry 2014</t>
  </si>
  <si>
    <t>Nadácia Pontis</t>
  </si>
  <si>
    <t>NM14_158</t>
  </si>
  <si>
    <t>Napravme si FAsadu</t>
  </si>
  <si>
    <t>KU LEUVEN</t>
  </si>
  <si>
    <t>1290/2014</t>
  </si>
  <si>
    <t>Topoľčanská</t>
  </si>
  <si>
    <t>Tvorivá dielňa Berlín</t>
  </si>
  <si>
    <t>Bátor</t>
  </si>
  <si>
    <t>OZ Modranská Beseka</t>
  </si>
  <si>
    <t>0501/0030/14</t>
  </si>
  <si>
    <t>Gregorová</t>
  </si>
  <si>
    <t>Modelové štúdie sirotinca</t>
  </si>
  <si>
    <t>Leonteus</t>
  </si>
  <si>
    <t>0501/0047/14</t>
  </si>
  <si>
    <t>Turlík</t>
  </si>
  <si>
    <t>Fľaša na jogurtové mlieko</t>
  </si>
  <si>
    <t>Naše Bojnice</t>
  </si>
  <si>
    <t>0524/02498/14</t>
  </si>
  <si>
    <t>Obnova stredovekých opevnení na Slovensku</t>
  </si>
  <si>
    <t>Nadácia Penta</t>
  </si>
  <si>
    <t>0524/02512/14</t>
  </si>
  <si>
    <t>Public Spaces Bratislava</t>
  </si>
  <si>
    <t>šujan_stassel,s.r.o.</t>
  </si>
  <si>
    <t>0524/02704/14</t>
  </si>
  <si>
    <t>Saint Gobain Construction Products</t>
  </si>
  <si>
    <t>0502/0001/14</t>
  </si>
  <si>
    <t>Ilkovič</t>
  </si>
  <si>
    <t>Modely ISOVER</t>
  </si>
  <si>
    <t>REMING Consult</t>
  </si>
  <si>
    <t>0502/0047/13</t>
  </si>
  <si>
    <t>Gál</t>
  </si>
  <si>
    <t>Modernizácia železničnej trate Púchov</t>
  </si>
  <si>
    <t>STU - MTF Trnavy</t>
  </si>
  <si>
    <t>0502/0038/14</t>
  </si>
  <si>
    <t>Vitková</t>
  </si>
  <si>
    <t>Architektonická štúdia</t>
  </si>
  <si>
    <t>Prvá stavebná sporiteľňa</t>
  </si>
  <si>
    <t>Dorotjaková</t>
  </si>
  <si>
    <t>Architektonické listy FA</t>
  </si>
  <si>
    <t>Cagáňová Dagmar, doc. Mgr. PhD.</t>
  </si>
  <si>
    <t>Festival of Science as a patform for intensifying cooperation between V4 region universities</t>
  </si>
  <si>
    <t>01.09.2013-30.11.2014</t>
  </si>
  <si>
    <t xml:space="preserve"> 85% ESF/  10% ŠR/ 5% VZ</t>
  </si>
  <si>
    <t>Moravčík Oliver, prof. Dr. Ing.</t>
  </si>
  <si>
    <t>Rozvoj ľudských zdrojov v oblasti výskumu a vývoja pre Pracovisko materiálového výskumu UVP_CAMBO</t>
  </si>
  <si>
    <t>10/2013-6/2015</t>
  </si>
  <si>
    <t>Šujanová Jana, doc. Ing. PhD.</t>
  </si>
  <si>
    <t>Centrum pre rozvoj kompetencií v oblasti priemyselného inžinierstva a manažmentu</t>
  </si>
  <si>
    <t>10/2013-9/2015</t>
  </si>
  <si>
    <t>Rešetová Kvetoslava,        PhDr, PhD.</t>
  </si>
  <si>
    <t xml:space="preserve">Vedomostná fakulta pre hospodársku prax </t>
  </si>
  <si>
    <t>Kováč Karol,         Ing. PhD.</t>
  </si>
  <si>
    <t>Rozvoj pedagogických spôsobilostí doktorandov MTF STU</t>
  </si>
  <si>
    <t>05/2010-06/2014</t>
  </si>
  <si>
    <t xml:space="preserve"> 85% ERDF/  10% ŠR/ 5% VZ</t>
  </si>
  <si>
    <t>Peterka Jozef, prof. Dr. Ing</t>
  </si>
  <si>
    <t>Komplexná modernizácia vzdelávacej hmotnej a informačno-komunikačnej infraštruktúry CAMPUS-u Bottova</t>
  </si>
  <si>
    <t>10/2012-6/2015</t>
  </si>
  <si>
    <t>Komplexná modernizácia vzdelávacej hmotnej a informačno-komunikačnej infraštruktúry CAMPUS-u Bottova II a obnova učebno -výcvikového zariadenia Kočovce</t>
  </si>
  <si>
    <t>4/2014-9/2015</t>
  </si>
  <si>
    <t>doc. RNDr. Mária Mišútová, PhD.</t>
  </si>
  <si>
    <t>Zavedenie vnútorného systému zabezpečovania kvality vzdelávania</t>
  </si>
  <si>
    <t>1/2012-7/2014</t>
  </si>
  <si>
    <t>prof. Ing. Pavol Tanuška, PhD.</t>
  </si>
  <si>
    <t>Výskum monitorovania a vyhodnocovania neštandardných stavov v okolí jadrovej elektrárne</t>
  </si>
  <si>
    <t>4/2012-6/2015</t>
  </si>
  <si>
    <t>doc. Ing. Jozef Bílik, PhD.</t>
  </si>
  <si>
    <t>Priemyselný výskum silenblokov pre nadmerné zaťaženie pri extrémnych teplotách v oblasti priemyselného využitia</t>
  </si>
  <si>
    <t>11/2011-10/2015</t>
  </si>
  <si>
    <t>prof. Ing. Oliver Moravčík</t>
  </si>
  <si>
    <t>Univerzitný vedecký park"CAMPUS MTF STU" - CAMBO</t>
  </si>
  <si>
    <t>3/2013-6/2015</t>
  </si>
  <si>
    <t>Nadácia Volkswagen Slovakia</t>
  </si>
  <si>
    <t>Zmluva o poskytnutí grantu č. 075/14_RT</t>
  </si>
  <si>
    <t>Ružarovský Roman, Ing. PhD.</t>
  </si>
  <si>
    <t>Vzdelanie do praxe: Virtual Commissioning ako technologický nástroj budúcnosti pre virtuálne uvedenie výrobných systémov do automobilovej prevádzky v rámci koncepcie "Digitálny podnik"</t>
  </si>
  <si>
    <t>11/2014-7/2015</t>
  </si>
  <si>
    <t>Softec a.s.</t>
  </si>
  <si>
    <t>dar.zmluva 35/2014</t>
  </si>
  <si>
    <t>Podpora cestovných grantov študentov za účelom prezentovania výsledkov výskumu a vývoja</t>
  </si>
  <si>
    <t>Scio.cz, s.r.o.</t>
  </si>
  <si>
    <t>ZOD 24/2014</t>
  </si>
  <si>
    <t>doc. Mgr. Daniela Chudá, PhD.</t>
  </si>
  <si>
    <t>Vytvoření strukturované databáze výsledků Národních srovnávacích zkoušek (NSZ)</t>
  </si>
  <si>
    <t>2400 CzK</t>
  </si>
  <si>
    <t>Mišúthová Pavlína</t>
  </si>
  <si>
    <t>ZOD 48/2014</t>
  </si>
  <si>
    <t>Personalizovaná interaktívna webová pomôcka pre podporu účtovníkov - PIWP Učto</t>
  </si>
  <si>
    <t>The Capital Markets Company Slovakia, s.r.o</t>
  </si>
  <si>
    <t>dar.zmluva 14/2014</t>
  </si>
  <si>
    <t>Podpora IIT SRC</t>
  </si>
  <si>
    <t>Unicorn Systems SK, s.r.o.</t>
  </si>
  <si>
    <t>dar.zmluva 28/2014</t>
  </si>
  <si>
    <t>Podpora TP Cup</t>
  </si>
  <si>
    <t>SOFTEC PRO SOCIETY o.z.</t>
  </si>
  <si>
    <t>dar.zmluva 59/2014</t>
  </si>
  <si>
    <t>ocenenie v Súťaži o najlepšiu diplomovú  a bakalársku prácu 2014</t>
  </si>
  <si>
    <t xml:space="preserve">Nadácia ESET </t>
  </si>
  <si>
    <t>dar.zmluva 58/2014</t>
  </si>
  <si>
    <t>Cena dekana FIIT</t>
  </si>
  <si>
    <t>HP Slovakia, s.r.o.</t>
  </si>
  <si>
    <t>dar.zmluva 21/2014</t>
  </si>
  <si>
    <t>Soimco a.s.</t>
  </si>
  <si>
    <t>dar.zmluva 16/2014</t>
  </si>
  <si>
    <t>dar.zmluva 68/2014</t>
  </si>
  <si>
    <t>Ocenenie diplomanta a školiteľa</t>
  </si>
  <si>
    <t>Fond GraFIIT</t>
  </si>
  <si>
    <t>dar.zmluva 74/2014</t>
  </si>
  <si>
    <t>Ing. Ivan Polášek, PhD.</t>
  </si>
  <si>
    <t>Podpora vedeckej, publikačnej a výskumnej činnosti</t>
  </si>
  <si>
    <t>Asseco Central Europe, a.s.</t>
  </si>
  <si>
    <t>dar.zmluva 69/2014</t>
  </si>
  <si>
    <t>dar.zmluva 72/2014</t>
  </si>
  <si>
    <t>Podpora spoločného projektu "Budovanie budúcnosti finančných služieb prostredníctvom informačných technológií"</t>
  </si>
  <si>
    <t>SAAIC 113101614</t>
  </si>
  <si>
    <t>Dagmar Petríková, doc. PhDr. PhD.</t>
  </si>
  <si>
    <t>Brownfield Regeneration Know-How Transfer</t>
  </si>
  <si>
    <t>2011 -2013</t>
  </si>
  <si>
    <t>LdV projekt</t>
  </si>
  <si>
    <t>FP7 Marie Curie ITN</t>
  </si>
  <si>
    <t xml:space="preserve">Finka, Maroš, prof. Ing. arch. PhD., Ondrejička, Vladimír, Ing. PhD.   </t>
  </si>
  <si>
    <t>RegPol  Socio-ekonomické a politické odozvy na regionálnu polarizáciu v strednej a východnej Európe</t>
  </si>
  <si>
    <t>mobilitný projekt</t>
  </si>
  <si>
    <t>543782-TEMPUS 1-2013-1-AL-TEMPUS-JPCR</t>
  </si>
  <si>
    <t>DAPEEWB - Developing and Adapting ProfessionalPrograms for Energy Efficiency in the Western Balkans</t>
  </si>
  <si>
    <t>EC, LLP ERASMUS</t>
  </si>
  <si>
    <t>540051-LLP-1-2013-1-UK-ERASMUS-ENW</t>
  </si>
  <si>
    <t xml:space="preserve">University Educators for Sustainable Development (UE4SD) </t>
  </si>
  <si>
    <t>Hl.m.SR Bratislava</t>
  </si>
  <si>
    <t xml:space="preserve">D </t>
  </si>
  <si>
    <t>OTS1401480 OUGG/14/01</t>
  </si>
  <si>
    <t>Oznámenie o strateg. dokumente pre strateg. dokument ÚPN mesta SR Bratislava 2007 v znení zmien a doplnkov 04 rok 2014</t>
  </si>
  <si>
    <t>OTS1402393 OUGG/14/07</t>
  </si>
  <si>
    <t>Oznámenie o strateg. dokumente pre strateg. dokument ÚPN mesta SR Bratislava 2007 v znení zmien a doplnkov 05 rok 2014</t>
  </si>
  <si>
    <t>Rada vlády pre prevenciu kriminslity</t>
  </si>
  <si>
    <t>009/TN/2014</t>
  </si>
  <si>
    <t>Finka, Maroš, prof. Ing. arch. PhD. , Ing. Ondrejička, Vladimír, PhD.</t>
  </si>
  <si>
    <t>Bezpečný pohyb v Hornom Srní pre všetkých</t>
  </si>
  <si>
    <t>Wilson &amp; Partners s.r.o.</t>
  </si>
  <si>
    <t>Darovacia zmluva</t>
  </si>
  <si>
    <t>Adamuščin, Andrej, Ing. PhD.</t>
  </si>
  <si>
    <t>Dar na podporu vydania  publikácie o administratívnych budovách a trhu kancelárskych priestorov  a na podporu vedy a výskumu</t>
  </si>
  <si>
    <t>Colliers International spol. s r.o.</t>
  </si>
  <si>
    <t>Dar na podporu vedy a výskumu v oblasti realitného trhu a projektu IREC</t>
  </si>
  <si>
    <t>13201-1037/BRATISL01</t>
  </si>
  <si>
    <t>Mgr. Tatiana Žemberyová</t>
  </si>
  <si>
    <t>Mobilita študentov a pracovníkov vysokých škôl v akademickom roku 2013/2014 v rámci programu Celoživotného vzdelávania ERASMUS</t>
  </si>
  <si>
    <t>1.6.2013 - 30.9.2014</t>
  </si>
  <si>
    <t>Druhá splátka na akademický rok 2013/2014</t>
  </si>
  <si>
    <t>2014-1-SK01-KA103-000373</t>
  </si>
  <si>
    <t>Erasmus+ Vysokoškolské vzdelávanie KA103 - Mobility jednotlivcov</t>
  </si>
  <si>
    <t>1.6.2014 - 30.9.2015</t>
  </si>
  <si>
    <t>Prvá splátka na akademický rok 2014/2015</t>
  </si>
  <si>
    <t>Príspevok MŠVVaŠ SR na akademický rok 2014/2015</t>
  </si>
  <si>
    <t xml:space="preserve">527992-LLP-1-2012-1-DE-ERASMUS-ENW                                                                                                     </t>
  </si>
  <si>
    <t>Gressnerová, Laura, Ing. arch. PhD.</t>
  </si>
  <si>
    <t>University Network for Innovation in Guidance (UNIC II)</t>
  </si>
  <si>
    <t>2012 − 2015</t>
  </si>
  <si>
    <t>13203-1048/BRATISL01</t>
  </si>
  <si>
    <t>Multilateral Education and Interdisciplinary Approach in European Context - cultural, natural and technical heritages (MEIA-EUC III)</t>
  </si>
  <si>
    <t>2013 − 2014</t>
  </si>
  <si>
    <t>Finálna splátka projektu</t>
  </si>
  <si>
    <t>INTERREG SK-AT, ERDF (EÚ + ŠR)</t>
  </si>
  <si>
    <t>AT-SK - N00081</t>
  </si>
  <si>
    <t>Ing. Miroslav Mihalik</t>
  </si>
  <si>
    <t>Zriadenie cezhraničnej platformy technologického transferu zameraného na aplikáciu progresívnych technických materiálov v regióne Viedeň - Bratislava - Innovmat</t>
  </si>
  <si>
    <t>6/2010-5/2013</t>
  </si>
  <si>
    <t>COST - TN1302</t>
  </si>
  <si>
    <t>Ing. Mgr. Mária Búciová</t>
  </si>
  <si>
    <t>The voice of research administrators building a network of administrative excellence - BESTPRAC</t>
  </si>
  <si>
    <t>1.11.2013-31.12.2015</t>
  </si>
  <si>
    <t>Tabuľka č. 21: Prehľad umeleckej činnosti vysokej školy za rok 2014</t>
  </si>
  <si>
    <t>ZZV/dielo</t>
  </si>
  <si>
    <t>Pribiš, Miroslav, akad. soch.</t>
  </si>
  <si>
    <t>Logo Fakulty bezpečnostného inžinierstva ŽU v Žiline</t>
  </si>
  <si>
    <t>Žilina</t>
  </si>
  <si>
    <t>Logo Fakulty špeciálneho inžinierstva ŽU v Žiline - alternatívne riešenie</t>
  </si>
  <si>
    <t>Logo Fakulty riadenia a informatiky ŽU v Žiline</t>
  </si>
  <si>
    <t>Logo Fakulty humanitných vied ŽU v Žiline</t>
  </si>
  <si>
    <t>ZVY/podujatie</t>
  </si>
  <si>
    <t>Výstava - Trenčín 2014 - výber zo súčasného slovenského komorného sochárstva</t>
  </si>
  <si>
    <t>Trenčín</t>
  </si>
  <si>
    <t>5.12.2014 - 8.3.2015</t>
  </si>
  <si>
    <t>ZVV/podujatie</t>
  </si>
  <si>
    <t>Výstava - XXIII. Salón vizuálneho umenia - SVVU</t>
  </si>
  <si>
    <t>Bratislava</t>
  </si>
  <si>
    <t>9.1. - 26.1.2014</t>
  </si>
  <si>
    <t>Výstava - Vianočný ateliér 2014</t>
  </si>
  <si>
    <t>17.12.2014 - 4.1.2015</t>
  </si>
  <si>
    <t>ZZY/podujatie</t>
  </si>
  <si>
    <t xml:space="preserve">Mellner, Dušan, Ing. arch. PhD. </t>
  </si>
  <si>
    <t>Autorská výstava Nová doba, nový svet</t>
  </si>
  <si>
    <t>Bratislava SNM</t>
  </si>
  <si>
    <t>30.9.2014 - 12.1.2015</t>
  </si>
  <si>
    <t>ZZY/dielo</t>
  </si>
  <si>
    <t>Řehák Ivan, akad. soch.</t>
  </si>
  <si>
    <t>Strieborná zberateľská minca v hodnote 10 EUR, Jozef Murgaš - 150. výročie narodenia, realizácia</t>
  </si>
  <si>
    <t>Mincovňa Kremnica</t>
  </si>
  <si>
    <t>ZZZ/dielo</t>
  </si>
  <si>
    <t>2 Dukát - Chrám sv. Víta, realizácia</t>
  </si>
  <si>
    <t>Pražská mincovna Praha</t>
  </si>
  <si>
    <t>1 Dukát - Karlův most, realizácia</t>
  </si>
  <si>
    <t>Galileo Galilei - 450. výročí narození. Zlatý pamětní medailon, realizácia</t>
  </si>
  <si>
    <t>Sir Arthur Conan Doyle - 155. výročí narození. Stříbrný pamětní madailon, realizácia</t>
  </si>
  <si>
    <t>Karel Jaromír Erben - návrh mince 500 Kč, realizácia</t>
  </si>
  <si>
    <t>První dálkový let Jana Kašpara - návrh mince 200 Kč, realizácia</t>
  </si>
  <si>
    <t>Jiří Trnka - návrh mince 500 Kč, realizácia</t>
  </si>
  <si>
    <t xml:space="preserve">Výtvarný návrh striebornej zberateľskej mince 10 EUR - Ľ. Štúr 200. výročie narodenia. Súťaž NBS - 3. miesto. </t>
  </si>
  <si>
    <t>NBS Bratislava</t>
  </si>
  <si>
    <t>Výtvarný návrh pamätnej mince 2 EUR -  Ľ. Štúr 200. výročie narodenia. Súťaž NBS - 1. miesto.</t>
  </si>
  <si>
    <t>ZYZ/podujatie</t>
  </si>
  <si>
    <t>Medzinárodná výstava medailí FIDEM XXXIII Sofia 2014</t>
  </si>
  <si>
    <t>Sofia, Bulharsko</t>
  </si>
  <si>
    <t>1.8.2014 - 30.9.2014</t>
  </si>
  <si>
    <t>YZV/podujatie</t>
  </si>
  <si>
    <t>Pilař Pavol, Ing.</t>
  </si>
  <si>
    <t>Scénografia a výtvarné riešenie k divadelnej hre Lausund, Ingrid: Hystericon</t>
  </si>
  <si>
    <t>ZZZ</t>
  </si>
  <si>
    <t>Kubinský Bohuš - Kubinská Monika</t>
  </si>
  <si>
    <r>
      <rPr>
        <b/>
        <sz val="10"/>
        <rFont val="Times New Roman"/>
        <family val="1"/>
        <charset val="238"/>
      </rPr>
      <t xml:space="preserve">První linie / Front line </t>
    </r>
    <r>
      <rPr>
        <sz val="10"/>
        <rFont val="Times New Roman"/>
        <family val="1"/>
        <charset val="238"/>
      </rPr>
      <t xml:space="preserve">- výstava k 100. výročiu 1. svetovej vojny - monumentálna priestorová site-specific inštalácia </t>
    </r>
  </si>
  <si>
    <t>DOX Centrum současného umění, Praha, ČR</t>
  </si>
  <si>
    <t>12.6.-12.9.2014</t>
  </si>
  <si>
    <t>Pohaničová Jana</t>
  </si>
  <si>
    <r>
      <rPr>
        <b/>
        <sz val="10"/>
        <rFont val="Times New Roman"/>
        <family val="1"/>
        <charset val="238"/>
      </rPr>
      <t xml:space="preserve">Michal Milan Harminc (1869-1964). Príbeh nestora slovenskej architektúry </t>
    </r>
    <r>
      <rPr>
        <sz val="10"/>
        <rFont val="Times New Roman"/>
        <family val="1"/>
        <charset val="238"/>
      </rPr>
      <t>- putovná  zahraničná výstava k 145. výročiu narodenia nestora slov. architektúry - kurátorský projekt v Maďarsku a Srbsku; krst monografie "Michal Milan Harminc – architekt dvoch desaťročí". Výstavný projekt podporili Pro Slovakia a Ministerstvo kultúry SR</t>
    </r>
  </si>
  <si>
    <t>Slovenský inštitút v Budapešti, Maďarsko</t>
  </si>
  <si>
    <t>11.9.-19.10.2014</t>
  </si>
  <si>
    <t>Pohaničová Jana - Dulla Matúš</t>
  </si>
  <si>
    <r>
      <rPr>
        <b/>
        <sz val="10"/>
        <rFont val="Times New Roman"/>
        <family val="1"/>
        <charset val="238"/>
      </rPr>
      <t xml:space="preserve">Z Kulpína na Slovensko. M.M.Harminc (1869-1964) </t>
    </r>
    <r>
      <rPr>
        <sz val="10"/>
        <rFont val="Times New Roman"/>
        <family val="1"/>
        <charset val="238"/>
      </rPr>
      <t>- zahraničná výstava usporiadaná v rodisku architekta a staviteľa stredoeurópskeho regiónu, kurátorský projekt</t>
    </r>
  </si>
  <si>
    <t xml:space="preserve">Muzeálny komplex Kulpín, Srbsko, </t>
  </si>
  <si>
    <t>26.7.-26.9.2014</t>
  </si>
  <si>
    <t>Vitková Ľubica</t>
  </si>
  <si>
    <r>
      <t xml:space="preserve">Zahraničná výstava </t>
    </r>
    <r>
      <rPr>
        <b/>
        <sz val="10"/>
        <rFont val="Times New Roman"/>
        <family val="1"/>
        <charset val="238"/>
      </rPr>
      <t>„I am a Woman Architect“ – (in)visible WOMEN ARCHITECTS in Slovakia</t>
    </r>
    <r>
      <rPr>
        <sz val="10"/>
        <rFont val="Times New Roman"/>
        <family val="1"/>
        <charset val="238"/>
      </rPr>
      <t>, kurátorský projekt / výber z tvorby piatich súčasných slovenských architektiek pôsobiacich na domácej i medzinárodnej scéne</t>
    </r>
  </si>
  <si>
    <t>Veľvyslanectvo SR, Londýn, Anglicko</t>
  </si>
  <si>
    <t>10.9.-8.10.2014</t>
  </si>
  <si>
    <t>ZZY</t>
  </si>
  <si>
    <t xml:space="preserve">Furdík Juraj </t>
  </si>
  <si>
    <r>
      <t xml:space="preserve">Medzinárodná výstava: </t>
    </r>
    <r>
      <rPr>
        <b/>
        <sz val="10"/>
        <rFont val="Times New Roman"/>
        <family val="1"/>
        <charset val="238"/>
      </rPr>
      <t>Voda a mesto - brownfieldy</t>
    </r>
    <r>
      <rPr>
        <sz val="10"/>
        <rFont val="Times New Roman"/>
        <family val="1"/>
        <charset val="238"/>
      </rPr>
      <t>. Vybrané štúdie v krajinách V4, kurátorský projekt</t>
    </r>
  </si>
  <si>
    <t>Galéria architektúry SAS, Bratislava</t>
  </si>
  <si>
    <t>12.5.-23.5.2014</t>
  </si>
  <si>
    <t xml:space="preserve">Kubinský Bohuš - Kubinská Monika </t>
  </si>
  <si>
    <r>
      <rPr>
        <b/>
        <sz val="10"/>
        <rFont val="Times New Roman"/>
        <family val="1"/>
        <charset val="238"/>
      </rPr>
      <t xml:space="preserve">Deposit Front Line - </t>
    </r>
    <r>
      <rPr>
        <sz val="10"/>
        <rFont val="Times New Roman"/>
        <family val="1"/>
        <charset val="238"/>
      </rPr>
      <t>priestorová inštalácia v At Home Gallery v synagóge Šamorín - 7 betónových objektov a 71 obrazov</t>
    </r>
  </si>
  <si>
    <t>At Home Gallery, Šamorín</t>
  </si>
  <si>
    <t>19.112014-30.03.2015</t>
  </si>
  <si>
    <t>Lukáč Milan</t>
  </si>
  <si>
    <r>
      <t xml:space="preserve">Bronzová plastika - ocenenie </t>
    </r>
    <r>
      <rPr>
        <b/>
        <sz val="10"/>
        <rFont val="Times New Roman"/>
        <family val="1"/>
        <charset val="238"/>
      </rPr>
      <t>"Cena Imra Weinera Kráľa"</t>
    </r>
    <r>
      <rPr>
        <sz val="10"/>
        <rFont val="Times New Roman"/>
        <family val="1"/>
        <charset val="238"/>
      </rPr>
      <t>. Ocenenie udeľuje Spolok priateľov IWK v spolupráci s Francúzskym inštitútom.</t>
    </r>
  </si>
  <si>
    <t>Galéria Francúzskeho inštitútu, Bratislava</t>
  </si>
  <si>
    <r>
      <rPr>
        <b/>
        <sz val="10"/>
        <rFont val="Times New Roman"/>
        <family val="1"/>
        <charset val="238"/>
      </rPr>
      <t>Stála zbierka v galérii Danubiana, Bratislava-Čunovo</t>
    </r>
    <r>
      <rPr>
        <sz val="10"/>
        <rFont val="Times New Roman"/>
        <family val="1"/>
        <charset val="238"/>
      </rPr>
      <t xml:space="preserve"> - vystavených 8 diel autora (Triangel, Rozhovor, Danubiana, Bydlo-Bidlo, Pád-všetko bronz,  Portrét kredenca-cín, Bez názvu cín na dreve, poľný kvet-akryl</t>
    </r>
  </si>
  <si>
    <t>Galéria Danubiana, Bratislava - Čunovo</t>
  </si>
  <si>
    <t>od septembra 2014 v stálej expozícii</t>
  </si>
  <si>
    <t>ZZV</t>
  </si>
  <si>
    <t>Kellenberger Martin</t>
  </si>
  <si>
    <r>
      <rPr>
        <b/>
        <sz val="10"/>
        <rFont val="Times New Roman"/>
        <family val="1"/>
        <charset val="238"/>
      </rPr>
      <t>Panoráma - Martin Kellenberger</t>
    </r>
    <r>
      <rPr>
        <sz val="10"/>
        <rFont val="Times New Roman"/>
        <family val="1"/>
        <charset val="238"/>
      </rPr>
      <t>, autorská výstava</t>
    </r>
  </si>
  <si>
    <t>Galéria F7, Bratislava</t>
  </si>
  <si>
    <t>4.9.-27.9.2014</t>
  </si>
  <si>
    <r>
      <rPr>
        <b/>
        <sz val="10"/>
        <rFont val="Times New Roman"/>
        <family val="1"/>
        <charset val="238"/>
      </rPr>
      <t xml:space="preserve">Upútavka </t>
    </r>
    <r>
      <rPr>
        <sz val="10"/>
        <rFont val="Times New Roman"/>
        <family val="1"/>
        <charset val="238"/>
      </rPr>
      <t>- autorská výstava Milan Lukáč (vystavených 50 diel - mapujúcich tvorbu za posledných 6 rokov)</t>
    </r>
  </si>
  <si>
    <t>ART Galéria, Tvrdošín</t>
  </si>
  <si>
    <t>30.5.-29.6.2014</t>
  </si>
  <si>
    <t>Smatanová Katarína</t>
  </si>
  <si>
    <r>
      <rPr>
        <b/>
        <sz val="10"/>
        <rFont val="Times New Roman"/>
        <family val="1"/>
        <charset val="238"/>
      </rPr>
      <t xml:space="preserve">3E dom /DOM + </t>
    </r>
    <r>
      <rPr>
        <sz val="10"/>
        <rFont val="Times New Roman"/>
        <family val="1"/>
        <charset val="238"/>
      </rPr>
      <t>Architektonický návrh jednopodlaž. RD pre sociálne slabé rodiny - ocenený EHSV zlatou medailou</t>
    </r>
  </si>
  <si>
    <t>Súkromný investor, Rankovce</t>
  </si>
  <si>
    <t>ZYZ</t>
  </si>
  <si>
    <t xml:space="preserve"> Antony Tibor</t>
  </si>
  <si>
    <r>
      <rPr>
        <b/>
        <sz val="10"/>
        <rFont val="Times New Roman"/>
        <family val="1"/>
        <charset val="238"/>
      </rPr>
      <t xml:space="preserve">Škoda Fit 2 Future - Eco mobility for sustainable City </t>
    </r>
    <r>
      <rPr>
        <sz val="10"/>
        <rFont val="Times New Roman"/>
        <family val="1"/>
        <charset val="238"/>
      </rPr>
      <t>- verejná prezentácia medzinárodného vedecko-výskumného projektu Fit 2 Future - koncepty udržateľnej mobility pre 6 svetových metropol (Londýn, Berlín, Praha, Moskva, Dillí, Šanghaj) formou virtuálnej (animácie, video) a fyzickej (modely automobilov) prezentácie</t>
    </r>
  </si>
  <si>
    <t>Vzdělávaci Centrum Škoda auto, Mladá Boleslav, ČR</t>
  </si>
  <si>
    <t>3.12.2014</t>
  </si>
  <si>
    <t>Drugda Marian</t>
  </si>
  <si>
    <r>
      <rPr>
        <b/>
        <sz val="10"/>
        <rFont val="Times New Roman"/>
        <family val="1"/>
        <charset val="238"/>
      </rPr>
      <t xml:space="preserve">Výstava medzinárodnej organizácie MADI </t>
    </r>
    <r>
      <rPr>
        <sz val="10"/>
        <rFont val="Times New Roman"/>
        <family val="1"/>
        <charset val="238"/>
      </rPr>
      <t>(vyzvaná účasť na podujatí)</t>
    </r>
  </si>
  <si>
    <t>Múzeum MADI, Vác , Maďarsko</t>
  </si>
  <si>
    <t>15.3.2014</t>
  </si>
  <si>
    <t>Dubiš Matej</t>
  </si>
  <si>
    <r>
      <rPr>
        <b/>
        <sz val="10"/>
        <rFont val="Times New Roman"/>
        <family val="1"/>
        <charset val="238"/>
      </rPr>
      <t xml:space="preserve">Škoda Fit 2 Future - Eco mobility for sustainable City </t>
    </r>
    <r>
      <rPr>
        <sz val="10"/>
        <rFont val="Times New Roman"/>
        <family val="1"/>
        <charset val="238"/>
      </rPr>
      <t>- verejná prezentácia medzinárodného vedecko-výskumného projektu Fit 2 Future - koncepty udržateľnej mobility pre 6 svetových metropol (Londýn, Berlín, Praha, Moskva, Dillí, Šanghaj) formou virtuálnej (animácie, video) a fyzickej (modely automobilov) prezentácie.</t>
    </r>
  </si>
  <si>
    <t xml:space="preserve">Gáspárová-Illéšová Gabriela </t>
  </si>
  <si>
    <r>
      <t xml:space="preserve">Zahraničná kolektívna výstava: </t>
    </r>
    <r>
      <rPr>
        <b/>
        <sz val="10"/>
        <rFont val="Times New Roman"/>
        <family val="1"/>
        <charset val="238"/>
      </rPr>
      <t>Bratislava - Paris peintures, sculptures, gravuresdes professeurs de la Faculté d´ Architecture de Bratislava</t>
    </r>
    <r>
      <rPr>
        <sz val="10"/>
        <rFont val="Times New Roman"/>
        <family val="1"/>
        <charset val="238"/>
      </rPr>
      <t>, vystavené diela</t>
    </r>
  </si>
  <si>
    <t>Galerie Lehale, Paríž, Francúzko</t>
  </si>
  <si>
    <t>20.2.-28.2.2014</t>
  </si>
  <si>
    <r>
      <t xml:space="preserve">FIDEM: </t>
    </r>
    <r>
      <rPr>
        <b/>
        <sz val="10"/>
        <rFont val="Times New Roman"/>
        <family val="1"/>
        <charset val="238"/>
      </rPr>
      <t xml:space="preserve">OPHTALMOLOGY &amp; RELATED THEMES </t>
    </r>
    <r>
      <rPr>
        <sz val="10"/>
        <rFont val="Times New Roman"/>
        <family val="1"/>
        <charset val="238"/>
      </rPr>
      <t>Artists in a Competition By Invitation - (výstava diel len pozvaných umelcov)</t>
    </r>
  </si>
  <si>
    <t>Medialia Rack and Hamper Gallery, New York, USA</t>
  </si>
  <si>
    <t>20.9.2014-31.7.2015</t>
  </si>
  <si>
    <r>
      <t xml:space="preserve">FIDEM: </t>
    </r>
    <r>
      <rPr>
        <b/>
        <sz val="10"/>
        <rFont val="Times New Roman"/>
        <family val="1"/>
        <charset val="238"/>
      </rPr>
      <t xml:space="preserve">ART MEDAL WORLD CONGRESS, 2014 SOFIA </t>
    </r>
    <r>
      <rPr>
        <sz val="10"/>
        <rFont val="Times New Roman"/>
        <family val="1"/>
        <charset val="238"/>
      </rPr>
      <t>- svetová výstava medailí špičkových medailérov (vyzvaná účasť) - 2 plakety</t>
    </r>
  </si>
  <si>
    <t>National Archaeological Museum Sofia, Bulharsko</t>
  </si>
  <si>
    <t>2.-28.9.2014</t>
  </si>
  <si>
    <t>Hobor Jozef</t>
  </si>
  <si>
    <r>
      <rPr>
        <b/>
        <sz val="10"/>
        <rFont val="Times New Roman"/>
        <family val="1"/>
        <charset val="238"/>
      </rPr>
      <t>Slovensko - Zo súčasného výtvarného umenia.</t>
    </r>
    <r>
      <rPr>
        <sz val="10"/>
        <rFont val="Times New Roman"/>
        <family val="1"/>
        <charset val="238"/>
      </rPr>
      <t xml:space="preserve"> Kolektívna putovná zahraničná výstava, vyzvaná účasť.  Múzeum umenia Jekaterinburg; Múzeum-Palác Stroganovcov, Usolie; Galéria výtvarného umenia, Ural; Slovenský inštitút, Moskva. Vystavené diela: Cesta k olympijským kruhom, Meditácia</t>
    </r>
  </si>
  <si>
    <t>Múzeum umenia, Jekaterinburg, Rusko</t>
  </si>
  <si>
    <t>10.1.-20.11.2014</t>
  </si>
  <si>
    <t>Králik Marián</t>
  </si>
  <si>
    <r>
      <rPr>
        <b/>
        <sz val="10"/>
        <rFont val="Times New Roman"/>
        <family val="1"/>
        <charset val="238"/>
      </rPr>
      <t>23. Medzinárodný veľtrh EuroBlech 2014</t>
    </r>
    <r>
      <rPr>
        <sz val="10"/>
        <rFont val="Times New Roman"/>
        <family val="1"/>
        <charset val="238"/>
      </rPr>
      <t xml:space="preserve"> - oceľovo bronzová socha Flames</t>
    </r>
  </si>
  <si>
    <t>Medzinárodný veľtrh EuroBlech, Hannover, Nemecko</t>
  </si>
  <si>
    <t>21.10.-25.10.2014</t>
  </si>
  <si>
    <t>Kubinský Bohuš</t>
  </si>
  <si>
    <t>Lipková Michala</t>
  </si>
  <si>
    <r>
      <rPr>
        <b/>
        <sz val="10"/>
        <rFont val="Times New Roman"/>
        <family val="1"/>
        <charset val="238"/>
      </rPr>
      <t xml:space="preserve">DMY International Design Festival Berlín - DMY Award 2014. </t>
    </r>
    <r>
      <rPr>
        <sz val="10"/>
        <rFont val="Times New Roman"/>
        <family val="1"/>
        <charset val="238"/>
      </rPr>
      <t xml:space="preserve">Flowers for Slovakia - Lost and Found by Vitra - kolekcia 18 dizajnérskych solitérov, navrhnutá v spolupráci švajčiarskeho producenta nábytku spoločnosti Vitra. Dielo dizajnérov z FA STU získalo špeciálnu cenu poroty DMY Award 2014 v spomedzi viac ako 150 vystavovateľov. </t>
    </r>
  </si>
  <si>
    <t>Airport Berlín Tempelhof a Veľvyslanectvo SR, Berlín</t>
  </si>
  <si>
    <t>28.5.-1.6.2014</t>
  </si>
  <si>
    <r>
      <t xml:space="preserve">Medzinárodná výstava </t>
    </r>
    <r>
      <rPr>
        <b/>
        <sz val="10"/>
        <rFont val="Times New Roman"/>
        <family val="1"/>
        <charset val="238"/>
      </rPr>
      <t>Offene Räume - unsichtbare Mauern</t>
    </r>
    <r>
      <rPr>
        <sz val="10"/>
        <rFont val="Times New Roman"/>
        <family val="1"/>
        <charset val="238"/>
      </rPr>
      <t xml:space="preserve"> - 14. Kunstsymposium, vystavené diela</t>
    </r>
  </si>
  <si>
    <t>Galéria Cselley Muhle, Oslip, Rakúsko</t>
  </si>
  <si>
    <t>30.8.-30.9.2014</t>
  </si>
  <si>
    <r>
      <rPr>
        <b/>
        <sz val="10"/>
        <rFont val="Times New Roman"/>
        <family val="1"/>
        <charset val="238"/>
      </rPr>
      <t xml:space="preserve">Slovensko - Zo súčasného výtvarného umenia . </t>
    </r>
    <r>
      <rPr>
        <sz val="10"/>
        <rFont val="Times New Roman"/>
        <family val="1"/>
        <charset val="238"/>
      </rPr>
      <t>Kolektívna putovná zahraničná výstava, vyzvaná účasť.  Múzeum umenia Jekaterinburg; Múzeum-Palác Stroganovcov, Usolie; Galéria výtvarného umenia, Ural; Slovenský inštitút, Moskva. Vystavené diela: Biely kvet, Vánok,  Bezvetrie</t>
    </r>
  </si>
  <si>
    <t xml:space="preserve">Moravčíková Henrieta </t>
  </si>
  <si>
    <r>
      <rPr>
        <b/>
        <sz val="10"/>
        <rFont val="Times New Roman"/>
        <family val="1"/>
        <charset val="238"/>
      </rPr>
      <t>Spätmoderne Slowakei. Gebaute Ideologie</t>
    </r>
    <r>
      <rPr>
        <sz val="10"/>
        <rFont val="Times New Roman"/>
        <family val="1"/>
        <charset val="238"/>
      </rPr>
      <t xml:space="preserve">  - výstava realizovaná v rámci podujatia: Architektur im Ringturm XXXV, v galérii Ringturm vo Viedni, kurátorský projekt</t>
    </r>
  </si>
  <si>
    <t>Ausstellungszentrum im Ringturm, Viedeň, Rakúsko</t>
  </si>
  <si>
    <t>11.2.-14.3.2014</t>
  </si>
  <si>
    <t>Olah Andrej</t>
  </si>
  <si>
    <r>
      <rPr>
        <b/>
        <sz val="10"/>
        <rFont val="Times New Roman"/>
        <family val="1"/>
        <charset val="238"/>
      </rPr>
      <t xml:space="preserve">DMY International Design Festival Berlín - DMY Award 2014. </t>
    </r>
    <r>
      <rPr>
        <sz val="10"/>
        <rFont val="Times New Roman"/>
        <family val="1"/>
        <charset val="238"/>
      </rPr>
      <t>Flowers for Slovakia - Lost and Found by Vitra - kolekcia 18 dizajnérskych solitérov, navrhnutá v spolupráci švajčiarskeho producenta nábytku spoločnosti Vitra. Dielo dizajnérov z FA STU získalo špeciálnu cenu poroty DMY Award 2014 v spomedzi viac ako 150 vystavovateľov</t>
    </r>
  </si>
  <si>
    <t>Oravcová Eva - Keruľová Zuzana</t>
  </si>
  <si>
    <r>
      <t xml:space="preserve">Medzinárodná anonymná architektonická súťaž: </t>
    </r>
    <r>
      <rPr>
        <b/>
        <sz val="10"/>
        <rFont val="Times New Roman"/>
        <family val="1"/>
        <charset val="238"/>
      </rPr>
      <t>Competition - 04 (2014) BambooSkyscraper-Singapore</t>
    </r>
  </si>
  <si>
    <t>SuperSkyScrapers, Singapúr</t>
  </si>
  <si>
    <t>21.11.2013-30.04.2014</t>
  </si>
  <si>
    <t xml:space="preserve">Paliatka Peter </t>
  </si>
  <si>
    <t>Petrík Vladimír</t>
  </si>
  <si>
    <r>
      <rPr>
        <b/>
        <sz val="10"/>
        <rFont val="Times New Roman"/>
        <family val="1"/>
        <charset val="238"/>
      </rPr>
      <t xml:space="preserve">Slovensko - Zo súčasného výtvarného umenia. </t>
    </r>
    <r>
      <rPr>
        <sz val="10"/>
        <rFont val="Times New Roman"/>
        <family val="1"/>
        <charset val="238"/>
      </rPr>
      <t>Kolektívna putovná zahraničná výstava, vyzvaná účasť. Muzeum umenia, Jekaterinburg; Múzeum-Palác Stroganovcov, Usolie; Galéria výtvarného umenia, Ural; Slovenský inštitút, Moskva.</t>
    </r>
  </si>
  <si>
    <t>Ploczeková Eva</t>
  </si>
  <si>
    <r>
      <rPr>
        <b/>
        <sz val="10"/>
        <rFont val="Times New Roman"/>
        <family val="1"/>
        <charset val="238"/>
      </rPr>
      <t>Autorská zahraničná výstava k 145 výr. M. M. Harminc</t>
    </r>
    <r>
      <rPr>
        <sz val="10"/>
        <rFont val="Times New Roman"/>
        <family val="1"/>
        <charset val="238"/>
      </rPr>
      <t xml:space="preserve"> - dielo tvorí 38 postrov + sprievodný materiál, výber najvýznamnejších stavieb (Maďarsko, Srbsko)</t>
    </r>
  </si>
  <si>
    <t>Pohaničová Jana - Vodrážka Peter - Šoltésová Danica</t>
  </si>
  <si>
    <r>
      <rPr>
        <b/>
        <sz val="10"/>
        <rFont val="Times New Roman"/>
        <family val="1"/>
        <charset val="238"/>
      </rPr>
      <t>Autorská zahraničná výstava k 145 výr. M. M. Harminc M.M.Harminc (1869-1964)</t>
    </r>
    <r>
      <rPr>
        <sz val="10"/>
        <rFont val="Times New Roman"/>
        <family val="1"/>
        <charset val="238"/>
      </rPr>
      <t xml:space="preserve"> - dielo tvorí 15 postrov, prevedenie na kappa doskách (100x70 cm) a 8 makiet stavieb (Srbsko)</t>
    </r>
  </si>
  <si>
    <t>Šilinger Ján</t>
  </si>
  <si>
    <t>Šuda Michal</t>
  </si>
  <si>
    <t>ZYY</t>
  </si>
  <si>
    <t xml:space="preserve"> Hain Vladimír </t>
  </si>
  <si>
    <r>
      <rPr>
        <b/>
        <sz val="10"/>
        <rFont val="Times New Roman"/>
        <family val="1"/>
        <charset val="238"/>
      </rPr>
      <t>Rekonštrukcia objektu mestskej elektrárne (Piešťany)</t>
    </r>
    <r>
      <rPr>
        <sz val="10"/>
        <rFont val="Times New Roman"/>
        <family val="1"/>
        <charset val="238"/>
      </rPr>
      <t>. Realizácia komplexnej obnovy industriálnej pamiatky. Ocenenie diela:  1) Fénix – Kultúrna pamiatka roka 2013 – udelená cena (9.ročník, MK SR, 12 prihlásených projektov, 20.11.2014, SR),   2) Building Efficiency Awards (BEFFA) 2014 – 1. miesto, (2.ročník, ČVUT Praha, 230 prihlásených stavieb z ČR a SR, 27.11.2014, ČR),  3) Cena Dušana Jurkoviča – nominácia na cenu (50. ročník, SAS, november 2014, SR),   4) Hlavná cena STAVBA ROKA 2014 - nominácia na cenu (20.ročník, Združenie ABF – Slovakia, 29.11.2014, SR ),    5) Cena verejnosti 2014, 2. miesto,  6) Cena Vydavateľstva Eurostav – udelená cena</t>
    </r>
  </si>
  <si>
    <t>Združenie pre rozvoj slovenskej architektúry a stavebníctva–ABF Slovakia</t>
  </si>
  <si>
    <t>29.11.2014</t>
  </si>
  <si>
    <t xml:space="preserve"> Kráľová Eva</t>
  </si>
  <si>
    <t xml:space="preserve">Boháčová Katarína </t>
  </si>
  <si>
    <r>
      <t xml:space="preserve">Medzinárodná urbanistická súťaž, s medzinárodnou porotou: </t>
    </r>
    <r>
      <rPr>
        <b/>
        <sz val="10"/>
        <rFont val="Times New Roman"/>
        <family val="1"/>
        <charset val="238"/>
      </rPr>
      <t>Trenčín - mesto na rieke</t>
    </r>
    <r>
      <rPr>
        <sz val="10"/>
        <rFont val="Times New Roman"/>
        <family val="1"/>
        <charset val="238"/>
      </rPr>
      <t>. Súťažný návrh: Trenčín - voda - život" - získal 2. miesto ( 59 súťažných návrhov z viac ako 15 krajín sveta )</t>
    </r>
  </si>
  <si>
    <t>Mesto Trenčín</t>
  </si>
  <si>
    <t>31.1-1.10.2014</t>
  </si>
  <si>
    <t>Botek Andrej</t>
  </si>
  <si>
    <r>
      <rPr>
        <b/>
        <sz val="10"/>
        <rFont val="Times New Roman"/>
        <family val="1"/>
        <charset val="238"/>
      </rPr>
      <t>Prílivy a odlivy</t>
    </r>
    <r>
      <rPr>
        <sz val="10"/>
        <rFont val="Times New Roman"/>
        <family val="1"/>
        <charset val="238"/>
      </rPr>
      <t>- výstava členov SVVU a ich hostí z Kuby</t>
    </r>
  </si>
  <si>
    <t>Galéria slovenského rozhlasu, Bratislava</t>
  </si>
  <si>
    <t>3.4.-25.4.2014</t>
  </si>
  <si>
    <r>
      <rPr>
        <b/>
        <sz val="10"/>
        <rFont val="Times New Roman"/>
        <family val="1"/>
        <charset val="238"/>
      </rPr>
      <t xml:space="preserve">Sondy a reflexie. </t>
    </r>
    <r>
      <rPr>
        <sz val="10"/>
        <rFont val="Times New Roman"/>
        <family val="1"/>
        <charset val="238"/>
      </rPr>
      <t>Výstava umeleckej besedy slovenskej pri príležitosti 70.výročia SNP (skupinová, domáca, vyzvaná účasť)</t>
    </r>
  </si>
  <si>
    <t>Tatranská galéria, Poprad</t>
  </si>
  <si>
    <t>8.8.-14.9.2014</t>
  </si>
  <si>
    <r>
      <rPr>
        <b/>
        <sz val="10"/>
        <rFont val="Times New Roman"/>
        <family val="1"/>
        <charset val="238"/>
      </rPr>
      <t>Výstava KK-SK</t>
    </r>
    <r>
      <rPr>
        <sz val="10"/>
        <rFont val="Times New Roman"/>
        <family val="1"/>
        <charset val="238"/>
      </rPr>
      <t xml:space="preserve"> - pocta Štefanovi Belohradskému (skupinová, domáca, vyzvaná účasť)</t>
    </r>
  </si>
  <si>
    <t>Galéria Z, Bratislava</t>
  </si>
  <si>
    <t>4.9.-19.10.2014</t>
  </si>
  <si>
    <r>
      <rPr>
        <b/>
        <sz val="10"/>
        <rFont val="Times New Roman"/>
        <family val="1"/>
        <charset val="238"/>
      </rPr>
      <t>Výstava Abstrakcia V.</t>
    </r>
    <r>
      <rPr>
        <sz val="10"/>
        <rFont val="Times New Roman"/>
        <family val="1"/>
        <charset val="238"/>
      </rPr>
      <t xml:space="preserve"> (skupinová, domáca, vyzvaná účasť)</t>
    </r>
  </si>
  <si>
    <t>Galéria slovenského rozhlasu, RVTS, Bratislava</t>
  </si>
  <si>
    <t>5.3.-28.3.2014</t>
  </si>
  <si>
    <r>
      <rPr>
        <b/>
        <sz val="10"/>
        <rFont val="Times New Roman"/>
        <family val="1"/>
        <charset val="238"/>
      </rPr>
      <t>Výstava 5. Bienále voľného výtvarného umenia</t>
    </r>
    <r>
      <rPr>
        <sz val="10"/>
        <rFont val="Times New Roman"/>
        <family val="1"/>
        <charset val="238"/>
      </rPr>
      <t xml:space="preserve">  (skupinová, domáca, vyzvaná účasť)</t>
    </r>
  </si>
  <si>
    <t>Galéria Slovenskej výtvarnej únie (Umelka)</t>
  </si>
  <si>
    <t>10.10.19.11.2014</t>
  </si>
  <si>
    <t>Ganobjak Michal</t>
  </si>
  <si>
    <r>
      <rPr>
        <b/>
        <sz val="10"/>
        <rFont val="Times New Roman"/>
        <family val="1"/>
        <charset val="238"/>
      </rPr>
      <t>Rekonštrukcia objektu mestskej elektrárne (Piešťany)</t>
    </r>
    <r>
      <rPr>
        <sz val="10"/>
        <rFont val="Times New Roman"/>
        <family val="1"/>
        <charset val="238"/>
      </rPr>
      <t>. Realizácia komplexnej obnovy industriálnej pamiatky. Ocenenie diela:  1) Fénix – Kultúrna pamiatka roka 2013 –udelená cena (9.ročník, MK SR, 12 prihlásených projektov, 20.11.2014, SR),   2) Building Efficiency Awards (BEFFA) 2014 – 1. miesto, (2.ročník, ČVUT Praha, 230 prihlásených stavieb z ČR a SR, 27.11.2014, ČR),  3) Cena Dušana Jurkoviča – nominácia na cenu (50. ročník, SAS, november 2014, SR),   4) Hlavná cena STAVBA ROKA 2014 - nominácia na cenu (20.ročník, Združenie ABF – Slovakia, 29.11.2014, SR ),    5) Cena verejnosti 2014, 2. miesto,  6) Cena Vydavateľstva Eurostav – udelená cena</t>
    </r>
  </si>
  <si>
    <r>
      <rPr>
        <b/>
        <sz val="10"/>
        <rFont val="Times New Roman"/>
        <family val="1"/>
        <charset val="238"/>
      </rPr>
      <t xml:space="preserve">TRENČÍN 2014 </t>
    </r>
    <r>
      <rPr>
        <sz val="10"/>
        <rFont val="Times New Roman"/>
        <family val="1"/>
        <charset val="238"/>
      </rPr>
      <t>- výber zo súčasného slovenského komorného sochárstva, celoslovenský výstavný projekt,vystavené diela</t>
    </r>
  </si>
  <si>
    <t>Galéria M.A. Bazovského, Trenčín</t>
  </si>
  <si>
    <t>5.12.2014-8.2.2015</t>
  </si>
  <si>
    <r>
      <rPr>
        <b/>
        <sz val="10"/>
        <rFont val="Times New Roman"/>
        <family val="1"/>
        <charset val="238"/>
      </rPr>
      <t>TRENČÍN 2014</t>
    </r>
    <r>
      <rPr>
        <sz val="10"/>
        <rFont val="Times New Roman"/>
        <family val="1"/>
        <charset val="238"/>
      </rPr>
      <t xml:space="preserve"> - výber zo súčasného slovenského komorného sochárstva, celoslovenský výstavný projekt, vystavené diela </t>
    </r>
  </si>
  <si>
    <t xml:space="preserve">Kováč Bohumil  </t>
  </si>
  <si>
    <r>
      <t xml:space="preserve">Medzinárodná urbanistická súťaž, s medzinárodnou porotou: </t>
    </r>
    <r>
      <rPr>
        <b/>
        <sz val="10"/>
        <rFont val="Times New Roman"/>
        <family val="1"/>
        <charset val="238"/>
      </rPr>
      <t>Riešenie centrálnej rozvojovej osi Petržalky</t>
    </r>
    <r>
      <rPr>
        <sz val="10"/>
        <rFont val="Times New Roman"/>
        <family val="1"/>
        <charset val="238"/>
      </rPr>
      <t>, súťažný návrh získal 1. cenu</t>
    </r>
  </si>
  <si>
    <t>Hlavné mesto Bratislava</t>
  </si>
  <si>
    <t>21.11.2013-31.01.2014</t>
  </si>
  <si>
    <r>
      <rPr>
        <b/>
        <sz val="10"/>
        <rFont val="Times New Roman"/>
        <family val="1"/>
        <charset val="238"/>
      </rPr>
      <t>Metal Inspirations 2014</t>
    </r>
    <r>
      <rPr>
        <sz val="10"/>
        <rFont val="Times New Roman"/>
        <family val="1"/>
        <charset val="238"/>
      </rPr>
      <t xml:space="preserve"> / medzinárodný workshop, Platonic organic- oceľová zváraná skulptúra</t>
    </r>
  </si>
  <si>
    <t>Slovené technické múzeum, Košice</t>
  </si>
  <si>
    <t>27.8.-5.10.2014</t>
  </si>
  <si>
    <r>
      <rPr>
        <b/>
        <sz val="10"/>
        <rFont val="Times New Roman"/>
        <family val="1"/>
        <charset val="238"/>
      </rPr>
      <t xml:space="preserve">Metal Inspirations 2014, </t>
    </r>
    <r>
      <rPr>
        <sz val="10"/>
        <rFont val="Times New Roman"/>
        <family val="1"/>
        <charset val="238"/>
      </rPr>
      <t xml:space="preserve">kurátorský projekt </t>
    </r>
  </si>
  <si>
    <r>
      <rPr>
        <b/>
        <sz val="10"/>
        <rFont val="Times New Roman"/>
        <family val="1"/>
        <charset val="238"/>
      </rPr>
      <t xml:space="preserve">PARADOX 90. Kurátorské koncepcie v období mečiarizmu </t>
    </r>
    <r>
      <rPr>
        <sz val="10"/>
        <rFont val="Times New Roman"/>
        <family val="1"/>
        <charset val="238"/>
      </rPr>
      <t>(1993-1998), výstava</t>
    </r>
  </si>
  <si>
    <t>Dom Umenia/ Kunsthalle (KHB), Bratislava</t>
  </si>
  <si>
    <t>20.9.-1.2.2015</t>
  </si>
  <si>
    <t>Deposit Front Line / kurátorský projekt (19.11.2014 - 30.03.2015 : Šamorín)</t>
  </si>
  <si>
    <r>
      <rPr>
        <b/>
        <sz val="10"/>
        <rFont val="Times New Roman"/>
        <family val="1"/>
        <charset val="238"/>
      </rPr>
      <t>Nové mosty/New Bridges 11:11</t>
    </r>
    <r>
      <rPr>
        <sz val="10"/>
        <rFont val="Times New Roman"/>
        <family val="1"/>
        <charset val="238"/>
      </rPr>
      <t xml:space="preserve"> - medzinárodná výstava 11 umelcov zo SR a ČR a 11 škótskych umelcov</t>
    </r>
  </si>
  <si>
    <t>Nitrianska galéria, Nitra</t>
  </si>
  <si>
    <t>10.7.-31.8.2014</t>
  </si>
  <si>
    <r>
      <t xml:space="preserve">Výstava  </t>
    </r>
    <r>
      <rPr>
        <b/>
        <sz val="10"/>
        <rFont val="Times New Roman"/>
        <family val="1"/>
        <charset val="238"/>
      </rPr>
      <t>Premeny živlov</t>
    </r>
    <r>
      <rPr>
        <sz val="10"/>
        <rFont val="Times New Roman"/>
        <family val="1"/>
        <charset val="238"/>
      </rPr>
      <t>, vyzvaná účasť na podujatí, dielo: Hrdzavá sova, r. 2014</t>
    </r>
  </si>
  <si>
    <t>10.6.-28.6.2014</t>
  </si>
  <si>
    <r>
      <rPr>
        <b/>
        <sz val="10"/>
        <rFont val="Times New Roman"/>
        <family val="1"/>
        <charset val="238"/>
      </rPr>
      <t xml:space="preserve">TRENČÍN 2014 </t>
    </r>
    <r>
      <rPr>
        <sz val="10"/>
        <rFont val="Times New Roman"/>
        <family val="1"/>
        <charset val="238"/>
      </rPr>
      <t>- výber zo súčasného slovenského komorného sochárstva, celoslovenský výstavný projekt,vystavené diela : Mutant, Sliepka z Alphaville, Bubo bubo</t>
    </r>
  </si>
  <si>
    <t>Galéria M. A. Bazovského, Trenčín</t>
  </si>
  <si>
    <t>5.12.2014 - 8.2.2015</t>
  </si>
  <si>
    <r>
      <rPr>
        <b/>
        <sz val="10"/>
        <rFont val="Times New Roman"/>
        <family val="1"/>
        <charset val="238"/>
      </rPr>
      <t xml:space="preserve">Premeny živlov </t>
    </r>
    <r>
      <rPr>
        <sz val="10"/>
        <rFont val="Times New Roman"/>
        <family val="1"/>
        <charset val="238"/>
      </rPr>
      <t>- výstava vybraných členov SVVU (Žiarovisko I, akryl, 108x98 cm)</t>
    </r>
  </si>
  <si>
    <t>Polakovič Štefan</t>
  </si>
  <si>
    <r>
      <rPr>
        <b/>
        <sz val="10"/>
        <rFont val="Times New Roman"/>
        <family val="1"/>
        <charset val="238"/>
      </rPr>
      <t>CE.ZA.AR 2014</t>
    </r>
    <r>
      <rPr>
        <sz val="10"/>
        <rFont val="Times New Roman"/>
        <family val="1"/>
        <charset val="238"/>
      </rPr>
      <t xml:space="preserve">: víťaz v kategórii BYTOVÉ DOMY: Panelák v Rimavskej Sobote;  nominácia na prestížnu Cenu Európskej únie Mies van der Rohe Award  </t>
    </r>
  </si>
  <si>
    <t xml:space="preserve">Slovenská komora architektov </t>
  </si>
  <si>
    <t>8.10.2014</t>
  </si>
  <si>
    <r>
      <rPr>
        <b/>
        <sz val="10"/>
        <rFont val="Times New Roman"/>
        <family val="1"/>
        <charset val="238"/>
      </rPr>
      <t>CE.ZA.AR 2014</t>
    </r>
    <r>
      <rPr>
        <sz val="10"/>
        <rFont val="Times New Roman"/>
        <family val="1"/>
        <charset val="238"/>
      </rPr>
      <t>:  víťaz v kategórii RODINNÉ DOMY: RD v Bratislave-Čunove</t>
    </r>
  </si>
  <si>
    <r>
      <rPr>
        <b/>
        <sz val="10"/>
        <rFont val="Times New Roman"/>
        <family val="1"/>
        <charset val="238"/>
      </rPr>
      <t>CE.ZA.AR 2014</t>
    </r>
    <r>
      <rPr>
        <sz val="10"/>
        <rFont val="Times New Roman"/>
        <family val="1"/>
        <charset val="238"/>
      </rPr>
      <t>: víťaz v kategórii INTERIÉR: LOFT v centre Bratislavy</t>
    </r>
  </si>
  <si>
    <t>ZYX</t>
  </si>
  <si>
    <t xml:space="preserve">Bacová Andrea </t>
  </si>
  <si>
    <r>
      <rPr>
        <b/>
        <sz val="10"/>
        <rFont val="Times New Roman"/>
        <family val="1"/>
        <charset val="238"/>
      </rPr>
      <t xml:space="preserve">Neue Funktionen für alte Baustrukturen </t>
    </r>
    <r>
      <rPr>
        <sz val="10"/>
        <rFont val="Times New Roman"/>
        <family val="1"/>
        <charset val="238"/>
      </rPr>
      <t>- medzinárodná putovná výstava; architektonická štúdia: ZaranHouse-Zurndorf</t>
    </r>
  </si>
  <si>
    <t>Obere Hauptstraβe 39, Zurndorf, Rakúsko</t>
  </si>
  <si>
    <t xml:space="preserve">22.10.2014 </t>
  </si>
  <si>
    <t>Furdík Juraj</t>
  </si>
  <si>
    <r>
      <t xml:space="preserve">Medzinárodná verejná urbanistická súťaž: </t>
    </r>
    <r>
      <rPr>
        <b/>
        <sz val="10"/>
        <rFont val="Times New Roman"/>
        <family val="1"/>
        <charset val="238"/>
      </rPr>
      <t xml:space="preserve">Premena časti bývalej nemocnice na mesto, </t>
    </r>
    <r>
      <rPr>
        <sz val="10"/>
        <rFont val="Times New Roman"/>
        <family val="1"/>
        <charset val="238"/>
      </rPr>
      <t>súťažný návrh získal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3. cenu</t>
    </r>
  </si>
  <si>
    <t>Mesto Uherské Hradište, Česká republika</t>
  </si>
  <si>
    <t>20.5.-21.8.2014</t>
  </si>
  <si>
    <t xml:space="preserve">Gécová Katarína </t>
  </si>
  <si>
    <t>Jančok Martin</t>
  </si>
  <si>
    <r>
      <t xml:space="preserve">Medzinárodná architektonická súťaž o návrh:  </t>
    </r>
    <r>
      <rPr>
        <b/>
        <sz val="10"/>
        <rFont val="Times New Roman"/>
        <family val="1"/>
        <charset val="238"/>
      </rPr>
      <t xml:space="preserve">Domov pro seniory Litomyšl </t>
    </r>
    <r>
      <rPr>
        <sz val="10"/>
        <rFont val="Times New Roman"/>
        <family val="1"/>
        <charset val="238"/>
      </rPr>
      <t>- mimoriadna odmena poroty</t>
    </r>
  </si>
  <si>
    <t>Město Litomyšl, Česká republika</t>
  </si>
  <si>
    <t>3.7.-18.8.2014</t>
  </si>
  <si>
    <r>
      <rPr>
        <b/>
        <sz val="10"/>
        <rFont val="Times New Roman"/>
        <family val="1"/>
        <charset val="238"/>
      </rPr>
      <t>Na okraji / Súčasná architektúra v regiónoch Slovenska</t>
    </r>
    <r>
      <rPr>
        <sz val="10"/>
        <rFont val="Times New Roman"/>
        <family val="1"/>
        <charset val="238"/>
      </rPr>
      <t xml:space="preserve"> - kurátorský projekt v  Slovenskom inštitúte v Prahe a na FA STU v Bratislave; výstava poskytuje jedinečný obraz o koncepciách, formách, tvorcoch i objednávateľoch architektúry, ktorá je komplementárnou súčasťou hlavných architektonických trendov v uplynulých dvoch desaťročiach v rozličných častiach Slovenska</t>
    </r>
  </si>
  <si>
    <t>Slovenský inšitút v Prahe, Česká republika</t>
  </si>
  <si>
    <t>26.3.-23.4.2014</t>
  </si>
  <si>
    <t xml:space="preserve">Puškár Branislav  </t>
  </si>
  <si>
    <t>Vráblová Edita</t>
  </si>
  <si>
    <t>ZYV</t>
  </si>
  <si>
    <r>
      <rPr>
        <b/>
        <sz val="10"/>
        <rFont val="Times New Roman"/>
        <family val="1"/>
        <charset val="238"/>
      </rPr>
      <t>Nové funkcie pre staré stavebné štruktúry</t>
    </r>
    <r>
      <rPr>
        <sz val="10"/>
        <rFont val="Times New Roman"/>
        <family val="1"/>
        <charset val="238"/>
      </rPr>
      <t>, kurátorský projekt pre slovenskú časť - medzinárodná putovná výstava, ktorá bola realizovaná v rámci Programu cezhraničnej spolupráce Slovenská republika – Rakúsko 2007-2013 ako čiastkový výstup Medzinárodného výskumného projektu REGIOGOES. Výstava a jednotlivé zadania boli spracovávané pod vedením pedagógov z FA Technickej univerzity vo Viedni a z FA STU z Ústavu architektúry obytných budov, ktorí sú súčasne i riešiteľmi medzinárodného grantu.</t>
    </r>
  </si>
  <si>
    <t>FA STU, Bratislava</t>
  </si>
  <si>
    <t>11.11.-14.11.2014</t>
  </si>
  <si>
    <r>
      <t xml:space="preserve">Architektonická súťaž: </t>
    </r>
    <r>
      <rPr>
        <b/>
        <sz val="10"/>
        <rFont val="Times New Roman"/>
        <family val="1"/>
        <charset val="238"/>
      </rPr>
      <t>Štúdia architektonickej úpravy areálu na ulici Odborárov a Kalinčiakova v lokalite Tehelné pole, Bratislava - Nové Mesto.</t>
    </r>
    <r>
      <rPr>
        <sz val="10"/>
        <rFont val="Times New Roman"/>
        <family val="1"/>
        <charset val="238"/>
      </rPr>
      <t xml:space="preserve"> Súťažný návrh JAMA PARK  získal 1 cenu.</t>
    </r>
  </si>
  <si>
    <t>Bratislava-Nové Mesto</t>
  </si>
  <si>
    <t>29.5.-10.7.2014</t>
  </si>
  <si>
    <t>Gécová Katarína</t>
  </si>
  <si>
    <r>
      <rPr>
        <b/>
        <sz val="10"/>
        <rFont val="Times New Roman"/>
        <family val="1"/>
        <charset val="238"/>
      </rPr>
      <t>Regenerácia verejného priestranstva Karpatské námestie</t>
    </r>
    <r>
      <rPr>
        <sz val="10"/>
        <rFont val="Times New Roman"/>
        <family val="1"/>
        <charset val="238"/>
      </rPr>
      <t xml:space="preserve"> - MČ Bratislava-Rača, realizačný projekt</t>
    </r>
  </si>
  <si>
    <t>MČ Bratislava - Rača</t>
  </si>
  <si>
    <t>Heinrichová Miriam</t>
  </si>
  <si>
    <r>
      <t xml:space="preserve">Architektonická súťaž: </t>
    </r>
    <r>
      <rPr>
        <b/>
        <sz val="10"/>
        <rFont val="Times New Roman"/>
        <family val="1"/>
        <charset val="238"/>
      </rPr>
      <t>Štúdia architektonickej úpravy areálu na ulici Odborárov a Kalinčiakova v lokalite Tehelné pole, Bratislava - Nové Mesto</t>
    </r>
    <r>
      <rPr>
        <sz val="10"/>
        <rFont val="Times New Roman"/>
        <family val="1"/>
        <charset val="238"/>
      </rPr>
      <t>. Súťažný návrh získal 3. cenu.</t>
    </r>
  </si>
  <si>
    <t>Keppl Julián</t>
  </si>
  <si>
    <r>
      <rPr>
        <b/>
        <sz val="10"/>
        <rFont val="Times New Roman"/>
        <family val="1"/>
        <charset val="238"/>
      </rPr>
      <t>Paletový regálový sklad</t>
    </r>
    <r>
      <rPr>
        <sz val="10"/>
        <rFont val="Times New Roman"/>
        <family val="1"/>
        <charset val="238"/>
      </rPr>
      <t>, UNIPHARMA, Bojnice</t>
    </r>
  </si>
  <si>
    <t>UNIPHARMA - 1. slovenská lekárnická a.s., Bojnice</t>
  </si>
  <si>
    <t>22.09.2014</t>
  </si>
  <si>
    <t xml:space="preserve">Kristiánová Katarína </t>
  </si>
  <si>
    <t>Križánková Alžbeta</t>
  </si>
  <si>
    <t xml:space="preserve">Kurek Ondrej </t>
  </si>
  <si>
    <r>
      <t xml:space="preserve">Architektonický návrh na vyzvanej urbanisticko-architektonickej súťaži  návrhov </t>
    </r>
    <r>
      <rPr>
        <b/>
        <sz val="10"/>
        <rFont val="Times New Roman"/>
        <family val="1"/>
        <charset val="238"/>
      </rPr>
      <t>Záhradnícka/Bajkalská ulica BA</t>
    </r>
    <r>
      <rPr>
        <sz val="10"/>
        <rFont val="Times New Roman"/>
        <family val="1"/>
        <charset val="238"/>
      </rPr>
      <t xml:space="preserve"> - udelená 1. cena</t>
    </r>
  </si>
  <si>
    <t>Tatra Residence-vyhlásenie výsledkov</t>
  </si>
  <si>
    <t>9.1.2014</t>
  </si>
  <si>
    <t xml:space="preserve">Puškár Branislav </t>
  </si>
  <si>
    <t xml:space="preserve">Reháčková Tamara </t>
  </si>
  <si>
    <t xml:space="preserve">Schleicher Alexander </t>
  </si>
  <si>
    <r>
      <rPr>
        <b/>
        <sz val="10"/>
        <rFont val="Times New Roman"/>
        <family val="1"/>
        <charset val="238"/>
      </rPr>
      <t>Bytový dom Panoráma</t>
    </r>
    <r>
      <rPr>
        <sz val="10"/>
        <rFont val="Times New Roman"/>
        <family val="1"/>
        <charset val="238"/>
      </rPr>
      <t>, Staré Grunty, Bratislava - realizácia</t>
    </r>
  </si>
  <si>
    <t>Investor: OTYK Invest, s.r.o.</t>
  </si>
  <si>
    <t>real.2013/zverej.2014</t>
  </si>
  <si>
    <r>
      <rPr>
        <b/>
        <sz val="10"/>
        <rFont val="Times New Roman"/>
        <family val="1"/>
        <charset val="238"/>
      </rPr>
      <t>Bytový komplex Malý Dunaj III</t>
    </r>
    <r>
      <rPr>
        <sz val="10"/>
        <rFont val="Times New Roman"/>
        <family val="1"/>
        <charset val="238"/>
      </rPr>
      <t>, Podunajské Biskupice - realizácia</t>
    </r>
  </si>
  <si>
    <t>Investor: Penzión - Stavebné družstvo Piešťany</t>
  </si>
  <si>
    <t>Stankoci Ivan</t>
  </si>
  <si>
    <t xml:space="preserve">Šimkovič Vladimír </t>
  </si>
  <si>
    <r>
      <rPr>
        <b/>
        <sz val="10"/>
        <rFont val="Times New Roman"/>
        <family val="1"/>
        <charset val="238"/>
      </rPr>
      <t>Rekonštrukcia areálu múzea Antická gerulata</t>
    </r>
    <r>
      <rPr>
        <sz val="10"/>
        <rFont val="Times New Roman"/>
        <family val="1"/>
        <charset val="238"/>
      </rPr>
      <t xml:space="preserve">, Bratislava-Rusovce - realizácia                               </t>
    </r>
  </si>
  <si>
    <t>Múzeum mesta Bratislavy, Bratislava</t>
  </si>
  <si>
    <t>jún 2014</t>
  </si>
  <si>
    <t>Šimkovič, Vladimír</t>
  </si>
  <si>
    <r>
      <t xml:space="preserve">Architektonický návrh </t>
    </r>
    <r>
      <rPr>
        <b/>
        <sz val="10"/>
        <rFont val="Times New Roman"/>
        <family val="1"/>
        <charset val="238"/>
      </rPr>
      <t xml:space="preserve">" Danube, Bratislava - Staré Mesto" </t>
    </r>
    <r>
      <rPr>
        <sz val="10"/>
        <rFont val="Times New Roman"/>
        <family val="1"/>
        <charset val="238"/>
      </rPr>
      <t>získal  2.cenu na vyzvanej ideovej architektonickej súťaži Danube, Bratislava - Staré mesto</t>
    </r>
  </si>
  <si>
    <t>Súkromný investor</t>
  </si>
  <si>
    <t>24.11.2014</t>
  </si>
  <si>
    <t>Žitňanský Márius</t>
  </si>
  <si>
    <t xml:space="preserve">Žitňanský Márius </t>
  </si>
  <si>
    <t>ZXY</t>
  </si>
  <si>
    <r>
      <rPr>
        <b/>
        <sz val="10"/>
        <rFont val="Times New Roman"/>
        <family val="1"/>
        <charset val="238"/>
      </rPr>
      <t xml:space="preserve">Cena ARCH 2014 </t>
    </r>
    <r>
      <rPr>
        <sz val="10"/>
        <rFont val="Times New Roman"/>
        <family val="1"/>
        <charset val="238"/>
      </rPr>
      <t>- bronzová plastika v. 30 cm, 2014</t>
    </r>
  </si>
  <si>
    <t>Vydavateľstvo Eurostav, Bratislava</t>
  </si>
  <si>
    <t>6.11.2014</t>
  </si>
  <si>
    <t>Reháčková Tamara</t>
  </si>
  <si>
    <r>
      <rPr>
        <b/>
        <sz val="10"/>
        <rFont val="Times New Roman"/>
        <family val="1"/>
        <charset val="238"/>
      </rPr>
      <t xml:space="preserve">Rekonštrukcia historického parku v Tomášikove </t>
    </r>
    <r>
      <rPr>
        <sz val="10"/>
        <rFont val="Times New Roman"/>
        <family val="1"/>
        <charset val="238"/>
      </rPr>
      <t>(stavebný objekt SO 2).  Park pri kaštieli v Tomášikove vyhlásil Krajský pamiatkový úrad v Trnave za národnú kultúrnu pamiatku.</t>
    </r>
  </si>
  <si>
    <t>Obec Tomášikovo</t>
  </si>
  <si>
    <t>21.3.2014</t>
  </si>
  <si>
    <r>
      <rPr>
        <b/>
        <sz val="10"/>
        <rFont val="Times New Roman"/>
        <family val="1"/>
        <charset val="238"/>
      </rPr>
      <t>Rekonštrukcia historického parku v Tomášikove.</t>
    </r>
    <r>
      <rPr>
        <sz val="10"/>
        <rFont val="Times New Roman"/>
        <family val="1"/>
        <charset val="238"/>
      </rPr>
      <t xml:space="preserve"> SO 04 Jazero s prívodným kanálom.  Park pri kaštieli v Tomášikove vyhlásil Krajský pamiatkový úrad v Trnave za národnú kultúrnu pamiatku.</t>
    </r>
  </si>
  <si>
    <t>Turlík Jozef</t>
  </si>
  <si>
    <r>
      <rPr>
        <b/>
        <sz val="10"/>
        <rFont val="Times New Roman"/>
        <family val="1"/>
        <charset val="238"/>
      </rPr>
      <t xml:space="preserve">PET Fľaša na minerálnu vodu </t>
    </r>
    <r>
      <rPr>
        <sz val="10"/>
        <rFont val="Times New Roman"/>
        <family val="1"/>
        <charset val="238"/>
      </rPr>
      <t>- dizajnérsky návrh PET fľaše, produkt v sériovej výrobe a zapísaný v Registri dizajnov ÚPV SR</t>
    </r>
  </si>
  <si>
    <t>BIOSYSTÉM, s.r.o. Košice</t>
  </si>
  <si>
    <t>ZVZ</t>
  </si>
  <si>
    <t xml:space="preserve"> Šichman Martin</t>
  </si>
  <si>
    <r>
      <rPr>
        <b/>
        <sz val="10"/>
        <rFont val="Times New Roman"/>
        <family val="1"/>
        <charset val="238"/>
      </rPr>
      <t>La Biennale di Venezia - Biennale Sessions 2014,</t>
    </r>
    <r>
      <rPr>
        <sz val="10"/>
        <rFont val="Times New Roman"/>
        <family val="1"/>
        <charset val="238"/>
      </rPr>
      <t xml:space="preserve"> 14. medzinárodná výstava architektúry na benátskom bienále - vystavená kolekcia autorských šperkov „STAVAŤ A BÚRAŤ“. Na podujatie bola FA STU pozvaná nadáciou La Biennale di Venezia.  FA STU podpísala s touto nadáciou Memorandum o spolupráci.</t>
    </r>
  </si>
  <si>
    <t>La Biennale di Venezia, Benátky, Taliansko</t>
  </si>
  <si>
    <t>19.9.2014</t>
  </si>
  <si>
    <t xml:space="preserve"> Šíp Lukáš </t>
  </si>
  <si>
    <t xml:space="preserve"> Uhrík Martina</t>
  </si>
  <si>
    <r>
      <rPr>
        <b/>
        <sz val="10"/>
        <rFont val="Times New Roman"/>
        <family val="1"/>
        <charset val="238"/>
      </rPr>
      <t>La Biennale di Venezia - Biennale Sessions 2014,</t>
    </r>
    <r>
      <rPr>
        <sz val="10"/>
        <rFont val="Times New Roman"/>
        <family val="1"/>
        <charset val="238"/>
      </rPr>
      <t xml:space="preserve"> 14. medzinárodná výstava architektúry na benátskom bienále - vystavená kolekcia autorských šperkov „STAVAŤ A BÚRAŤ“. Na podujatie bola FA STU pozvaná nadáciou La Biennale di Venezia.  FA STU podpísala s touto nadáciou Memorandum o spolupráci</t>
    </r>
  </si>
  <si>
    <t>ZVY</t>
  </si>
  <si>
    <r>
      <rPr>
        <b/>
        <sz val="10"/>
        <rFont val="Times New Roman"/>
        <family val="1"/>
        <charset val="238"/>
      </rPr>
      <t>Rekonštrukcia historického parku v Tomášikove</t>
    </r>
    <r>
      <rPr>
        <sz val="10"/>
        <rFont val="Times New Roman"/>
        <family val="1"/>
        <charset val="238"/>
      </rPr>
      <t>. SO 03 Malá architektúra.  Park pri kaštieli v Tomášikove vyhlásil Krajský pamiatkový úrad v Trnave za národnú kultúrnu pamiatku.</t>
    </r>
  </si>
  <si>
    <t>YZY</t>
  </si>
  <si>
    <t>Brašeň Michal</t>
  </si>
  <si>
    <r>
      <rPr>
        <b/>
        <sz val="10"/>
        <rFont val="Times New Roman"/>
        <family val="1"/>
        <charset val="238"/>
      </rPr>
      <t>Kampaň pre spoločnosť Ferratum Bank Limited</t>
    </r>
    <r>
      <rPr>
        <sz val="10"/>
        <rFont val="Times New Roman"/>
        <family val="1"/>
        <charset val="238"/>
      </rPr>
      <t>, mediálna kampaň spoločnosti</t>
    </r>
  </si>
  <si>
    <t>Ferratum Bank Limited, Bratislava</t>
  </si>
  <si>
    <r>
      <rPr>
        <b/>
        <sz val="10"/>
        <rFont val="Times New Roman"/>
        <family val="1"/>
        <charset val="238"/>
      </rPr>
      <t xml:space="preserve">Personalizovaná digitálna prezentácia spol. SOVA Digital a.s., </t>
    </r>
    <r>
      <rPr>
        <sz val="10"/>
        <rFont val="Times New Roman"/>
        <family val="1"/>
        <charset val="238"/>
      </rPr>
      <t>personalizovaný USB kľúč s multimediálnou prezentáciou</t>
    </r>
  </si>
  <si>
    <t>SOVA Digital a.s., Bratislava</t>
  </si>
  <si>
    <r>
      <rPr>
        <b/>
        <sz val="10"/>
        <rFont val="Times New Roman"/>
        <family val="1"/>
        <charset val="238"/>
      </rPr>
      <t>Agroup - relocation and real estate</t>
    </r>
    <r>
      <rPr>
        <sz val="10"/>
        <rFont val="Times New Roman"/>
        <family val="1"/>
        <charset val="238"/>
      </rPr>
      <t xml:space="preserve"> - vytvorenie corporate identity,  logotyp + dizajn manuál, propagačné a prezentačné materiály</t>
    </r>
  </si>
  <si>
    <t>Administrative Group Slovakia, Bratislava</t>
  </si>
  <si>
    <r>
      <rPr>
        <b/>
        <sz val="10"/>
        <rFont val="Times New Roman"/>
        <family val="1"/>
        <charset val="238"/>
      </rPr>
      <t xml:space="preserve">caprnka.eu </t>
    </r>
    <r>
      <rPr>
        <sz val="10"/>
        <rFont val="Times New Roman"/>
        <family val="1"/>
        <charset val="238"/>
      </rPr>
      <t>- vytvorenie web stránky /responzive design/</t>
    </r>
  </si>
  <si>
    <t>Patrik Čaprnka, Bratislava</t>
  </si>
  <si>
    <r>
      <rPr>
        <b/>
        <sz val="10"/>
        <rFont val="Times New Roman"/>
        <family val="1"/>
        <charset val="238"/>
      </rPr>
      <t xml:space="preserve">Public Spaces Bratislava </t>
    </r>
    <r>
      <rPr>
        <sz val="10"/>
        <rFont val="Times New Roman"/>
        <family val="1"/>
        <charset val="238"/>
      </rPr>
      <t>- logotyp, vizuálna komunikácia a identita 1.medzin.vedeckej konferencie o verejných priestoroch v Bratislave</t>
    </r>
  </si>
  <si>
    <t>Slovenská Národná Galéria, Bratislava</t>
  </si>
  <si>
    <t>20.-21.11.2014</t>
  </si>
  <si>
    <r>
      <rPr>
        <b/>
        <sz val="10"/>
        <rFont val="Times New Roman"/>
        <family val="1"/>
        <charset val="238"/>
      </rPr>
      <t xml:space="preserve">Interiér Advokátskej kancelárie </t>
    </r>
    <r>
      <rPr>
        <sz val="10"/>
        <rFont val="Times New Roman"/>
        <family val="1"/>
        <charset val="238"/>
      </rPr>
      <t xml:space="preserve">- realizačný projekt + realizácia. Nominácia na Cenu ARCH 2014, </t>
    </r>
  </si>
  <si>
    <t>Advokátska kancelária, Bratislava</t>
  </si>
  <si>
    <t>YZX</t>
  </si>
  <si>
    <t>Budiaková Mária</t>
  </si>
  <si>
    <r>
      <rPr>
        <b/>
        <sz val="10"/>
        <rFont val="Times New Roman"/>
        <family val="1"/>
        <charset val="238"/>
      </rPr>
      <t>Autorská zahraničná putovná výstava</t>
    </r>
    <r>
      <rPr>
        <sz val="10"/>
        <rFont val="Times New Roman"/>
        <family val="1"/>
        <charset val="238"/>
      </rPr>
      <t xml:space="preserve"> architektonických projektov na tému energetická efektívnosť budov  (2. výstava 30.4.2014  Pinkafel Rakúsko)</t>
    </r>
  </si>
  <si>
    <t>Výstavná galéria Budapest University Of Technology and Economics, Budapešť, Maďarsko</t>
  </si>
  <si>
    <t>25.03.2014</t>
  </si>
  <si>
    <t>YZV</t>
  </si>
  <si>
    <t>Hain Vladimír</t>
  </si>
  <si>
    <r>
      <rPr>
        <b/>
        <sz val="10"/>
        <rFont val="Times New Roman"/>
        <family val="1"/>
        <charset val="238"/>
      </rPr>
      <t xml:space="preserve">Dizajn karosérie elektroformule STU - SGT -FE14 </t>
    </r>
    <r>
      <rPr>
        <sz val="10"/>
        <rFont val="Times New Roman"/>
        <family val="1"/>
        <charset val="238"/>
      </rPr>
      <t>(zelený žralok) - a jeho realizácia</t>
    </r>
  </si>
  <si>
    <t>Strojnícka fakulta STU, Bratislava</t>
  </si>
  <si>
    <t>august 2014</t>
  </si>
  <si>
    <t>Hronský Michal</t>
  </si>
  <si>
    <r>
      <rPr>
        <b/>
        <sz val="10"/>
        <rFont val="Times New Roman"/>
        <family val="1"/>
        <charset val="238"/>
      </rPr>
      <t xml:space="preserve">Rodinný dom + interiér </t>
    </r>
    <r>
      <rPr>
        <sz val="10"/>
        <rFont val="Times New Roman"/>
        <family val="1"/>
        <charset val="238"/>
      </rPr>
      <t>- realizácia</t>
    </r>
  </si>
  <si>
    <t>Súkromný investor, Bratislava</t>
  </si>
  <si>
    <t>november 2014</t>
  </si>
  <si>
    <t>Jelenčík Branislav</t>
  </si>
  <si>
    <r>
      <t xml:space="preserve">Kurátor výstavy </t>
    </r>
    <r>
      <rPr>
        <b/>
        <sz val="10"/>
        <rFont val="Times New Roman"/>
        <family val="1"/>
        <charset val="238"/>
      </rPr>
      <t xml:space="preserve">1+1+1; </t>
    </r>
    <r>
      <rPr>
        <sz val="10"/>
        <rFont val="Times New Roman"/>
        <family val="1"/>
        <charset val="238"/>
      </rPr>
      <t xml:space="preserve">výstava obrazov, fotografií a karikatúr troch autorov, rodákov z Malých Ledníc: Jozef PORUBČIN, akademický maliar, Pavol VITKO - fotografie,  Anton LEDNICKÝ - karikatúry, fotografie  </t>
    </r>
  </si>
  <si>
    <t>PX Centrum, Považská Bystrica</t>
  </si>
  <si>
    <t>13.10.-30.10.2014</t>
  </si>
  <si>
    <r>
      <rPr>
        <b/>
        <sz val="10"/>
        <rFont val="Times New Roman"/>
        <family val="1"/>
        <charset val="238"/>
      </rPr>
      <t xml:space="preserve">Čary a veštby. Mágia v ľudovej kultúre Slovenska </t>
    </r>
    <r>
      <rPr>
        <sz val="10"/>
        <rFont val="Times New Roman"/>
        <family val="1"/>
        <charset val="238"/>
      </rPr>
      <t>- kolekcia kresieb a ilustrácií v publikácií K. Nadaskej</t>
    </r>
  </si>
  <si>
    <t>Vydavateľstvo Fortuna Libri</t>
  </si>
  <si>
    <r>
      <rPr>
        <b/>
        <sz val="10"/>
        <rFont val="Times New Roman"/>
        <family val="1"/>
        <charset val="238"/>
      </rPr>
      <t xml:space="preserve">Čím žila slovenská rodina </t>
    </r>
    <r>
      <rPr>
        <sz val="10"/>
        <rFont val="Times New Roman"/>
        <family val="1"/>
        <charset val="238"/>
      </rPr>
      <t xml:space="preserve">- kolekcia kresieb, malieb, ilustrácií v publikácii K. Nadaskej </t>
    </r>
  </si>
  <si>
    <r>
      <rPr>
        <b/>
        <sz val="10"/>
        <rFont val="Times New Roman"/>
        <family val="1"/>
        <charset val="238"/>
      </rPr>
      <t>PERFORART</t>
    </r>
    <r>
      <rPr>
        <sz val="10"/>
        <rFont val="Times New Roman"/>
        <family val="1"/>
        <charset val="238"/>
      </rPr>
      <t xml:space="preserve"> - kolekcia mobiliáru spoločnosti na báze corporate identity</t>
    </r>
  </si>
  <si>
    <r>
      <rPr>
        <b/>
        <sz val="10"/>
        <rFont val="Times New Roman"/>
        <family val="1"/>
        <charset val="238"/>
      </rPr>
      <t>Charaktery 2014</t>
    </r>
    <r>
      <rPr>
        <sz val="10"/>
        <rFont val="Times New Roman"/>
        <family val="1"/>
        <charset val="238"/>
      </rPr>
      <t xml:space="preserve"> - Oceľové zvárané reliéfy (Nádych, Vzduchovia, Cholerik)</t>
    </r>
  </si>
  <si>
    <r>
      <rPr>
        <b/>
        <sz val="10"/>
        <rFont val="Times New Roman"/>
        <family val="1"/>
        <charset val="238"/>
      </rPr>
      <t>Milan Lukáč - sochy</t>
    </r>
    <r>
      <rPr>
        <sz val="10"/>
        <rFont val="Times New Roman"/>
        <family val="1"/>
        <charset val="238"/>
      </rPr>
      <t>, výstava, vyzvaná účasť na podujatí (60 sôch, grafík a kresieb)</t>
    </r>
  </si>
  <si>
    <t>Galéria GAGARINKA, Bratislava</t>
  </si>
  <si>
    <t>5.8.2014-30.8.2014</t>
  </si>
  <si>
    <r>
      <rPr>
        <b/>
        <sz val="10"/>
        <rFont val="Times New Roman"/>
        <family val="1"/>
        <charset val="238"/>
      </rPr>
      <t xml:space="preserve">Revitalizácia parčíka Avion, Bratislava </t>
    </r>
    <r>
      <rPr>
        <sz val="10"/>
        <rFont val="Times New Roman"/>
        <family val="1"/>
        <charset val="238"/>
      </rPr>
      <t>- realizačný projekt</t>
    </r>
  </si>
  <si>
    <t>Mestská časť Bratislava - Staré Mesto</t>
  </si>
  <si>
    <t>december 2014</t>
  </si>
  <si>
    <t>Sopirová Alžbeta</t>
  </si>
  <si>
    <r>
      <rPr>
        <b/>
        <sz val="10"/>
        <rFont val="Times New Roman"/>
        <family val="1"/>
        <charset val="238"/>
      </rPr>
      <t>Územný plán obce Šintava</t>
    </r>
    <r>
      <rPr>
        <sz val="10"/>
        <rFont val="Times New Roman"/>
        <family val="1"/>
        <charset val="238"/>
      </rPr>
      <t>, zmeny a doplnky č.4/2014</t>
    </r>
  </si>
  <si>
    <t>Obecný úrad Šintava</t>
  </si>
  <si>
    <t>15.5.-20.6.2014</t>
  </si>
  <si>
    <t xml:space="preserve">YYZ </t>
  </si>
  <si>
    <t xml:space="preserve">Legény Ján  </t>
  </si>
  <si>
    <r>
      <rPr>
        <b/>
        <sz val="10"/>
        <rFont val="Times New Roman"/>
        <family val="1"/>
        <charset val="238"/>
      </rPr>
      <t xml:space="preserve">EPAUS COMPETITION </t>
    </r>
    <r>
      <rPr>
        <sz val="10"/>
        <rFont val="Times New Roman"/>
        <family val="1"/>
        <charset val="238"/>
      </rPr>
      <t xml:space="preserve"> - otvorená medzinárodná architektonická ideová súťaž - ocenenie first mention</t>
    </r>
  </si>
  <si>
    <t>Mexico City, Mexico</t>
  </si>
  <si>
    <t>Morgenstein Peter</t>
  </si>
  <si>
    <t>2015</t>
  </si>
  <si>
    <t>YYZ</t>
  </si>
  <si>
    <t xml:space="preserve">Daniel Peter </t>
  </si>
  <si>
    <r>
      <t xml:space="preserve">Výstava </t>
    </r>
    <r>
      <rPr>
        <b/>
        <sz val="10"/>
        <rFont val="Times New Roman"/>
        <family val="1"/>
        <charset val="238"/>
      </rPr>
      <t xml:space="preserve"> Architect@work</t>
    </r>
    <r>
      <rPr>
        <sz val="10"/>
        <rFont val="Times New Roman"/>
        <family val="1"/>
        <charset val="238"/>
      </rPr>
      <t>, v Luxembursku  - exkluzívne odborné podujatie pre architektov, projekčné kancelárie, interiéristov a i. so zameraním na produktové inovácie, realizácia autorského dizajnu výstavného stánku pre vystavovanie produktov</t>
    </r>
  </si>
  <si>
    <t>Architekwork, Luxemburg, Luxembursko</t>
  </si>
  <si>
    <t>23.4.-24.4.2014</t>
  </si>
  <si>
    <r>
      <rPr>
        <b/>
        <sz val="10"/>
        <rFont val="Times New Roman"/>
        <family val="1"/>
        <charset val="238"/>
      </rPr>
      <t>ECHO z Bratislavy</t>
    </r>
    <r>
      <rPr>
        <sz val="10"/>
        <rFont val="Times New Roman"/>
        <family val="1"/>
        <charset val="238"/>
      </rPr>
      <t xml:space="preserve"> - zahraničná kolektívna výstava, vystavené diela</t>
    </r>
  </si>
  <si>
    <t>Galéria Slovenského inštitútu, Praha, ČR</t>
  </si>
  <si>
    <t>6.2.-20.3.2014</t>
  </si>
  <si>
    <r>
      <t xml:space="preserve">Výstava  </t>
    </r>
    <r>
      <rPr>
        <b/>
        <sz val="10"/>
        <rFont val="Times New Roman"/>
        <family val="1"/>
        <charset val="238"/>
      </rPr>
      <t>Architect@work</t>
    </r>
    <r>
      <rPr>
        <sz val="10"/>
        <rFont val="Times New Roman"/>
        <family val="1"/>
        <charset val="238"/>
      </rPr>
      <t>, v Luxembursku  - exkluzívne odborné podujatie pre architektov, projekčné kancelárie, interiéristov a i. so zameraním na produktové inovácie, realizácia autorského dizajnu výstavného stánku pre vystavovanie produktov</t>
    </r>
  </si>
  <si>
    <t>Schleicher Alexander</t>
  </si>
  <si>
    <r>
      <t xml:space="preserve">Architektonická súťaž na novostavbu administratívneho a viacúčelového centra: </t>
    </r>
    <r>
      <rPr>
        <b/>
        <sz val="10"/>
        <rFont val="Times New Roman"/>
        <family val="1"/>
        <charset val="238"/>
      </rPr>
      <t xml:space="preserve">Neubau Büro - und Mehrzweckgebäude Vetmeduni Wien, </t>
    </r>
    <r>
      <rPr>
        <sz val="10"/>
        <rFont val="Times New Roman"/>
        <family val="1"/>
        <charset val="238"/>
      </rPr>
      <t>výstava súťažných návrhov 28.-31.10.2014</t>
    </r>
  </si>
  <si>
    <t>Bundesimmobiliengesellschaft m.b.H.,Wien, Rakúsko</t>
  </si>
  <si>
    <t>29.9.-30.9.2014</t>
  </si>
  <si>
    <t>Zvonek Miroslav</t>
  </si>
  <si>
    <r>
      <rPr>
        <b/>
        <sz val="10"/>
        <rFont val="Times New Roman"/>
        <family val="1"/>
        <charset val="238"/>
      </rPr>
      <t>"STO Z LEDU VEN"</t>
    </r>
    <r>
      <rPr>
        <sz val="10"/>
        <rFont val="Times New Roman"/>
        <family val="1"/>
        <charset val="238"/>
      </rPr>
      <t xml:space="preserve"> - Výstava obrazov, fotografií a plastík, Spolku děčínskych umelcov - 20.ročník</t>
    </r>
  </si>
  <si>
    <t>Galérie Centrum Pivovar, Děčín, ČR</t>
  </si>
  <si>
    <t>27.11.2014 - 05.01.2015</t>
  </si>
  <si>
    <t>Spolková výstava Vincúch 2014</t>
  </si>
  <si>
    <t xml:space="preserve">Galerie pod Městským muzeem, Valašské Klobouky, ČR </t>
  </si>
  <si>
    <t>YYY</t>
  </si>
  <si>
    <r>
      <t xml:space="preserve">Výstava </t>
    </r>
    <r>
      <rPr>
        <b/>
        <sz val="10"/>
        <rFont val="Times New Roman"/>
        <family val="1"/>
        <charset val="238"/>
      </rPr>
      <t xml:space="preserve">"o KRAJ ine : about 1 AND" </t>
    </r>
    <r>
      <rPr>
        <sz val="10"/>
        <rFont val="Times New Roman"/>
        <family val="1"/>
        <charset val="238"/>
      </rPr>
      <t>na podujatí  LAND-URBIA 2014, vystavené diela</t>
    </r>
  </si>
  <si>
    <t>Agrokomplex - Výstavníctvo, Nitra</t>
  </si>
  <si>
    <t>24.4.-27.4.2014</t>
  </si>
  <si>
    <r>
      <rPr>
        <b/>
        <sz val="10"/>
        <rFont val="Times New Roman"/>
        <family val="1"/>
        <charset val="238"/>
      </rPr>
      <t xml:space="preserve">Stretnutie </t>
    </r>
    <r>
      <rPr>
        <sz val="10"/>
        <rFont val="Times New Roman"/>
        <family val="1"/>
        <charset val="238"/>
      </rPr>
      <t>- výstava Spolku výtvarníkov Slovenska, vystavené diela</t>
    </r>
  </si>
  <si>
    <t>30.4.-16.5.2014</t>
  </si>
  <si>
    <r>
      <t xml:space="preserve">Stretnutie - </t>
    </r>
    <r>
      <rPr>
        <sz val="10"/>
        <rFont val="Times New Roman"/>
        <family val="1"/>
        <charset val="238"/>
      </rPr>
      <t>výstava Spolku výtvarníkov Slovenska - dielo 2 sôch z cyklu Beštiárium - bronz</t>
    </r>
  </si>
  <si>
    <r>
      <rPr>
        <b/>
        <sz val="10"/>
        <rFont val="Times New Roman"/>
        <family val="1"/>
        <charset val="238"/>
      </rPr>
      <t xml:space="preserve">Stretnutie </t>
    </r>
    <r>
      <rPr>
        <sz val="10"/>
        <rFont val="Times New Roman"/>
        <family val="1"/>
        <charset val="238"/>
      </rPr>
      <t>- výstava Spolku výtvarníkov Slovenska (maľba na plátne, 2 kusy 92x73 cm)</t>
    </r>
  </si>
  <si>
    <r>
      <rPr>
        <b/>
        <sz val="10"/>
        <rFont val="Times New Roman"/>
        <family val="1"/>
        <charset val="238"/>
      </rPr>
      <t>Fine ArtD.2</t>
    </r>
    <r>
      <rPr>
        <sz val="10"/>
        <rFont val="Times New Roman"/>
        <family val="1"/>
        <charset val="238"/>
      </rPr>
      <t xml:space="preserve"> - domáca výstava, vystavených cca 20 obrazov </t>
    </r>
  </si>
  <si>
    <t>Stredoslovenská galéria, Banská Bystrica</t>
  </si>
  <si>
    <t>4.6.-29.6.2014</t>
  </si>
  <si>
    <t xml:space="preserve">Polakovič Štefan </t>
  </si>
  <si>
    <r>
      <rPr>
        <b/>
        <sz val="10"/>
        <rFont val="Times New Roman"/>
        <family val="1"/>
        <charset val="238"/>
      </rPr>
      <t>"Mesto v meste"</t>
    </r>
    <r>
      <rPr>
        <sz val="10"/>
        <rFont val="Times New Roman"/>
        <family val="1"/>
        <charset val="238"/>
      </rPr>
      <t xml:space="preserve"> - súťažný návrh verejnej anonymnej ideovej urbanistickej súťaže: Riešenie centrálnej rozvojovej osi Petržalky</t>
    </r>
  </si>
  <si>
    <t>Hlavné mesto SR, Bratislava</t>
  </si>
  <si>
    <t>21.1.2014-31.1.2014</t>
  </si>
  <si>
    <r>
      <rPr>
        <b/>
        <sz val="10"/>
        <rFont val="Times New Roman"/>
        <family val="1"/>
        <charset val="238"/>
      </rPr>
      <t>Trenčín - mesto na rieke 2014</t>
    </r>
    <r>
      <rPr>
        <sz val="10"/>
        <rFont val="Times New Roman"/>
        <family val="1"/>
        <charset val="238"/>
      </rPr>
      <t>.  Súťažný návrh: "Pohodové mesto" udelenie špeciálnej ceny.</t>
    </r>
  </si>
  <si>
    <t>31.1.-1.10.2014</t>
  </si>
  <si>
    <r>
      <rPr>
        <b/>
        <sz val="10"/>
        <rFont val="Times New Roman"/>
        <family val="1"/>
        <charset val="238"/>
      </rPr>
      <t>I am a Woman Architect</t>
    </r>
    <r>
      <rPr>
        <sz val="10"/>
        <rFont val="Times New Roman"/>
        <family val="1"/>
        <charset val="238"/>
      </rPr>
      <t xml:space="preserve"> - vyzvaná autorská výstava (vystavované 4 diela)</t>
    </r>
  </si>
  <si>
    <t>Galéria SAS, Bratislava</t>
  </si>
  <si>
    <t>14.8.-3.9.2014</t>
  </si>
  <si>
    <t>YYX</t>
  </si>
  <si>
    <t>Dubeňová Ľubica</t>
  </si>
  <si>
    <r>
      <t xml:space="preserve">Štúdia: </t>
    </r>
    <r>
      <rPr>
        <b/>
        <sz val="10"/>
        <rFont val="Times New Roman"/>
        <family val="1"/>
        <charset val="238"/>
      </rPr>
      <t>Prezentace archeologických nálezů v Přerově</t>
    </r>
    <r>
      <rPr>
        <sz val="10"/>
        <rFont val="Times New Roman"/>
        <family val="1"/>
        <charset val="238"/>
      </rPr>
      <t xml:space="preserve"> - architektonická súťaž </t>
    </r>
  </si>
  <si>
    <t>Galéria města Přerova, ČR</t>
  </si>
  <si>
    <t>19.6.2014</t>
  </si>
  <si>
    <r>
      <t xml:space="preserve">7. ročník </t>
    </r>
    <r>
      <rPr>
        <b/>
        <sz val="10"/>
        <rFont val="Times New Roman"/>
        <family val="1"/>
        <charset val="238"/>
      </rPr>
      <t xml:space="preserve">ORA ET ARS VIATOR </t>
    </r>
    <r>
      <rPr>
        <sz val="10"/>
        <rFont val="Times New Roman"/>
        <family val="1"/>
        <charset val="238"/>
      </rPr>
      <t>- putovné medzinárodné výtvarno-literárne  sympózium + výstava</t>
    </r>
  </si>
  <si>
    <t>Dom kultúry, Uherský Brod ČR</t>
  </si>
  <si>
    <t>10.10.2014</t>
  </si>
  <si>
    <t>Rodinný dom v Bad Deutsch-Altenburg, Rakúsko</t>
  </si>
  <si>
    <t>Šimkovič Vladimír</t>
  </si>
  <si>
    <t>Ochrana přírody, krajiny a výtvarné umění 2013-14</t>
  </si>
  <si>
    <t>Základna Kosenka ČSOP, Valašské Klobouky, ČR</t>
  </si>
  <si>
    <t>5.12.2013-31.1.2014</t>
  </si>
  <si>
    <t>YYV</t>
  </si>
  <si>
    <t>Alexy Andrej</t>
  </si>
  <si>
    <r>
      <rPr>
        <b/>
        <sz val="10"/>
        <rFont val="Times New Roman"/>
        <family val="1"/>
        <charset val="238"/>
      </rPr>
      <t>Obytný komplex Svornosť</t>
    </r>
    <r>
      <rPr>
        <sz val="10"/>
        <rFont val="Times New Roman"/>
        <family val="1"/>
        <charset val="238"/>
      </rPr>
      <t>, Bratislava - Podunajské Biskupice - komplex s občianskou vybavenosťou</t>
    </r>
  </si>
  <si>
    <t>B.S.S.Slovakia, s.r.o.</t>
  </si>
  <si>
    <t>Aufrichtová Zuzana</t>
  </si>
  <si>
    <r>
      <rPr>
        <b/>
        <sz val="10"/>
        <rFont val="Times New Roman"/>
        <family val="1"/>
        <charset val="238"/>
      </rPr>
      <t>Alexy - Kavan - Trnkus. Profesori - Architekti - Urbanisti</t>
    </r>
    <r>
      <rPr>
        <sz val="10"/>
        <rFont val="Times New Roman"/>
        <family val="1"/>
        <charset val="238"/>
      </rPr>
      <t xml:space="preserve"> - výstava,  kurátorský projekt</t>
    </r>
  </si>
  <si>
    <t>14.10.2014 - 26.10.2015</t>
  </si>
  <si>
    <t>Bátor Jozef</t>
  </si>
  <si>
    <r>
      <rPr>
        <b/>
        <sz val="10"/>
        <rFont val="Times New Roman"/>
        <family val="1"/>
        <charset val="238"/>
      </rPr>
      <t>Rodinný dom</t>
    </r>
    <r>
      <rPr>
        <sz val="10"/>
        <rFont val="Times New Roman"/>
        <family val="1"/>
        <charset val="238"/>
      </rPr>
      <t>, Mudroňova ulica, Bratislava - projekt pre stavebné povolenie</t>
    </r>
  </si>
  <si>
    <t>Mudroňova, s.r.o., Bratislava</t>
  </si>
  <si>
    <t xml:space="preserve">Bátor Jozef </t>
  </si>
  <si>
    <r>
      <rPr>
        <b/>
        <sz val="10"/>
        <rFont val="Times New Roman"/>
        <family val="1"/>
        <charset val="238"/>
      </rPr>
      <t>Obchodné centrum M-PARK</t>
    </r>
    <r>
      <rPr>
        <sz val="10"/>
        <rFont val="Times New Roman"/>
        <family val="1"/>
        <charset val="238"/>
      </rPr>
      <t xml:space="preserve"> - realizačný projekt</t>
    </r>
  </si>
  <si>
    <t>MGM s.r.o., Považská Bystrica</t>
  </si>
  <si>
    <t xml:space="preserve">Bindzárová Alena </t>
  </si>
  <si>
    <r>
      <rPr>
        <b/>
        <sz val="10"/>
        <rFont val="Times New Roman"/>
        <family val="1"/>
        <charset val="238"/>
      </rPr>
      <t xml:space="preserve">Slnečné hodiny </t>
    </r>
    <r>
      <rPr>
        <sz val="10"/>
        <rFont val="Times New Roman"/>
        <family val="1"/>
        <charset val="238"/>
      </rPr>
      <t>-vstupný objekt areálu Zlaté piesky, realizačný projekt</t>
    </r>
  </si>
  <si>
    <t>Správa telových. a rekreač. zariadení HM SR Bratislava</t>
  </si>
  <si>
    <t>Daniel Peter</t>
  </si>
  <si>
    <r>
      <rPr>
        <b/>
        <sz val="10"/>
        <rFont val="Times New Roman"/>
        <family val="1"/>
        <charset val="238"/>
      </rPr>
      <t>BB 20 rokov po: Architektúra</t>
    </r>
    <r>
      <rPr>
        <sz val="10"/>
        <rFont val="Times New Roman"/>
        <family val="1"/>
        <charset val="238"/>
      </rPr>
      <t xml:space="preserve"> - kolektívna putovná výstava architektonických diel</t>
    </r>
  </si>
  <si>
    <t>Historická radnica, Banská Bystrica</t>
  </si>
  <si>
    <t>2.12.-12.12.2014</t>
  </si>
  <si>
    <t>Informačný systém priestorov Business Garden Štefánikova</t>
  </si>
  <si>
    <t>Parter objektu a interiér vstupných a komunikačných priestorov Business Garden Štefánikova</t>
  </si>
  <si>
    <r>
      <rPr>
        <b/>
        <sz val="10"/>
        <rFont val="Times New Roman"/>
        <family val="1"/>
        <charset val="238"/>
      </rPr>
      <t>Uprising Festival -</t>
    </r>
    <r>
      <rPr>
        <sz val="10"/>
        <rFont val="Times New Roman"/>
        <family val="1"/>
        <charset val="238"/>
      </rPr>
      <t xml:space="preserve"> prezentácia dvoch monumentálnych, oceľových zváraných objektov</t>
    </r>
  </si>
  <si>
    <t>Areál Zlaté Piesky, Bratislava</t>
  </si>
  <si>
    <t>21.8.-23.8.2014</t>
  </si>
  <si>
    <t>Kurek Ondrej</t>
  </si>
  <si>
    <r>
      <rPr>
        <b/>
        <sz val="10"/>
        <rFont val="Times New Roman"/>
        <family val="1"/>
        <charset val="238"/>
      </rPr>
      <t>Tatra banka, Opendesignstudio</t>
    </r>
    <r>
      <rPr>
        <sz val="10"/>
        <rFont val="Times New Roman"/>
        <family val="1"/>
        <charset val="238"/>
      </rPr>
      <t xml:space="preserve"> - výstava prezentujúca tvorbu mladých architektonických ateliérov</t>
    </r>
  </si>
  <si>
    <t>Stará tržnica, Bratislava</t>
  </si>
  <si>
    <t>30.5.-1.6.2014</t>
  </si>
  <si>
    <t>Majcher Stanislav</t>
  </si>
  <si>
    <r>
      <rPr>
        <b/>
        <sz val="10"/>
        <rFont val="Times New Roman"/>
        <family val="1"/>
        <charset val="238"/>
      </rPr>
      <t>Cech architektov Ružomberok</t>
    </r>
    <r>
      <rPr>
        <sz val="10"/>
        <rFont val="Times New Roman"/>
        <family val="1"/>
        <charset val="238"/>
      </rPr>
      <t xml:space="preserve"> - výstava architektonicko-urbanistických štúdií</t>
    </r>
  </si>
  <si>
    <t>Univerzitná knižnica Katolíckej univerzity, Ružomberok</t>
  </si>
  <si>
    <t>27.2.-20.3.2014</t>
  </si>
  <si>
    <t>14.10.2014 - 26.10.2014</t>
  </si>
  <si>
    <t>Paulíny Pavol</t>
  </si>
  <si>
    <r>
      <rPr>
        <b/>
        <sz val="10"/>
        <rFont val="Times New Roman"/>
        <family val="1"/>
        <charset val="238"/>
      </rPr>
      <t>VetPoint</t>
    </r>
    <r>
      <rPr>
        <sz val="10"/>
        <rFont val="Times New Roman"/>
        <family val="1"/>
        <charset val="238"/>
      </rPr>
      <t xml:space="preserve"> - Veterinárna nemocnica - projekt pre stavebné povolenie+realizácia </t>
    </r>
  </si>
  <si>
    <t>Vetpoint s.r.o., Bratislava</t>
  </si>
  <si>
    <t>august - september 2014</t>
  </si>
  <si>
    <t>Petelen Ivan</t>
  </si>
  <si>
    <r>
      <rPr>
        <b/>
        <sz val="10"/>
        <rFont val="Times New Roman"/>
        <family val="1"/>
        <charset val="238"/>
      </rPr>
      <t xml:space="preserve">BB 20 rokov po: Architektúra </t>
    </r>
    <r>
      <rPr>
        <sz val="10"/>
        <rFont val="Times New Roman"/>
        <family val="1"/>
        <charset val="238"/>
      </rPr>
      <t>- kolektívna putovná výstava architektonických diel</t>
    </r>
  </si>
  <si>
    <r>
      <rPr>
        <b/>
        <sz val="10"/>
        <rFont val="Times New Roman"/>
        <family val="1"/>
        <charset val="238"/>
      </rPr>
      <t>Vedecko-výskumné centrum TRIBLAVINA, Bernolákovo</t>
    </r>
    <r>
      <rPr>
        <sz val="10"/>
        <rFont val="Times New Roman"/>
        <family val="1"/>
        <charset val="238"/>
      </rPr>
      <t xml:space="preserve"> - dokumentácia pre stavebné povolenie</t>
    </r>
  </si>
  <si>
    <t>Starland Holding, a.s., Bratislava</t>
  </si>
  <si>
    <t>júl 2014</t>
  </si>
  <si>
    <r>
      <rPr>
        <b/>
        <sz val="10"/>
        <rFont val="Times New Roman"/>
        <family val="1"/>
        <charset val="238"/>
      </rPr>
      <t>Územný plán obce Nový Svet</t>
    </r>
    <r>
      <rPr>
        <sz val="10"/>
        <rFont val="Times New Roman"/>
        <family val="1"/>
        <charset val="238"/>
      </rPr>
      <t>, Zmeny a doplnky č. 3/2014</t>
    </r>
  </si>
  <si>
    <t>Obecný úrad nový Svet</t>
  </si>
  <si>
    <t>5.6.2014-10.7.2014</t>
  </si>
  <si>
    <r>
      <rPr>
        <b/>
        <sz val="10"/>
        <rFont val="Times New Roman"/>
        <family val="1"/>
        <charset val="238"/>
      </rPr>
      <t>Územný plán obce Doľany,</t>
    </r>
    <r>
      <rPr>
        <sz val="10"/>
        <rFont val="Times New Roman"/>
        <family val="1"/>
        <charset val="238"/>
      </rPr>
      <t xml:space="preserve"> Zmeny a doplnky č.1/2014</t>
    </r>
  </si>
  <si>
    <t>Obecný úrad Doľany</t>
  </si>
  <si>
    <t>3.12.- 16.1.2015</t>
  </si>
  <si>
    <r>
      <rPr>
        <b/>
        <sz val="10"/>
        <rFont val="Times New Roman"/>
        <family val="1"/>
        <charset val="238"/>
      </rPr>
      <t>Územný plán obce Kostolná pri Dunaji</t>
    </r>
    <r>
      <rPr>
        <sz val="10"/>
        <rFont val="Times New Roman"/>
        <family val="1"/>
        <charset val="238"/>
      </rPr>
      <t>, zmeny a doplnky č.4/2014</t>
    </r>
  </si>
  <si>
    <t>Obecný úrad Kostolná pri Dunaji</t>
  </si>
  <si>
    <t>12.9. - 17.10.2014</t>
  </si>
  <si>
    <t xml:space="preserve">Uhrík Martin </t>
  </si>
  <si>
    <r>
      <rPr>
        <b/>
        <sz val="10"/>
        <rFont val="Times New Roman"/>
        <family val="1"/>
        <charset val="238"/>
      </rPr>
      <t>Slnečné hodiny</t>
    </r>
    <r>
      <rPr>
        <sz val="10"/>
        <rFont val="Times New Roman"/>
        <family val="1"/>
        <charset val="238"/>
      </rPr>
      <t xml:space="preserve"> -vstupný objekt areálu Zlaté piesky, realizačný projekt</t>
    </r>
  </si>
  <si>
    <t xml:space="preserve">Varga Tibor </t>
  </si>
  <si>
    <r>
      <rPr>
        <b/>
        <sz val="10"/>
        <rFont val="Times New Roman"/>
        <family val="1"/>
        <charset val="238"/>
      </rPr>
      <t>CUBE Shop</t>
    </r>
    <r>
      <rPr>
        <sz val="10"/>
        <rFont val="Times New Roman"/>
        <family val="1"/>
        <charset val="238"/>
      </rPr>
      <t xml:space="preserve"> - Aupark, Bratislava - projekt pre realizáciu + realizácia</t>
    </r>
  </si>
  <si>
    <t>Cubeshop, s.r.o., Bratislava</t>
  </si>
  <si>
    <t>január-február 2014</t>
  </si>
  <si>
    <r>
      <rPr>
        <b/>
        <sz val="10"/>
        <rFont val="Times New Roman"/>
        <family val="1"/>
        <charset val="238"/>
      </rPr>
      <t>CUBE Shop</t>
    </r>
    <r>
      <rPr>
        <sz val="10"/>
        <rFont val="Times New Roman"/>
        <family val="1"/>
        <charset val="238"/>
      </rPr>
      <t xml:space="preserve"> - Bory Mall, Bratislava - projekt pre realizáciu + realizácia</t>
    </r>
  </si>
  <si>
    <t xml:space="preserve">Varga Tibor  </t>
  </si>
  <si>
    <r>
      <rPr>
        <b/>
        <sz val="10"/>
        <rFont val="Times New Roman"/>
        <family val="1"/>
        <charset val="238"/>
      </rPr>
      <t>Rekonštrukcia recepcie a vstupných priestorov administratívnej budovy</t>
    </r>
    <r>
      <rPr>
        <sz val="10"/>
        <rFont val="Times New Roman"/>
        <family val="1"/>
        <charset val="238"/>
      </rPr>
      <t xml:space="preserve"> - projekt pre stavebné povolenie</t>
    </r>
  </si>
  <si>
    <t>Messer Tatragas, spol. s.r.o., Bratislva</t>
  </si>
  <si>
    <r>
      <rPr>
        <b/>
        <sz val="10"/>
        <rFont val="Times New Roman"/>
        <family val="1"/>
        <charset val="238"/>
      </rPr>
      <t>Swarovski - Bory Mall</t>
    </r>
    <r>
      <rPr>
        <sz val="10"/>
        <rFont val="Times New Roman"/>
        <family val="1"/>
        <charset val="238"/>
      </rPr>
      <t>, Bratislava - projekt pre realizáciu + realizácia</t>
    </r>
  </si>
  <si>
    <t>Unicrystal, s.r.o., Bratislava</t>
  </si>
  <si>
    <r>
      <rPr>
        <b/>
        <sz val="10"/>
        <rFont val="Times New Roman"/>
        <family val="1"/>
        <charset val="238"/>
      </rPr>
      <t>Obytná zóna Jarovce-Dvor-Juhozápad</t>
    </r>
    <r>
      <rPr>
        <sz val="10"/>
        <rFont val="Times New Roman"/>
        <family val="1"/>
        <charset val="238"/>
      </rPr>
      <t>, výstavba rodinných domov a obytných budov s vybavenosťou</t>
    </r>
  </si>
  <si>
    <t xml:space="preserve">Investment s.r.o., Bratislava </t>
  </si>
  <si>
    <t>YXZ</t>
  </si>
  <si>
    <t>Bekeš Štefan</t>
  </si>
  <si>
    <r>
      <rPr>
        <b/>
        <sz val="10"/>
        <rFont val="Times New Roman"/>
        <family val="1"/>
        <charset val="238"/>
      </rPr>
      <t xml:space="preserve">Video animácia prezentujúca stavby architekta M.M.Harminca: </t>
    </r>
    <r>
      <rPr>
        <sz val="10"/>
        <rFont val="Times New Roman"/>
        <family val="1"/>
        <charset val="238"/>
      </rPr>
      <t>10 min., 32 sek. Full HD (prezent. na výstave M.M. Harminca nestora slov. architektúry v zahraničí)</t>
    </r>
  </si>
  <si>
    <t>Muzeálny komplex, Kulpín, Srbsko</t>
  </si>
  <si>
    <t>YXY</t>
  </si>
  <si>
    <r>
      <rPr>
        <b/>
        <sz val="10"/>
        <rFont val="Times New Roman"/>
        <family val="1"/>
        <charset val="238"/>
      </rPr>
      <t>DC Shoes</t>
    </r>
    <r>
      <rPr>
        <sz val="10"/>
        <rFont val="Times New Roman"/>
        <family val="1"/>
        <charset val="238"/>
      </rPr>
      <t xml:space="preserve"> - vytvorenie bilbordovej kampane, branding eskalátorov v OC Centrál BA</t>
    </r>
  </si>
  <si>
    <t>Board paradise s.r.o., Bratislava</t>
  </si>
  <si>
    <r>
      <rPr>
        <b/>
        <sz val="10"/>
        <rFont val="Times New Roman"/>
        <family val="1"/>
        <charset val="238"/>
      </rPr>
      <t xml:space="preserve">Rezidentský program </t>
    </r>
    <r>
      <rPr>
        <sz val="10"/>
        <rFont val="Times New Roman"/>
        <family val="1"/>
        <charset val="238"/>
      </rPr>
      <t>- vytvorenie corporate identity,  logotyp + dizajn manuál, propagačné a prezentačné materiály</t>
    </r>
  </si>
  <si>
    <t>Ministerstvo zdravotníctva SR, Bratislava</t>
  </si>
  <si>
    <r>
      <rPr>
        <b/>
        <sz val="10"/>
        <rFont val="Times New Roman"/>
        <family val="1"/>
        <charset val="238"/>
      </rPr>
      <t xml:space="preserve">Albatros </t>
    </r>
    <r>
      <rPr>
        <sz val="10"/>
        <rFont val="Times New Roman"/>
        <family val="1"/>
        <charset val="238"/>
      </rPr>
      <t>- vytvorenie brožúry k 6. výročiu parnej lokomotívy Albatros</t>
    </r>
  </si>
  <si>
    <t>Albatros klub Bratislava</t>
  </si>
  <si>
    <t>Plagát pre Svetový deň umenia SVU</t>
  </si>
  <si>
    <t>Galéria SVÚ, Bratislava</t>
  </si>
  <si>
    <t>YXV</t>
  </si>
  <si>
    <r>
      <rPr>
        <b/>
        <sz val="10"/>
        <rFont val="Times New Roman"/>
        <family val="1"/>
        <charset val="238"/>
      </rPr>
      <t>Zelená špajza-rastlinné potraviny</t>
    </r>
    <r>
      <rPr>
        <sz val="10"/>
        <rFont val="Times New Roman"/>
        <family val="1"/>
        <charset val="238"/>
      </rPr>
      <t xml:space="preserve"> - vytvorenie corporate identity,  logotyp + dizajn manuál, propagačné a prezentačné materiály</t>
    </r>
  </si>
  <si>
    <r>
      <rPr>
        <b/>
        <sz val="10"/>
        <rFont val="Times New Roman"/>
        <family val="1"/>
        <charset val="238"/>
      </rPr>
      <t xml:space="preserve">Kakao shop </t>
    </r>
    <r>
      <rPr>
        <sz val="10"/>
        <rFont val="Times New Roman"/>
        <family val="1"/>
        <charset val="238"/>
      </rPr>
      <t>- vytvorenie corporate identity,  logotyp + dizajn manuál, propagačné a prezentačné materiály</t>
    </r>
  </si>
  <si>
    <t>Natalis Aevitas s.r.o., Bratislava</t>
  </si>
  <si>
    <r>
      <rPr>
        <b/>
        <sz val="10"/>
        <rFont val="Times New Roman"/>
        <family val="1"/>
        <charset val="238"/>
      </rPr>
      <t xml:space="preserve">Bemba - raw food reštaurácia </t>
    </r>
    <r>
      <rPr>
        <sz val="10"/>
        <rFont val="Times New Roman"/>
        <family val="1"/>
        <charset val="238"/>
      </rPr>
      <t>- vytvorenie corporate identity,  propagačné a prezentačné materiály, jedálne lístky, branding rešt.</t>
    </r>
  </si>
  <si>
    <t>Bemba - raw food reštaurácia, Bratislava</t>
  </si>
  <si>
    <r>
      <rPr>
        <b/>
        <sz val="10"/>
        <rFont val="Times New Roman"/>
        <family val="1"/>
        <charset val="238"/>
      </rPr>
      <t>Barbuš &amp; Barbušová</t>
    </r>
    <r>
      <rPr>
        <sz val="10"/>
        <rFont val="Times New Roman"/>
        <family val="1"/>
        <charset val="238"/>
      </rPr>
      <t xml:space="preserve"> - advokátska kancelária -  vytvorenie corporate identity, propagačné a prezentačné materiály</t>
    </r>
  </si>
  <si>
    <t>Barbuš &amp; Barbušová, Bratislava</t>
  </si>
  <si>
    <t>Logotyp a dizajn manuál firmy Debničky</t>
  </si>
  <si>
    <t>Logotyp a dizajn manuál firmy Pompesa</t>
  </si>
  <si>
    <t>Realizované návrhy pre marketingové printy Vertical Industrial</t>
  </si>
  <si>
    <t>Projekt aplikácie Logotypu "MT" pre Vertical Industrial</t>
  </si>
  <si>
    <t>Realizované návrhy pre marketingovú komunikáciu firmy Ľubica</t>
  </si>
  <si>
    <t>Firma Ľubica, Bratislava</t>
  </si>
  <si>
    <r>
      <rPr>
        <b/>
        <sz val="10"/>
        <rFont val="Times New Roman"/>
        <family val="1"/>
        <charset val="238"/>
      </rPr>
      <t xml:space="preserve">Sedembolestná Panna Mária </t>
    </r>
    <r>
      <rPr>
        <sz val="10"/>
        <rFont val="Times New Roman"/>
        <family val="1"/>
        <charset val="238"/>
      </rPr>
      <t>- maľba na plátno 80x50 cm</t>
    </r>
  </si>
  <si>
    <t>Františkánska pustovňa, Lysá pod Makytou</t>
  </si>
  <si>
    <t>YVZ</t>
  </si>
  <si>
    <t>Humaj Peter</t>
  </si>
  <si>
    <r>
      <rPr>
        <b/>
        <sz val="10"/>
        <rFont val="Times New Roman"/>
        <family val="1"/>
        <charset val="238"/>
      </rPr>
      <t>Výstava EX OVO</t>
    </r>
    <r>
      <rPr>
        <sz val="10"/>
        <rFont val="Times New Roman"/>
        <family val="1"/>
        <charset val="238"/>
      </rPr>
      <t xml:space="preserve"> - kolektívna zahraničná výstava</t>
    </r>
  </si>
  <si>
    <t>Slovenský inštitút vo Viedni</t>
  </si>
  <si>
    <t>8.4.-2.5.2014</t>
  </si>
  <si>
    <r>
      <t xml:space="preserve">KGV - Krásne gule vianočné - Beautiful Christmas Balls - </t>
    </r>
    <r>
      <rPr>
        <sz val="10"/>
        <rFont val="Times New Roman"/>
        <family val="1"/>
        <charset val="238"/>
      </rPr>
      <t>kolektívna zahraničná výstava</t>
    </r>
  </si>
  <si>
    <t>Slovenský inštitút, Viedeň, Rakúsko</t>
  </si>
  <si>
    <t>3.12.2014-10.1.2015</t>
  </si>
  <si>
    <t>YVY</t>
  </si>
  <si>
    <t>Bindzárová Alena</t>
  </si>
  <si>
    <r>
      <t xml:space="preserve">Medzinárodná výstava: </t>
    </r>
    <r>
      <rPr>
        <b/>
        <sz val="10"/>
        <rFont val="Times New Roman"/>
        <family val="1"/>
        <charset val="238"/>
      </rPr>
      <t xml:space="preserve">Voda a mesto - brownfieldy. </t>
    </r>
    <r>
      <rPr>
        <sz val="10"/>
        <rFont val="Times New Roman"/>
        <family val="1"/>
        <charset val="238"/>
      </rPr>
      <t>Vybrané štúdie v krajinách V4 - postery</t>
    </r>
  </si>
  <si>
    <t>12.5.-24.5.2014</t>
  </si>
  <si>
    <t xml:space="preserve">Botek Andrej </t>
  </si>
  <si>
    <r>
      <t xml:space="preserve">XXIII. Salón 2014 vizuálneho umenia - </t>
    </r>
    <r>
      <rPr>
        <sz val="10"/>
        <rFont val="Times New Roman"/>
        <family val="1"/>
        <charset val="238"/>
      </rPr>
      <t>výstava</t>
    </r>
  </si>
  <si>
    <t>9.1.-26.1.2014</t>
  </si>
  <si>
    <r>
      <t xml:space="preserve">Medzinárodná výstava: </t>
    </r>
    <r>
      <rPr>
        <b/>
        <sz val="10"/>
        <rFont val="Times New Roman"/>
        <family val="1"/>
        <charset val="238"/>
      </rPr>
      <t>Voda a mesto - brownfieldy</t>
    </r>
    <r>
      <rPr>
        <sz val="10"/>
        <rFont val="Times New Roman"/>
        <family val="1"/>
        <charset val="238"/>
      </rPr>
      <t>. Vybrané štúdie v krajinách V4 - postery</t>
    </r>
  </si>
  <si>
    <t>Görner Karol</t>
  </si>
  <si>
    <t>Joklová Viera</t>
  </si>
  <si>
    <r>
      <t xml:space="preserve">Medzinárodná výstava </t>
    </r>
    <r>
      <rPr>
        <b/>
        <sz val="10"/>
        <rFont val="Times New Roman"/>
        <family val="1"/>
        <charset val="238"/>
      </rPr>
      <t xml:space="preserve">Urban Renewal and Global Dwelling </t>
    </r>
    <r>
      <rPr>
        <sz val="10"/>
        <rFont val="Times New Roman"/>
        <family val="1"/>
        <charset val="238"/>
      </rPr>
      <t>poster (800x1200 mm)</t>
    </r>
  </si>
  <si>
    <t>School of Architecture La Salle, Barcelona</t>
  </si>
  <si>
    <t>25.-26.9.2014</t>
  </si>
  <si>
    <t>Kočlík Dušan</t>
  </si>
  <si>
    <r>
      <rPr>
        <b/>
        <sz val="10"/>
        <rFont val="Times New Roman"/>
        <family val="1"/>
        <charset val="238"/>
      </rPr>
      <t>Materiál je nevinný</t>
    </r>
    <r>
      <rPr>
        <sz val="10"/>
        <rFont val="Times New Roman"/>
        <family val="1"/>
        <charset val="238"/>
      </rPr>
      <t xml:space="preserve"> - výstava,  kurátorský projekt</t>
    </r>
  </si>
  <si>
    <t>6.5.-25.5.2014</t>
  </si>
  <si>
    <r>
      <rPr>
        <b/>
        <sz val="10"/>
        <rFont val="Times New Roman"/>
        <family val="1"/>
        <charset val="238"/>
      </rPr>
      <t xml:space="preserve">Materiál je nevinný </t>
    </r>
    <r>
      <rPr>
        <sz val="10"/>
        <rFont val="Times New Roman"/>
        <family val="1"/>
        <charset val="238"/>
      </rPr>
      <t xml:space="preserve">- putovná výstava </t>
    </r>
  </si>
  <si>
    <t>Kotrádyová Veronika</t>
  </si>
  <si>
    <r>
      <rPr>
        <b/>
        <sz val="10"/>
        <rFont val="Times New Roman"/>
        <family val="1"/>
        <charset val="238"/>
      </rPr>
      <t>Materiál je nevinný</t>
    </r>
    <r>
      <rPr>
        <sz val="10"/>
        <rFont val="Times New Roman"/>
        <family val="1"/>
        <charset val="238"/>
      </rPr>
      <t xml:space="preserve"> - putovná výstava </t>
    </r>
  </si>
  <si>
    <t xml:space="preserve">Kotrádyová Veronika </t>
  </si>
  <si>
    <t xml:space="preserve">Kováč Bohumil </t>
  </si>
  <si>
    <r>
      <rPr>
        <b/>
        <sz val="10"/>
        <rFont val="Times New Roman"/>
        <family val="1"/>
        <charset val="238"/>
      </rPr>
      <t>Lovci snov v ríši slov</t>
    </r>
    <r>
      <rPr>
        <sz val="10"/>
        <rFont val="Times New Roman"/>
        <family val="1"/>
        <charset val="238"/>
      </rPr>
      <t xml:space="preserve"> - Výstava v rámci podujatia "Dni slovenskej literatúry" (autorské dielo "Modrá ruža")</t>
    </r>
  </si>
  <si>
    <t>16.10.-26.10.2014</t>
  </si>
  <si>
    <r>
      <t xml:space="preserve">Medzinárodná výstava: </t>
    </r>
    <r>
      <rPr>
        <b/>
        <sz val="10"/>
        <rFont val="Times New Roman"/>
        <family val="1"/>
        <charset val="238"/>
      </rPr>
      <t>Voda a mesto - brownfieldy.</t>
    </r>
    <r>
      <rPr>
        <sz val="10"/>
        <rFont val="Times New Roman"/>
        <family val="1"/>
        <charset val="238"/>
      </rPr>
      <t xml:space="preserve"> Vybrané štúdie v krajinách V4 - postery</t>
    </r>
  </si>
  <si>
    <t>YVX</t>
  </si>
  <si>
    <r>
      <t xml:space="preserve">Medzinárodná výstava </t>
    </r>
    <r>
      <rPr>
        <b/>
        <sz val="10"/>
        <rFont val="Times New Roman"/>
        <family val="1"/>
        <charset val="238"/>
      </rPr>
      <t>Urban Renewal and Global Dwelling</t>
    </r>
    <r>
      <rPr>
        <sz val="10"/>
        <rFont val="Times New Roman"/>
        <family val="1"/>
        <charset val="238"/>
      </rPr>
      <t xml:space="preserve"> poster (800x1200 mm)</t>
    </r>
  </si>
  <si>
    <t>YVV</t>
  </si>
  <si>
    <r>
      <rPr>
        <b/>
        <sz val="10"/>
        <rFont val="Times New Roman"/>
        <family val="1"/>
        <charset val="238"/>
      </rPr>
      <t>Čerpacia stanica Slovnaft na Prístavnej ulici v Bratislave</t>
    </r>
    <r>
      <rPr>
        <sz val="10"/>
        <rFont val="Times New Roman"/>
        <family val="1"/>
        <charset val="238"/>
      </rPr>
      <t xml:space="preserve"> - projekt a realizácia</t>
    </r>
  </si>
  <si>
    <t>Slovnaft, Bratislava</t>
  </si>
  <si>
    <t>Belláková Eva</t>
  </si>
  <si>
    <r>
      <rPr>
        <b/>
        <sz val="10"/>
        <rFont val="Times New Roman"/>
        <family val="1"/>
        <charset val="238"/>
      </rPr>
      <t>Svätý Jur - vízie architektonických zásahov v meste</t>
    </r>
    <r>
      <rPr>
        <sz val="10"/>
        <rFont val="Times New Roman"/>
        <family val="1"/>
        <charset val="238"/>
      </rPr>
      <t xml:space="preserve"> - výstava architektonických štúdií</t>
    </r>
  </si>
  <si>
    <t>Literárne a vlastivedné múzeum, Svätý Jur</t>
  </si>
  <si>
    <t>3.9.-19.9.2014</t>
  </si>
  <si>
    <r>
      <rPr>
        <b/>
        <sz val="10"/>
        <rFont val="Times New Roman"/>
        <family val="1"/>
        <charset val="238"/>
      </rPr>
      <t xml:space="preserve">Urbanizmus 21. storočia </t>
    </r>
    <r>
      <rPr>
        <sz val="10"/>
        <rFont val="Times New Roman"/>
        <family val="1"/>
        <charset val="238"/>
      </rPr>
      <t>- výstava prezentuje 5 aktuálnych tém, (hlavné výzvy urbaniz.v novom tisícročí)</t>
    </r>
  </si>
  <si>
    <t>3.-15.12.2014</t>
  </si>
  <si>
    <r>
      <rPr>
        <b/>
        <sz val="10"/>
        <rFont val="Times New Roman"/>
        <family val="1"/>
        <charset val="238"/>
      </rPr>
      <t>Obnova ruiny Pustého kostola</t>
    </r>
    <r>
      <rPr>
        <sz val="10"/>
        <rFont val="Times New Roman"/>
        <family val="1"/>
        <charset val="238"/>
      </rPr>
      <t>, Veľká Čalomija (kolaudácia diela 12.9.2014)</t>
    </r>
  </si>
  <si>
    <t>Obec Veľká Čalomija</t>
  </si>
  <si>
    <t>Fialová Romana</t>
  </si>
  <si>
    <r>
      <t xml:space="preserve">Ilustrácie básnickej zbierky: </t>
    </r>
    <r>
      <rPr>
        <b/>
        <sz val="10"/>
        <rFont val="Times New Roman"/>
        <family val="1"/>
        <charset val="238"/>
      </rPr>
      <t>Tá Láska Život</t>
    </r>
  </si>
  <si>
    <t>Vydavateľstvo Čakanka, n.o., Nitra</t>
  </si>
  <si>
    <t xml:space="preserve">Keppl Julián </t>
  </si>
  <si>
    <t>Uzavretie expedičnej rampy objektu realizačného skladu UNIPHARMA, Bojnice</t>
  </si>
  <si>
    <t>29.05.2014</t>
  </si>
  <si>
    <t>Kolcunová Pavlína</t>
  </si>
  <si>
    <t xml:space="preserve">Kráľová Eva </t>
  </si>
  <si>
    <r>
      <rPr>
        <b/>
        <sz val="10"/>
        <rFont val="Times New Roman"/>
        <family val="1"/>
        <charset val="238"/>
      </rPr>
      <t xml:space="preserve">Rodinný dom </t>
    </r>
    <r>
      <rPr>
        <sz val="10"/>
        <rFont val="Times New Roman"/>
        <family val="1"/>
        <charset val="238"/>
      </rPr>
      <t xml:space="preserve"> - realizačný projekt</t>
    </r>
  </si>
  <si>
    <t>Súkromný investor, Mariánka</t>
  </si>
  <si>
    <t xml:space="preserve">Križánková Alžbeta </t>
  </si>
  <si>
    <t>Melcerová Oľga</t>
  </si>
  <si>
    <t xml:space="preserve">Pauliny Pavol </t>
  </si>
  <si>
    <t xml:space="preserve">Polomová Beáta </t>
  </si>
  <si>
    <t>XZY</t>
  </si>
  <si>
    <r>
      <rPr>
        <b/>
        <sz val="10"/>
        <rFont val="Times New Roman"/>
        <family val="1"/>
        <charset val="238"/>
      </rPr>
      <t>DOMI -</t>
    </r>
    <r>
      <rPr>
        <sz val="10"/>
        <rFont val="Times New Roman"/>
        <family val="1"/>
        <charset val="238"/>
      </rPr>
      <t xml:space="preserve"> branding automobilu Mini Cooper Countryman</t>
    </r>
  </si>
  <si>
    <t>Dominika Cibuľková, Bratislava</t>
  </si>
  <si>
    <r>
      <rPr>
        <b/>
        <sz val="10"/>
        <rFont val="Times New Roman"/>
        <family val="1"/>
        <charset val="238"/>
      </rPr>
      <t xml:space="preserve">Trenčín - mesto na rieke </t>
    </r>
    <r>
      <rPr>
        <sz val="10"/>
        <rFont val="Times New Roman"/>
        <family val="1"/>
        <charset val="238"/>
      </rPr>
      <t>- medzinárodná ideová urbanistická súťaž, architektonický návrh</t>
    </r>
  </si>
  <si>
    <t>31.01. - 01.10.2014</t>
  </si>
  <si>
    <t>XZV</t>
  </si>
  <si>
    <t>Nagy Tomáš</t>
  </si>
  <si>
    <r>
      <rPr>
        <b/>
        <sz val="10"/>
        <rFont val="Times New Roman"/>
        <family val="1"/>
        <charset val="238"/>
      </rPr>
      <t>Grand ECO regulátor teploty do krbov</t>
    </r>
    <r>
      <rPr>
        <sz val="10"/>
        <rFont val="Times New Roman"/>
        <family val="1"/>
        <charset val="238"/>
      </rPr>
      <t xml:space="preserve"> - užívateľská zobrazovacia jednotka, ovládač, regulácie prívodu vzduchu do ohniska</t>
    </r>
  </si>
  <si>
    <t>Fire Controls s.r.o., Rajec</t>
  </si>
  <si>
    <t>Šedivá Zdenka</t>
  </si>
  <si>
    <r>
      <t xml:space="preserve">Novostavba rodinného domu Kordíky - </t>
    </r>
    <r>
      <rPr>
        <sz val="10"/>
        <rFont val="Times New Roman"/>
        <family val="1"/>
        <charset val="238"/>
      </rPr>
      <t>realizácia</t>
    </r>
  </si>
  <si>
    <t>Šíp Lukáš</t>
  </si>
  <si>
    <r>
      <rPr>
        <b/>
        <sz val="10"/>
        <rFont val="Times New Roman"/>
        <family val="1"/>
        <charset val="238"/>
      </rPr>
      <t>Interiér rodinného domu v Čiernej Vode</t>
    </r>
    <r>
      <rPr>
        <sz val="10"/>
        <rFont val="Times New Roman"/>
        <family val="1"/>
        <charset val="238"/>
      </rPr>
      <t xml:space="preserve"> - realizácia</t>
    </r>
  </si>
  <si>
    <t>september 2014</t>
  </si>
  <si>
    <t>XYZ</t>
  </si>
  <si>
    <r>
      <rPr>
        <b/>
        <sz val="10"/>
        <rFont val="Times New Roman"/>
        <family val="1"/>
        <charset val="238"/>
      </rPr>
      <t xml:space="preserve">Invest Baenk </t>
    </r>
    <r>
      <rPr>
        <sz val="10"/>
        <rFont val="Times New Roman"/>
        <family val="1"/>
        <charset val="238"/>
      </rPr>
      <t>- vytvorenie vizuálnej identity zahraničnej investičnej banke: logo, zakladač, vizitka, zmenka, webstránka</t>
    </r>
  </si>
  <si>
    <t>Invest Baenk SE, Brno, ČR</t>
  </si>
  <si>
    <r>
      <rPr>
        <b/>
        <sz val="10"/>
        <rFont val="Times New Roman"/>
        <family val="1"/>
        <charset val="238"/>
      </rPr>
      <t>W5 Profesional Kickboxing</t>
    </r>
    <r>
      <rPr>
        <sz val="10"/>
        <rFont val="Times New Roman"/>
        <family val="1"/>
        <charset val="238"/>
      </rPr>
      <t xml:space="preserve"> - vizuálna identita medzinárodnej súťaže v kickboxe: katalógy, letáky, webstránka</t>
    </r>
  </si>
  <si>
    <t>W5 Slovakia s.r.o., Bratislava</t>
  </si>
  <si>
    <t>XYX</t>
  </si>
  <si>
    <t xml:space="preserve">Belláková Eva </t>
  </si>
  <si>
    <r>
      <rPr>
        <b/>
        <sz val="10"/>
        <rFont val="Times New Roman"/>
        <family val="1"/>
        <charset val="238"/>
      </rPr>
      <t>Nová škola Psáry</t>
    </r>
    <r>
      <rPr>
        <sz val="10"/>
        <rFont val="Times New Roman"/>
        <family val="1"/>
        <charset val="238"/>
      </rPr>
      <t xml:space="preserve"> - architektonický návrh pre novú školu</t>
    </r>
  </si>
  <si>
    <t>Obec Psáry, ČR</t>
  </si>
  <si>
    <t>10.2.2014</t>
  </si>
  <si>
    <r>
      <rPr>
        <b/>
        <sz val="10"/>
        <rFont val="Times New Roman"/>
        <family val="1"/>
        <charset val="238"/>
      </rPr>
      <t>Mass Housing in Slovakia and its Problems-How to Continue</t>
    </r>
    <r>
      <rPr>
        <sz val="10"/>
        <rFont val="Times New Roman"/>
        <family val="1"/>
        <charset val="238"/>
      </rPr>
      <t xml:space="preserve"> - poster</t>
    </r>
  </si>
  <si>
    <t>Estonian Academy of Arts Faculty of Architecture, Talin</t>
  </si>
  <si>
    <t>8.5.-11.5.2014</t>
  </si>
  <si>
    <t xml:space="preserve">Dubeňová Ľubica </t>
  </si>
  <si>
    <r>
      <t xml:space="preserve">Poster:  </t>
    </r>
    <r>
      <rPr>
        <b/>
        <sz val="10"/>
        <rFont val="Times New Roman"/>
        <family val="1"/>
        <charset val="238"/>
      </rPr>
      <t>Bratislava - Urban lamentations</t>
    </r>
    <r>
      <rPr>
        <sz val="10"/>
        <rFont val="Times New Roman"/>
        <family val="1"/>
        <charset val="238"/>
      </rPr>
      <t xml:space="preserve"> vystavený na konferencii </t>
    </r>
    <r>
      <rPr>
        <b/>
        <sz val="10"/>
        <rFont val="Times New Roman"/>
        <family val="1"/>
        <charset val="238"/>
      </rPr>
      <t>Socialist and post-socialist urbanizations architecture, land and property rights</t>
    </r>
  </si>
  <si>
    <t>Eesti Kunstiakadeemia, Talin, Estónsko</t>
  </si>
  <si>
    <t>8.5.-11.5 2014</t>
  </si>
  <si>
    <t>Hudec Martin</t>
  </si>
  <si>
    <r>
      <rPr>
        <b/>
        <sz val="10"/>
        <rFont val="Times New Roman"/>
        <family val="1"/>
        <charset val="238"/>
      </rPr>
      <t>Materská škola Fulnek</t>
    </r>
    <r>
      <rPr>
        <sz val="10"/>
        <rFont val="Times New Roman"/>
        <family val="1"/>
        <charset val="238"/>
      </rPr>
      <t xml:space="preserve"> - architektonický návrh na novú materskú školu pre mesto Fulnek</t>
    </r>
  </si>
  <si>
    <t>Meso Fulnek, ČR</t>
  </si>
  <si>
    <t>12.9.2014</t>
  </si>
  <si>
    <t xml:space="preserve">Hudec Martin </t>
  </si>
  <si>
    <r>
      <rPr>
        <b/>
        <sz val="10"/>
        <rFont val="Times New Roman"/>
        <family val="1"/>
        <charset val="238"/>
      </rPr>
      <t xml:space="preserve">Komunitní centrum H55 </t>
    </r>
    <r>
      <rPr>
        <sz val="10"/>
        <rFont val="Times New Roman"/>
        <family val="1"/>
        <charset val="238"/>
      </rPr>
      <t>- architektonický návrh medzinárodnej súťaže</t>
    </r>
  </si>
  <si>
    <t>MČ, Praha 14, ČR</t>
  </si>
  <si>
    <t>10.2.-31.3.2014</t>
  </si>
  <si>
    <t>Kristiánová Katarína</t>
  </si>
  <si>
    <r>
      <t xml:space="preserve">Medzinárodná výstava fotografií - </t>
    </r>
    <r>
      <rPr>
        <b/>
        <sz val="10"/>
        <rFont val="Times New Roman"/>
        <family val="1"/>
        <charset val="238"/>
      </rPr>
      <t>Botanické záhrady sveta</t>
    </r>
  </si>
  <si>
    <t>UWM Olsztyn, Poľsko</t>
  </si>
  <si>
    <t>23.10.-25.10.2014</t>
  </si>
  <si>
    <r>
      <rPr>
        <b/>
        <sz val="10"/>
        <rFont val="Times New Roman"/>
        <family val="1"/>
        <charset val="238"/>
      </rPr>
      <t xml:space="preserve">Webstránka Tatramat </t>
    </r>
    <r>
      <rPr>
        <sz val="10"/>
        <rFont val="Times New Roman"/>
        <family val="1"/>
        <charset val="238"/>
      </rPr>
      <t>- webstránka spoločnosti Tatramat pre Slovenskú a Českú republiku</t>
    </r>
  </si>
  <si>
    <t>Tatramat - ohrievače vody, s.r.o., Poprad</t>
  </si>
  <si>
    <t>Putrová Eva</t>
  </si>
  <si>
    <t>23.10.-25.10.2015</t>
  </si>
  <si>
    <r>
      <t xml:space="preserve">Architektonický a výtvarný návrh na jednokolovej architektonickej súťaži  </t>
    </r>
    <r>
      <rPr>
        <b/>
        <sz val="10"/>
        <rFont val="Times New Roman"/>
        <family val="1"/>
        <charset val="238"/>
      </rPr>
      <t>"Novostavba farního kostela Seslání  Ducha svatého se zázemím v Brně-Líšni "</t>
    </r>
    <r>
      <rPr>
        <sz val="10"/>
        <rFont val="Times New Roman"/>
        <family val="1"/>
        <charset val="238"/>
      </rPr>
      <t xml:space="preserve">  + výstava súťažných návrhov 16.5.-22.5.2014 Hotel Belcredi, sála líšeňského zámku, Brno</t>
    </r>
  </si>
  <si>
    <t>Salesiánska provincie Praha</t>
  </si>
  <si>
    <t>30.04.2014</t>
  </si>
  <si>
    <t>XYV</t>
  </si>
  <si>
    <t xml:space="preserve"> Paulíny Pavol</t>
  </si>
  <si>
    <r>
      <rPr>
        <b/>
        <sz val="10"/>
        <rFont val="Times New Roman"/>
        <family val="1"/>
        <charset val="238"/>
      </rPr>
      <t>Súbor grafických návrhov pri príležitosti 26. výročia Sviečkovej manifestácie.</t>
    </r>
    <r>
      <rPr>
        <sz val="10"/>
        <rFont val="Times New Roman"/>
        <family val="1"/>
        <charset val="238"/>
      </rPr>
      <t xml:space="preserve"> logo, pozvánka, plagát, online pozvánla, online plagát</t>
    </r>
  </si>
  <si>
    <t>Fórum kresťanských inštitúcií, Bratislava</t>
  </si>
  <si>
    <t xml:space="preserve"> Paulíny Pavol </t>
  </si>
  <si>
    <t xml:space="preserve"> Pamätník spoločenstvu RODINA Tomislava Kolakoviča na vyzvanej výtvarno-architektonickej súťaži</t>
  </si>
  <si>
    <t>Občianske združenie Hlbiny, Bratislava</t>
  </si>
  <si>
    <t>1.8.-29.9.2014</t>
  </si>
  <si>
    <r>
      <rPr>
        <b/>
        <sz val="10"/>
        <rFont val="Times New Roman"/>
        <family val="1"/>
        <charset val="238"/>
      </rPr>
      <t>TOMRA</t>
    </r>
    <r>
      <rPr>
        <sz val="10"/>
        <rFont val="Times New Roman"/>
        <family val="1"/>
        <charset val="238"/>
      </rPr>
      <t xml:space="preserve"> - Prologis Park, Senec - projekt a realizácia interiéru kancelárskych priestorov spoločnosti TOMRA</t>
    </r>
  </si>
  <si>
    <t>Investor: TOMRA Sorting, s.ro., Senec</t>
  </si>
  <si>
    <r>
      <rPr>
        <b/>
        <sz val="10"/>
        <rFont val="Times New Roman"/>
        <family val="1"/>
        <charset val="238"/>
      </rPr>
      <t>Interpharm</t>
    </r>
    <r>
      <rPr>
        <sz val="10"/>
        <rFont val="Times New Roman"/>
        <family val="1"/>
        <charset val="238"/>
      </rPr>
      <t xml:space="preserve"> - distribučno-skladové centrum, Bratislava</t>
    </r>
  </si>
  <si>
    <t>Interpharm, Bratislava</t>
  </si>
  <si>
    <r>
      <t>Architektonický návrh na vyzvanej urbanisticko-architektonickej súťaži  návrhov</t>
    </r>
    <r>
      <rPr>
        <b/>
        <sz val="10"/>
        <rFont val="Times New Roman"/>
        <family val="1"/>
        <charset val="238"/>
      </rPr>
      <t xml:space="preserve"> Záhradnícka/Bajkalská ulica BA</t>
    </r>
  </si>
  <si>
    <r>
      <rPr>
        <b/>
        <sz val="10"/>
        <rFont val="Times New Roman"/>
        <family val="1"/>
        <charset val="238"/>
      </rPr>
      <t>Súbor grafických návrhov pri príležitosti 26. výročia Sviečkovej manifestácie</t>
    </r>
    <r>
      <rPr>
        <sz val="10"/>
        <rFont val="Times New Roman"/>
        <family val="1"/>
        <charset val="238"/>
      </rPr>
      <t>. logo, pozvánka, plagát, online pozvánla, online plagát</t>
    </r>
  </si>
  <si>
    <t>Rodinný dom, Nad lomom 2</t>
  </si>
  <si>
    <t>február 2014</t>
  </si>
  <si>
    <t>Hianik Igor</t>
  </si>
  <si>
    <r>
      <rPr>
        <b/>
        <sz val="10"/>
        <rFont val="Times New Roman"/>
        <family val="1"/>
        <charset val="238"/>
      </rPr>
      <t xml:space="preserve">Nájomné byty Jarok a materská škôlka </t>
    </r>
    <r>
      <rPr>
        <sz val="10"/>
        <rFont val="Times New Roman"/>
        <family val="1"/>
        <charset val="238"/>
      </rPr>
      <t xml:space="preserve">-  architektonická štúdia č.2 návrhu bytového domu a objektov MŠ </t>
    </r>
  </si>
  <si>
    <t>Obec Jarok</t>
  </si>
  <si>
    <t>Hrašková Nadežda</t>
  </si>
  <si>
    <r>
      <rPr>
        <b/>
        <sz val="10"/>
        <rFont val="Times New Roman"/>
        <family val="1"/>
        <charset val="238"/>
      </rPr>
      <t>Fotografia a seniori</t>
    </r>
    <r>
      <rPr>
        <sz val="10"/>
        <rFont val="Times New Roman"/>
        <family val="1"/>
        <charset val="238"/>
      </rPr>
      <t xml:space="preserve"> - výstava fotografických prác poslucháčov Univerzity tretieho veku</t>
    </r>
  </si>
  <si>
    <t>23.4.-11.5.2014</t>
  </si>
  <si>
    <t>Komrska Ján</t>
  </si>
  <si>
    <r>
      <rPr>
        <b/>
        <sz val="10"/>
        <rFont val="Times New Roman"/>
        <family val="1"/>
        <charset val="238"/>
      </rPr>
      <t xml:space="preserve">Nájomné byty Jarok a materská škôlka </t>
    </r>
    <r>
      <rPr>
        <sz val="10"/>
        <rFont val="Times New Roman"/>
        <family val="1"/>
        <charset val="238"/>
      </rPr>
      <t xml:space="preserve">-  architektonická štúdia č.16 návrhu bytového domu a objektov MŠ </t>
    </r>
  </si>
  <si>
    <r>
      <rPr>
        <b/>
        <sz val="10"/>
        <rFont val="Times New Roman"/>
        <family val="1"/>
        <charset val="238"/>
      </rPr>
      <t xml:space="preserve">Prístavba rodinného domu </t>
    </r>
    <r>
      <rPr>
        <sz val="10"/>
        <rFont val="Times New Roman"/>
        <family val="1"/>
        <charset val="238"/>
      </rPr>
      <t>- projekt dostavby, realizácia</t>
    </r>
  </si>
  <si>
    <t>Súkromný investor, Hermanovce nad Topľou</t>
  </si>
  <si>
    <t>Maciak Andrej</t>
  </si>
  <si>
    <t>Prestavba záhradnej chaty na objekt pre individuálnu rekreáciu, Dúbravka</t>
  </si>
  <si>
    <t>máj 2014</t>
  </si>
  <si>
    <t xml:space="preserve">Melcerová Oľga </t>
  </si>
  <si>
    <r>
      <rPr>
        <b/>
        <sz val="10"/>
        <rFont val="Times New Roman"/>
        <family val="1"/>
        <charset val="238"/>
      </rPr>
      <t xml:space="preserve">Super SubUrbia </t>
    </r>
    <r>
      <rPr>
        <sz val="10"/>
        <rFont val="Times New Roman"/>
        <family val="1"/>
        <charset val="238"/>
      </rPr>
      <t>- Nápady pre Čiernu Vodu - výstava urbanistických štúdií - kurátorský projekt</t>
    </r>
  </si>
  <si>
    <t>Centrum Monar, Chorvátsky Grob - Čierna Voda</t>
  </si>
  <si>
    <t>17.-30.6.2014</t>
  </si>
  <si>
    <r>
      <rPr>
        <b/>
        <sz val="10"/>
        <rFont val="Times New Roman"/>
        <family val="1"/>
        <charset val="238"/>
      </rPr>
      <t xml:space="preserve">Aupark Tower </t>
    </r>
    <r>
      <rPr>
        <sz val="10"/>
        <rFont val="Times New Roman"/>
        <family val="1"/>
        <charset val="238"/>
      </rPr>
      <t xml:space="preserve">- vizuálna identita: dizajn manuál, katalóg, webstránka </t>
    </r>
  </si>
  <si>
    <t>Aupark Tower s.r.o. Bratislava</t>
  </si>
  <si>
    <r>
      <rPr>
        <b/>
        <sz val="10"/>
        <rFont val="Times New Roman"/>
        <family val="1"/>
        <charset val="238"/>
      </rPr>
      <t xml:space="preserve">ForDom </t>
    </r>
    <r>
      <rPr>
        <sz val="10"/>
        <rFont val="Times New Roman"/>
        <family val="1"/>
        <charset val="238"/>
      </rPr>
      <t>- vytvorenie korporatívnej a vizuálnej komunikácie, stavebnej spol.: zakladač, vizitka, hlavič.papier,katalóg, webstránka</t>
    </r>
  </si>
  <si>
    <t>ForDom s.r.o., Zvolen</t>
  </si>
  <si>
    <r>
      <rPr>
        <b/>
        <sz val="10"/>
        <rFont val="Times New Roman"/>
        <family val="1"/>
        <charset val="238"/>
      </rPr>
      <t>BBC 5 orientačný systém</t>
    </r>
    <r>
      <rPr>
        <sz val="10"/>
        <rFont val="Times New Roman"/>
        <family val="1"/>
        <charset val="238"/>
      </rPr>
      <t xml:space="preserve"> - Orientačný systém pre administratívnu budovu BBC 5</t>
    </r>
  </si>
  <si>
    <t xml:space="preserve">BBC Five ABC, a.s., Bratislava </t>
  </si>
  <si>
    <r>
      <rPr>
        <b/>
        <sz val="10"/>
        <rFont val="Times New Roman"/>
        <family val="1"/>
        <charset val="238"/>
      </rPr>
      <t>Finvia Group</t>
    </r>
    <r>
      <rPr>
        <sz val="10"/>
        <rFont val="Times New Roman"/>
        <family val="1"/>
        <charset val="238"/>
      </rPr>
      <t xml:space="preserve"> - vytvorenie korporatívnej a vizuálnej komunikácie finančnej spol.: zakladač, vizitka, hlavič.papier,katalóg, webstránka</t>
    </r>
  </si>
  <si>
    <t>Finvia Group s.r.o., Bratislava</t>
  </si>
  <si>
    <r>
      <rPr>
        <b/>
        <sz val="10"/>
        <rFont val="Times New Roman"/>
        <family val="1"/>
        <charset val="238"/>
      </rPr>
      <t xml:space="preserve">nuo </t>
    </r>
    <r>
      <rPr>
        <sz val="10"/>
        <rFont val="Times New Roman"/>
        <family val="1"/>
        <charset val="238"/>
      </rPr>
      <t>- vizuálna identita triplay služby, návrhu názvu služby, logo, dizajn manuál, leták, bilbord, inzercia, rollup, tričká</t>
    </r>
  </si>
  <si>
    <t>ARTOS, a.s., Liptovský Mikuláš</t>
  </si>
  <si>
    <t>Rodinný dom v Bratislave pri Dynamitke</t>
  </si>
  <si>
    <t>Rekreačná chata, Hadia cesta, Bratislava-Devín</t>
  </si>
  <si>
    <t>Rekonštrukcia a nadstavba rekreačnej chaty Svätý Jur</t>
  </si>
  <si>
    <t xml:space="preserve"> september2014</t>
  </si>
  <si>
    <t>Rodinný dom, Na križovatkách Bratislava-Trnávka / realizácia</t>
  </si>
  <si>
    <t>Puškár Branislav</t>
  </si>
  <si>
    <t>Rodinný dom vo svahu projekt pre stavebné povolenie</t>
  </si>
  <si>
    <t>apríl 2014</t>
  </si>
  <si>
    <t>Salcer Igor</t>
  </si>
  <si>
    <r>
      <rPr>
        <b/>
        <sz val="10"/>
        <rFont val="Times New Roman"/>
        <family val="1"/>
        <charset val="238"/>
      </rPr>
      <t>Rekonštrukcia dvojdomu na Kolibe</t>
    </r>
    <r>
      <rPr>
        <sz val="10"/>
        <rFont val="Times New Roman"/>
        <family val="1"/>
        <charset val="238"/>
      </rPr>
      <t xml:space="preserve"> - štúdia a projekt pre stavebné povolenie</t>
    </r>
  </si>
  <si>
    <t xml:space="preserve">Salcer Igor </t>
  </si>
  <si>
    <r>
      <rPr>
        <b/>
        <sz val="10"/>
        <rFont val="Times New Roman"/>
        <family val="1"/>
        <charset val="238"/>
      </rPr>
      <t>Rodinný dom-Čierna Voda</t>
    </r>
    <r>
      <rPr>
        <sz val="10"/>
        <rFont val="Times New Roman"/>
        <family val="1"/>
        <charset val="238"/>
      </rPr>
      <t xml:space="preserve"> - štúdia a projekt pre stavebné povolenie</t>
    </r>
  </si>
  <si>
    <t xml:space="preserve">Smatanová Katarína </t>
  </si>
  <si>
    <t xml:space="preserve">Šíp Lukáš </t>
  </si>
  <si>
    <t xml:space="preserve">Varga Tibor   </t>
  </si>
  <si>
    <t xml:space="preserve">Rodinný dom v Rusovciach - projekt pre stavebné povolenie </t>
  </si>
  <si>
    <t>máj - september2014</t>
  </si>
  <si>
    <t xml:space="preserve">Vráblová Edita </t>
  </si>
  <si>
    <t>Winková Nikola</t>
  </si>
  <si>
    <t>XXV</t>
  </si>
  <si>
    <r>
      <t xml:space="preserve">Grafický dizajn knihy: </t>
    </r>
    <r>
      <rPr>
        <b/>
        <sz val="10"/>
        <rFont val="Times New Roman"/>
        <family val="1"/>
        <charset val="238"/>
      </rPr>
      <t xml:space="preserve">Vybudovanie základne pre interdisciplinárny transfer výsledkov výskumu architektonického dedičstva </t>
    </r>
  </si>
  <si>
    <t>Nakladateľstvo STU</t>
  </si>
  <si>
    <r>
      <rPr>
        <b/>
        <sz val="10"/>
        <rFont val="Times New Roman"/>
        <family val="1"/>
        <charset val="238"/>
      </rPr>
      <t>Rekreačný dom MAX - Vojkanské jazero</t>
    </r>
    <r>
      <rPr>
        <sz val="10"/>
        <rFont val="Times New Roman"/>
        <family val="1"/>
        <charset val="238"/>
      </rPr>
      <t xml:space="preserve"> - realizácia</t>
    </r>
  </si>
  <si>
    <t>Rekreačný dom, Šulianske jazero</t>
  </si>
  <si>
    <r>
      <rPr>
        <b/>
        <sz val="10"/>
        <rFont val="Times New Roman"/>
        <family val="1"/>
        <charset val="238"/>
      </rPr>
      <t>Profihypotéka</t>
    </r>
    <r>
      <rPr>
        <sz val="10"/>
        <rFont val="Times New Roman"/>
        <family val="1"/>
        <charset val="238"/>
      </rPr>
      <t xml:space="preserve"> - webstránka venovaná ponuke hypotekárnych úverov</t>
    </r>
  </si>
  <si>
    <t>Firma Group s.r.o., Bratislava</t>
  </si>
  <si>
    <r>
      <rPr>
        <b/>
        <sz val="10"/>
        <rFont val="Times New Roman"/>
        <family val="1"/>
        <charset val="238"/>
      </rPr>
      <t xml:space="preserve">Ihrisko 30 x 15 m </t>
    </r>
    <r>
      <rPr>
        <sz val="10"/>
        <rFont val="Times New Roman"/>
        <family val="1"/>
        <charset val="238"/>
      </rPr>
      <t>- multifunkčné sportové ihrisko, verejná stavba pre obec</t>
    </r>
  </si>
  <si>
    <t>Trnavá Hora</t>
  </si>
  <si>
    <t>FCHTP</t>
  </si>
  <si>
    <t>Podiel v % v 2012</t>
  </si>
  <si>
    <t>Rozdiel 2013 - 2012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</si>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</sst>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&quot;Sk&quot;_-;\-* #,##0.00\ &quot;Sk&quot;_-;_-* &quot;-&quot;??\ &quot;Sk&quot;_-;_-@_-"/>
    <numFmt numFmtId="166" formatCode="[$-F800]dddd\,\ mmmm\ dd\,\ yyyy"/>
  </numFmts>
  <fonts count="45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Dialog"/>
    </font>
    <font>
      <sz val="10"/>
      <name val="Arial"/>
      <family val="2"/>
      <charset val="238"/>
    </font>
    <font>
      <sz val="12"/>
      <name val="Calibri"/>
      <family val="2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2"/>
      <name val="Times New Roman"/>
      <charset val="238"/>
    </font>
    <font>
      <sz val="12"/>
      <color rgb="FF00000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</font>
    <font>
      <b/>
      <sz val="9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9" fillId="0" borderId="0" applyFon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6" fillId="0" borderId="0"/>
    <xf numFmtId="0" fontId="34" fillId="0" borderId="0"/>
    <xf numFmtId="0" fontId="5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2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12" fillId="0" borderId="1" xfId="0" applyFont="1" applyBorder="1"/>
    <xf numFmtId="0" fontId="0" fillId="0" borderId="0" xfId="0" applyBorder="1" applyAlignment="1"/>
    <xf numFmtId="0" fontId="12" fillId="0" borderId="0" xfId="0" applyFont="1"/>
    <xf numFmtId="0" fontId="0" fillId="0" borderId="0" xfId="0" applyBorder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/>
    <xf numFmtId="0" fontId="1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12" fillId="0" borderId="4" xfId="0" applyFont="1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1" xfId="0" applyFill="1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vertical="center" wrapText="1"/>
    </xf>
    <xf numFmtId="0" fontId="7" fillId="0" borderId="0" xfId="0" applyFont="1" applyBorder="1"/>
    <xf numFmtId="0" fontId="0" fillId="2" borderId="1" xfId="0" applyFill="1" applyBorder="1"/>
    <xf numFmtId="0" fontId="12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12" fillId="0" borderId="1" xfId="0" applyFont="1" applyFill="1" applyBorder="1"/>
    <xf numFmtId="0" fontId="0" fillId="0" borderId="7" xfId="0" applyFill="1" applyBorder="1"/>
    <xf numFmtId="0" fontId="12" fillId="0" borderId="4" xfId="0" applyFont="1" applyFill="1" applyBorder="1"/>
    <xf numFmtId="0" fontId="0" fillId="0" borderId="8" xfId="0" applyFill="1" applyBorder="1"/>
    <xf numFmtId="0" fontId="12" fillId="0" borderId="0" xfId="0" applyFont="1" applyFill="1" applyBorder="1"/>
    <xf numFmtId="0" fontId="9" fillId="0" borderId="0" xfId="0" applyFont="1" applyFill="1" applyAlignment="1">
      <alignment horizontal="center"/>
    </xf>
    <xf numFmtId="0" fontId="7" fillId="0" borderId="0" xfId="0" applyFont="1" applyFill="1" applyBorder="1"/>
    <xf numFmtId="0" fontId="0" fillId="0" borderId="4" xfId="0" applyFill="1" applyBorder="1"/>
    <xf numFmtId="0" fontId="12" fillId="2" borderId="1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4" xfId="0" applyBorder="1"/>
    <xf numFmtId="0" fontId="1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14" xfId="0" applyBorder="1"/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/>
    <xf numFmtId="0" fontId="12" fillId="0" borderId="16" xfId="0" applyFont="1" applyBorder="1"/>
    <xf numFmtId="0" fontId="0" fillId="0" borderId="14" xfId="0" applyFill="1" applyBorder="1"/>
    <xf numFmtId="0" fontId="12" fillId="0" borderId="14" xfId="0" applyFont="1" applyFill="1" applyBorder="1"/>
    <xf numFmtId="0" fontId="12" fillId="0" borderId="16" xfId="0" applyFont="1" applyFill="1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/>
    <xf numFmtId="0" fontId="1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1" xfId="0" applyNumberFormat="1" applyFill="1" applyBorder="1"/>
    <xf numFmtId="0" fontId="12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12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12" fillId="2" borderId="1" xfId="0" applyFont="1" applyFill="1" applyBorder="1" applyAlignment="1"/>
    <xf numFmtId="164" fontId="0" fillId="2" borderId="1" xfId="0" applyNumberFormat="1" applyFill="1" applyBorder="1" applyAlignment="1"/>
    <xf numFmtId="164" fontId="0" fillId="0" borderId="1" xfId="0" applyNumberFormat="1" applyFill="1" applyBorder="1" applyAlignment="1"/>
    <xf numFmtId="0" fontId="0" fillId="2" borderId="1" xfId="1" applyNumberFormat="1" applyFont="1" applyFill="1" applyBorder="1"/>
    <xf numFmtId="0" fontId="0" fillId="2" borderId="4" xfId="0" applyFill="1" applyBorder="1" applyAlignment="1">
      <alignment horizontal="center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164" fontId="0" fillId="2" borderId="1" xfId="1" applyNumberFormat="1" applyFont="1" applyFill="1" applyBorder="1"/>
    <xf numFmtId="0" fontId="12" fillId="0" borderId="0" xfId="0" applyFont="1" applyFill="1"/>
    <xf numFmtId="0" fontId="0" fillId="0" borderId="36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vertical="top" wrapText="1"/>
    </xf>
    <xf numFmtId="3" fontId="25" fillId="0" borderId="0" xfId="0" applyNumberFormat="1" applyFont="1" applyFill="1" applyBorder="1" applyAlignment="1">
      <alignment vertical="top" wrapText="1"/>
    </xf>
    <xf numFmtId="0" fontId="24" fillId="0" borderId="0" xfId="0" applyFont="1" applyBorder="1" applyAlignment="1">
      <alignment vertical="top"/>
    </xf>
    <xf numFmtId="3" fontId="25" fillId="0" borderId="0" xfId="2" applyNumberFormat="1" applyFont="1" applyFill="1" applyBorder="1" applyAlignment="1">
      <alignment vertical="top" wrapText="1"/>
    </xf>
    <xf numFmtId="3" fontId="27" fillId="0" borderId="0" xfId="2" applyNumberFormat="1" applyFont="1" applyFill="1" applyBorder="1" applyAlignment="1">
      <alignment vertical="center" wrapText="1"/>
    </xf>
    <xf numFmtId="3" fontId="25" fillId="0" borderId="0" xfId="2" applyNumberFormat="1" applyFont="1" applyBorder="1" applyAlignment="1">
      <alignment vertical="top" wrapText="1"/>
    </xf>
    <xf numFmtId="3" fontId="25" fillId="0" borderId="0" xfId="2" applyNumberFormat="1" applyFont="1" applyBorder="1" applyAlignment="1">
      <alignment vertical="center" wrapText="1"/>
    </xf>
    <xf numFmtId="3" fontId="25" fillId="0" borderId="0" xfId="3" applyNumberFormat="1" applyFont="1" applyFill="1" applyBorder="1" applyAlignment="1">
      <alignment vertical="center" wrapText="1"/>
    </xf>
    <xf numFmtId="3" fontId="25" fillId="0" borderId="0" xfId="4" applyNumberFormat="1" applyFont="1" applyFill="1" applyBorder="1" applyAlignment="1">
      <alignment vertical="center" wrapText="1"/>
    </xf>
    <xf numFmtId="3" fontId="25" fillId="0" borderId="0" xfId="5" applyNumberFormat="1" applyFont="1" applyFill="1" applyBorder="1" applyAlignment="1">
      <alignment vertical="center" wrapText="1"/>
    </xf>
    <xf numFmtId="0" fontId="24" fillId="0" borderId="0" xfId="0" applyFont="1" applyBorder="1" applyAlignment="1"/>
    <xf numFmtId="0" fontId="14" fillId="0" borderId="0" xfId="0" applyFont="1" applyAlignment="1">
      <alignment vertical="center"/>
    </xf>
    <xf numFmtId="0" fontId="24" fillId="0" borderId="0" xfId="0" applyFont="1" applyBorder="1" applyAlignment="1">
      <alignment vertical="top" wrapText="1"/>
    </xf>
    <xf numFmtId="3" fontId="25" fillId="0" borderId="0" xfId="3" applyNumberFormat="1" applyFont="1" applyFill="1" applyBorder="1" applyAlignment="1">
      <alignment vertical="top" wrapText="1"/>
    </xf>
    <xf numFmtId="3" fontId="25" fillId="0" borderId="0" xfId="4" applyNumberFormat="1" applyFont="1" applyFill="1" applyBorder="1" applyAlignment="1">
      <alignment vertical="top" wrapText="1"/>
    </xf>
    <xf numFmtId="3" fontId="25" fillId="0" borderId="0" xfId="5" applyNumberFormat="1" applyFont="1" applyFill="1" applyBorder="1" applyAlignment="1">
      <alignment vertical="top" wrapText="1"/>
    </xf>
    <xf numFmtId="0" fontId="30" fillId="0" borderId="0" xfId="0" applyFont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top"/>
    </xf>
    <xf numFmtId="0" fontId="32" fillId="0" borderId="0" xfId="0" applyFont="1" applyBorder="1"/>
    <xf numFmtId="0" fontId="32" fillId="0" borderId="0" xfId="0" applyFont="1"/>
    <xf numFmtId="0" fontId="25" fillId="4" borderId="0" xfId="8" applyFont="1" applyFill="1" applyAlignment="1">
      <alignment vertical="center"/>
    </xf>
    <xf numFmtId="0" fontId="32" fillId="0" borderId="0" xfId="7" applyFont="1" applyFill="1" applyAlignment="1">
      <alignment vertical="center"/>
    </xf>
    <xf numFmtId="0" fontId="33" fillId="0" borderId="1" xfId="0" applyFont="1" applyBorder="1" applyAlignment="1">
      <alignment horizontal="right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3" borderId="0" xfId="0" applyFont="1" applyFill="1" applyAlignment="1">
      <alignment vertical="top"/>
    </xf>
    <xf numFmtId="0" fontId="12" fillId="0" borderId="2" xfId="0" applyFont="1" applyBorder="1" applyAlignment="1">
      <alignment horizontal="center"/>
    </xf>
    <xf numFmtId="0" fontId="12" fillId="0" borderId="1" xfId="6" applyFont="1" applyBorder="1"/>
    <xf numFmtId="0" fontId="12" fillId="2" borderId="1" xfId="6" applyFont="1" applyFill="1" applyBorder="1"/>
    <xf numFmtId="0" fontId="12" fillId="2" borderId="1" xfId="0" applyFont="1" applyFill="1" applyBorder="1" applyAlignment="1">
      <alignment horizontal="center"/>
    </xf>
    <xf numFmtId="0" fontId="35" fillId="0" borderId="4" xfId="0" applyFont="1" applyBorder="1"/>
    <xf numFmtId="0" fontId="35" fillId="0" borderId="33" xfId="0" applyFont="1" applyBorder="1"/>
    <xf numFmtId="0" fontId="12" fillId="0" borderId="14" xfId="10" applyFont="1" applyBorder="1" applyAlignment="1">
      <alignment horizontal="center" vertical="center" wrapText="1"/>
    </xf>
    <xf numFmtId="0" fontId="17" fillId="0" borderId="15" xfId="10" applyFont="1" applyBorder="1" applyAlignment="1">
      <alignment horizontal="center" vertical="center" wrapText="1"/>
    </xf>
    <xf numFmtId="0" fontId="17" fillId="0" borderId="15" xfId="10" applyFont="1" applyBorder="1" applyAlignment="1">
      <alignment horizontal="center" vertical="center"/>
    </xf>
    <xf numFmtId="0" fontId="17" fillId="0" borderId="15" xfId="10" applyFont="1" applyFill="1" applyBorder="1" applyAlignment="1">
      <alignment horizontal="center" vertical="center" wrapText="1"/>
    </xf>
    <xf numFmtId="0" fontId="17" fillId="0" borderId="16" xfId="10" applyFont="1" applyFill="1" applyBorder="1" applyAlignment="1">
      <alignment horizontal="center" vertical="center" wrapText="1"/>
    </xf>
    <xf numFmtId="0" fontId="17" fillId="0" borderId="4" xfId="10" applyFont="1" applyFill="1" applyBorder="1" applyAlignment="1">
      <alignment horizontal="center" vertical="center" wrapText="1"/>
    </xf>
    <xf numFmtId="0" fontId="17" fillId="0" borderId="4" xfId="10" applyFont="1" applyBorder="1"/>
    <xf numFmtId="164" fontId="17" fillId="2" borderId="4" xfId="10" applyNumberFormat="1" applyFont="1" applyFill="1" applyBorder="1"/>
    <xf numFmtId="0" fontId="17" fillId="0" borderId="1" xfId="10" applyFont="1" applyFill="1" applyBorder="1" applyAlignment="1">
      <alignment horizontal="center" vertical="center" wrapText="1"/>
    </xf>
    <xf numFmtId="0" fontId="17" fillId="0" borderId="1" xfId="10" applyFont="1" applyBorder="1"/>
    <xf numFmtId="164" fontId="17" fillId="2" borderId="1" xfId="10" applyNumberFormat="1" applyFont="1" applyFill="1" applyBorder="1"/>
    <xf numFmtId="0" fontId="17" fillId="0" borderId="1" xfId="10" applyFont="1" applyBorder="1" applyAlignment="1">
      <alignment horizontal="center"/>
    </xf>
    <xf numFmtId="0" fontId="17" fillId="0" borderId="1" xfId="10" applyFont="1" applyBorder="1" applyAlignment="1">
      <alignment horizontal="center" wrapText="1"/>
    </xf>
    <xf numFmtId="0" fontId="17" fillId="0" borderId="1" xfId="10" applyFont="1" applyBorder="1" applyAlignment="1"/>
    <xf numFmtId="0" fontId="17" fillId="0" borderId="1" xfId="10" applyFont="1" applyBorder="1" applyAlignment="1">
      <alignment horizontal="right"/>
    </xf>
    <xf numFmtId="0" fontId="12" fillId="2" borderId="1" xfId="10" applyFont="1" applyFill="1" applyBorder="1" applyAlignment="1">
      <alignment horizontal="center" vertical="center" wrapText="1"/>
    </xf>
    <xf numFmtId="0" fontId="17" fillId="2" borderId="1" xfId="10" applyFont="1" applyFill="1" applyBorder="1"/>
    <xf numFmtId="0" fontId="17" fillId="0" borderId="0" xfId="10" applyFont="1" applyBorder="1" applyAlignment="1">
      <alignment horizontal="center"/>
    </xf>
    <xf numFmtId="0" fontId="17" fillId="0" borderId="0" xfId="10" applyFont="1" applyBorder="1"/>
    <xf numFmtId="0" fontId="12" fillId="0" borderId="15" xfId="10" applyFont="1" applyFill="1" applyBorder="1" applyAlignment="1">
      <alignment horizontal="center" vertical="center" wrapText="1"/>
    </xf>
    <xf numFmtId="0" fontId="12" fillId="0" borderId="16" xfId="10" applyFont="1" applyFill="1" applyBorder="1" applyAlignment="1">
      <alignment horizontal="center" vertical="center" wrapText="1"/>
    </xf>
    <xf numFmtId="0" fontId="12" fillId="0" borderId="4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7" fillId="0" borderId="3" xfId="10" applyFont="1" applyBorder="1" applyAlignment="1">
      <alignment horizontal="left"/>
    </xf>
    <xf numFmtId="0" fontId="12" fillId="0" borderId="15" xfId="10" applyFont="1" applyBorder="1" applyAlignment="1">
      <alignment horizontal="center" wrapText="1"/>
    </xf>
    <xf numFmtId="0" fontId="12" fillId="0" borderId="16" xfId="10" applyFont="1" applyBorder="1" applyAlignment="1">
      <alignment horizontal="center" wrapText="1"/>
    </xf>
    <xf numFmtId="0" fontId="12" fillId="0" borderId="0" xfId="10" applyFont="1" applyFill="1" applyBorder="1" applyAlignment="1">
      <alignment horizontal="center" vertical="center" wrapText="1"/>
    </xf>
    <xf numFmtId="0" fontId="36" fillId="0" borderId="0" xfId="10" applyFont="1"/>
    <xf numFmtId="0" fontId="36" fillId="0" borderId="0" xfId="10" applyFont="1" applyBorder="1" applyAlignment="1"/>
    <xf numFmtId="0" fontId="36" fillId="0" borderId="15" xfId="10" applyFont="1" applyBorder="1" applyAlignment="1">
      <alignment horizontal="center" vertical="center" wrapText="1"/>
    </xf>
    <xf numFmtId="0" fontId="36" fillId="0" borderId="15" xfId="10" applyFont="1" applyBorder="1" applyAlignment="1">
      <alignment horizontal="center" vertical="center"/>
    </xf>
    <xf numFmtId="0" fontId="36" fillId="0" borderId="4" xfId="10" applyFont="1" applyBorder="1"/>
    <xf numFmtId="0" fontId="36" fillId="0" borderId="1" xfId="10" applyFont="1" applyBorder="1"/>
    <xf numFmtId="0" fontId="36" fillId="0" borderId="1" xfId="10" applyFont="1" applyBorder="1" applyAlignment="1">
      <alignment horizontal="center"/>
    </xf>
    <xf numFmtId="0" fontId="36" fillId="0" borderId="1" xfId="10" applyFont="1" applyBorder="1" applyAlignment="1">
      <alignment horizontal="center" wrapText="1"/>
    </xf>
    <xf numFmtId="0" fontId="36" fillId="0" borderId="3" xfId="10" applyFont="1" applyBorder="1" applyAlignment="1">
      <alignment horizontal="center"/>
    </xf>
    <xf numFmtId="0" fontId="36" fillId="0" borderId="14" xfId="10" applyFont="1" applyBorder="1" applyAlignment="1">
      <alignment horizontal="center" wrapText="1"/>
    </xf>
    <xf numFmtId="0" fontId="36" fillId="0" borderId="15" xfId="10" applyFont="1" applyBorder="1" applyAlignment="1">
      <alignment horizontal="center" wrapText="1"/>
    </xf>
    <xf numFmtId="0" fontId="36" fillId="0" borderId="15" xfId="10" applyFont="1" applyBorder="1" applyAlignment="1">
      <alignment horizontal="center"/>
    </xf>
    <xf numFmtId="164" fontId="36" fillId="2" borderId="4" xfId="10" applyNumberFormat="1" applyFont="1" applyFill="1" applyBorder="1"/>
    <xf numFmtId="164" fontId="36" fillId="2" borderId="1" xfId="10" applyNumberFormat="1" applyFont="1" applyFill="1" applyBorder="1"/>
    <xf numFmtId="0" fontId="36" fillId="0" borderId="0" xfId="10" applyFont="1" applyBorder="1"/>
    <xf numFmtId="0" fontId="12" fillId="0" borderId="15" xfId="10" applyFont="1" applyBorder="1" applyAlignment="1">
      <alignment horizontal="center" vertical="center" wrapText="1"/>
    </xf>
    <xf numFmtId="0" fontId="12" fillId="0" borderId="16" xfId="10" applyFont="1" applyBorder="1" applyAlignment="1">
      <alignment horizontal="center" vertical="center" wrapText="1"/>
    </xf>
    <xf numFmtId="0" fontId="36" fillId="0" borderId="1" xfId="10" applyFont="1" applyBorder="1" applyAlignment="1"/>
    <xf numFmtId="0" fontId="36" fillId="2" borderId="1" xfId="10" applyFont="1" applyFill="1" applyBorder="1"/>
    <xf numFmtId="0" fontId="36" fillId="0" borderId="0" xfId="10" applyFont="1" applyBorder="1" applyAlignment="1">
      <alignment horizontal="center"/>
    </xf>
    <xf numFmtId="0" fontId="36" fillId="0" borderId="0" xfId="10" applyFont="1" applyBorder="1" applyAlignment="1">
      <alignment horizontal="center" wrapText="1"/>
    </xf>
    <xf numFmtId="0" fontId="12" fillId="0" borderId="0" xfId="10" applyFont="1" applyBorder="1"/>
    <xf numFmtId="0" fontId="36" fillId="0" borderId="0" xfId="10" applyFont="1" applyAlignment="1">
      <alignment vertical="center" wrapText="1"/>
    </xf>
    <xf numFmtId="0" fontId="36" fillId="2" borderId="1" xfId="10" applyFont="1" applyFill="1" applyBorder="1" applyAlignment="1">
      <alignment horizontal="center"/>
    </xf>
    <xf numFmtId="0" fontId="36" fillId="2" borderId="1" xfId="10" applyFont="1" applyFill="1" applyBorder="1" applyAlignment="1"/>
    <xf numFmtId="0" fontId="36" fillId="0" borderId="0" xfId="10" applyFont="1" applyAlignment="1"/>
    <xf numFmtId="0" fontId="36" fillId="0" borderId="1" xfId="10" applyFont="1" applyBorder="1" applyAlignment="1">
      <alignment wrapText="1"/>
    </xf>
    <xf numFmtId="0" fontId="37" fillId="11" borderId="1" xfId="6" applyFont="1" applyFill="1" applyBorder="1" applyAlignment="1">
      <alignment horizontal="center" vertical="center" wrapText="1"/>
    </xf>
    <xf numFmtId="0" fontId="37" fillId="13" borderId="1" xfId="6" applyFont="1" applyFill="1" applyBorder="1" applyAlignment="1">
      <alignment horizontal="center" vertical="center" wrapText="1"/>
    </xf>
    <xf numFmtId="0" fontId="37" fillId="8" borderId="1" xfId="6" applyFont="1" applyFill="1" applyBorder="1" applyAlignment="1">
      <alignment horizontal="center" vertical="center" wrapText="1"/>
    </xf>
    <xf numFmtId="0" fontId="37" fillId="8" borderId="1" xfId="6" applyFont="1" applyFill="1" applyBorder="1" applyAlignment="1">
      <alignment horizontal="center" vertical="center"/>
    </xf>
    <xf numFmtId="0" fontId="12" fillId="0" borderId="0" xfId="6" applyFont="1"/>
    <xf numFmtId="0" fontId="7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wrapText="1"/>
    </xf>
    <xf numFmtId="0" fontId="12" fillId="0" borderId="14" xfId="6" applyFont="1" applyBorder="1" applyAlignment="1">
      <alignment horizontal="center" vertical="center" wrapText="1"/>
    </xf>
    <xf numFmtId="0" fontId="12" fillId="0" borderId="15" xfId="6" applyFont="1" applyBorder="1" applyAlignment="1">
      <alignment horizontal="center" vertical="center" wrapText="1"/>
    </xf>
    <xf numFmtId="0" fontId="12" fillId="0" borderId="16" xfId="6" applyFont="1" applyBorder="1" applyAlignment="1">
      <alignment horizontal="center" vertical="center" wrapText="1"/>
    </xf>
    <xf numFmtId="0" fontId="37" fillId="0" borderId="1" xfId="15" applyFont="1" applyFill="1" applyBorder="1" applyAlignment="1">
      <alignment horizontal="left" vertical="center" wrapText="1"/>
    </xf>
    <xf numFmtId="0" fontId="37" fillId="0" borderId="1" xfId="6" applyFont="1" applyFill="1" applyBorder="1" applyAlignment="1">
      <alignment horizontal="center" vertical="center" wrapText="1"/>
    </xf>
    <xf numFmtId="0" fontId="37" fillId="0" borderId="1" xfId="15" applyFont="1" applyFill="1" applyBorder="1" applyAlignment="1">
      <alignment horizontal="center" vertical="center"/>
    </xf>
    <xf numFmtId="14" fontId="37" fillId="0" borderId="1" xfId="6" applyNumberFormat="1" applyFont="1" applyFill="1" applyBorder="1" applyAlignment="1">
      <alignment horizontal="center" vertical="center" wrapText="1" shrinkToFit="1"/>
    </xf>
    <xf numFmtId="0" fontId="37" fillId="0" borderId="0" xfId="6" applyFont="1" applyAlignment="1">
      <alignment wrapText="1"/>
    </xf>
    <xf numFmtId="0" fontId="37" fillId="0" borderId="0" xfId="6" applyFont="1"/>
    <xf numFmtId="8" fontId="37" fillId="0" borderId="1" xfId="15" applyNumberFormat="1" applyFont="1" applyFill="1" applyBorder="1" applyAlignment="1">
      <alignment horizontal="center" vertical="center"/>
    </xf>
    <xf numFmtId="0" fontId="37" fillId="0" borderId="1" xfId="6" applyFont="1" applyFill="1" applyBorder="1" applyAlignment="1">
      <alignment horizontal="center" vertical="center"/>
    </xf>
    <xf numFmtId="0" fontId="37" fillId="0" borderId="0" xfId="6" applyFont="1" applyFill="1"/>
    <xf numFmtId="0" fontId="7" fillId="0" borderId="0" xfId="6" applyFont="1"/>
    <xf numFmtId="0" fontId="37" fillId="0" borderId="0" xfId="6" applyFont="1" applyFill="1" applyBorder="1" applyAlignment="1">
      <alignment horizontal="left" vertical="center" wrapText="1"/>
    </xf>
    <xf numFmtId="0" fontId="37" fillId="0" borderId="0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 wrapText="1"/>
    </xf>
    <xf numFmtId="0" fontId="37" fillId="0" borderId="0" xfId="6" applyFont="1" applyFill="1" applyBorder="1" applyAlignment="1">
      <alignment horizontal="center" vertical="center" wrapText="1" shrinkToFit="1"/>
    </xf>
    <xf numFmtId="0" fontId="37" fillId="0" borderId="0" xfId="15" applyFont="1" applyFill="1" applyBorder="1" applyAlignment="1">
      <alignment horizontal="left" vertical="center" wrapText="1"/>
    </xf>
    <xf numFmtId="0" fontId="37" fillId="0" borderId="0" xfId="15" applyFont="1" applyFill="1" applyBorder="1" applyAlignment="1">
      <alignment horizontal="center" vertical="center" wrapText="1"/>
    </xf>
    <xf numFmtId="0" fontId="37" fillId="0" borderId="0" xfId="15" applyFont="1" applyFill="1" applyBorder="1" applyAlignment="1">
      <alignment horizontal="center" vertical="center"/>
    </xf>
    <xf numFmtId="49" fontId="37" fillId="0" borderId="0" xfId="6" applyNumberFormat="1" applyFont="1" applyFill="1" applyBorder="1" applyAlignment="1">
      <alignment horizontal="center" vertical="center" wrapText="1"/>
    </xf>
    <xf numFmtId="0" fontId="12" fillId="0" borderId="0" xfId="6" applyFont="1" applyBorder="1"/>
    <xf numFmtId="0" fontId="12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37" fillId="10" borderId="1" xfId="6" applyFont="1" applyFill="1" applyBorder="1" applyAlignment="1">
      <alignment horizontal="left" vertical="center" wrapText="1"/>
    </xf>
    <xf numFmtId="0" fontId="37" fillId="10" borderId="2" xfId="6" applyFont="1" applyFill="1" applyBorder="1" applyAlignment="1">
      <alignment horizontal="center" vertical="center" wrapText="1"/>
    </xf>
    <xf numFmtId="0" fontId="37" fillId="10" borderId="2" xfId="6" applyFont="1" applyFill="1" applyBorder="1" applyAlignment="1">
      <alignment horizontal="center" vertical="center"/>
    </xf>
    <xf numFmtId="0" fontId="37" fillId="10" borderId="33" xfId="6" applyFont="1" applyFill="1" applyBorder="1" applyAlignment="1">
      <alignment horizontal="center" vertical="center" wrapText="1"/>
    </xf>
    <xf numFmtId="0" fontId="37" fillId="10" borderId="33" xfId="6" applyFont="1" applyFill="1" applyBorder="1" applyAlignment="1">
      <alignment horizontal="center" vertical="center"/>
    </xf>
    <xf numFmtId="14" fontId="37" fillId="10" borderId="33" xfId="6" applyNumberFormat="1" applyFont="1" applyFill="1" applyBorder="1" applyAlignment="1">
      <alignment horizontal="center" vertical="center" wrapText="1"/>
    </xf>
    <xf numFmtId="0" fontId="12" fillId="0" borderId="0" xfId="6" applyFont="1" applyFill="1" applyAlignment="1">
      <alignment vertical="center"/>
    </xf>
    <xf numFmtId="0" fontId="37" fillId="14" borderId="33" xfId="6" applyFont="1" applyFill="1" applyBorder="1" applyAlignment="1">
      <alignment horizontal="center" vertical="center"/>
    </xf>
    <xf numFmtId="49" fontId="37" fillId="10" borderId="33" xfId="6" applyNumberFormat="1" applyFont="1" applyFill="1" applyBorder="1" applyAlignment="1">
      <alignment horizontal="center" vertical="center" wrapText="1"/>
    </xf>
    <xf numFmtId="0" fontId="7" fillId="0" borderId="0" xfId="6" applyFont="1" applyBorder="1" applyAlignment="1">
      <alignment vertical="center"/>
    </xf>
    <xf numFmtId="0" fontId="12" fillId="0" borderId="0" xfId="6" applyFont="1" applyBorder="1" applyAlignment="1">
      <alignment vertical="center"/>
    </xf>
    <xf numFmtId="0" fontId="12" fillId="0" borderId="4" xfId="6" applyFont="1" applyBorder="1" applyAlignment="1">
      <alignment vertical="center"/>
    </xf>
    <xf numFmtId="0" fontId="38" fillId="0" borderId="0" xfId="6" applyFont="1" applyAlignment="1">
      <alignment vertical="center"/>
    </xf>
    <xf numFmtId="49" fontId="37" fillId="10" borderId="2" xfId="6" applyNumberFormat="1" applyFont="1" applyFill="1" applyBorder="1" applyAlignment="1">
      <alignment horizontal="center" vertical="center" wrapText="1"/>
    </xf>
    <xf numFmtId="0" fontId="39" fillId="16" borderId="0" xfId="6" applyFont="1" applyFill="1" applyBorder="1" applyAlignment="1">
      <alignment horizontal="left" vertical="center" wrapText="1"/>
    </xf>
    <xf numFmtId="49" fontId="39" fillId="16" borderId="0" xfId="6" applyNumberFormat="1" applyFont="1" applyFill="1" applyBorder="1" applyAlignment="1">
      <alignment horizontal="center" vertical="center" wrapText="1"/>
    </xf>
    <xf numFmtId="0" fontId="39" fillId="16" borderId="0" xfId="6" applyFont="1" applyFill="1" applyBorder="1" applyAlignment="1">
      <alignment horizontal="center" vertical="center" wrapText="1"/>
    </xf>
    <xf numFmtId="0" fontId="39" fillId="16" borderId="0" xfId="6" applyFont="1" applyFill="1" applyBorder="1" applyAlignment="1">
      <alignment horizontal="center" vertical="center"/>
    </xf>
    <xf numFmtId="0" fontId="37" fillId="5" borderId="1" xfId="25" applyFont="1" applyFill="1" applyBorder="1" applyAlignment="1">
      <alignment horizontal="left" vertical="center" wrapText="1"/>
    </xf>
    <xf numFmtId="0" fontId="37" fillId="5" borderId="1" xfId="25" applyFont="1" applyFill="1" applyBorder="1" applyAlignment="1">
      <alignment horizontal="center" vertical="center" wrapText="1"/>
    </xf>
    <xf numFmtId="0" fontId="37" fillId="5" borderId="1" xfId="25" applyFont="1" applyFill="1" applyBorder="1" applyAlignment="1">
      <alignment horizontal="center" vertical="center"/>
    </xf>
    <xf numFmtId="0" fontId="37" fillId="6" borderId="1" xfId="25" applyFont="1" applyFill="1" applyBorder="1" applyAlignment="1">
      <alignment horizontal="left" vertical="center" wrapText="1"/>
    </xf>
    <xf numFmtId="0" fontId="37" fillId="6" borderId="1" xfId="25" applyFont="1" applyFill="1" applyBorder="1" applyAlignment="1">
      <alignment horizontal="center" vertical="center" wrapText="1"/>
    </xf>
    <xf numFmtId="0" fontId="37" fillId="6" borderId="1" xfId="25" applyFont="1" applyFill="1" applyBorder="1" applyAlignment="1">
      <alignment horizontal="center" vertical="center"/>
    </xf>
    <xf numFmtId="0" fontId="37" fillId="7" borderId="1" xfId="25" applyFont="1" applyFill="1" applyBorder="1" applyAlignment="1">
      <alignment horizontal="left" vertical="center" wrapText="1"/>
    </xf>
    <xf numFmtId="0" fontId="37" fillId="7" borderId="1" xfId="25" applyFont="1" applyFill="1" applyBorder="1" applyAlignment="1">
      <alignment horizontal="center" vertical="center" wrapText="1"/>
    </xf>
    <xf numFmtId="0" fontId="37" fillId="7" borderId="1" xfId="25" applyFont="1" applyFill="1" applyBorder="1" applyAlignment="1">
      <alignment horizontal="center" vertical="center"/>
    </xf>
    <xf numFmtId="0" fontId="37" fillId="8" borderId="1" xfId="25" applyFont="1" applyFill="1" applyBorder="1" applyAlignment="1">
      <alignment horizontal="left" vertical="center" wrapText="1"/>
    </xf>
    <xf numFmtId="0" fontId="37" fillId="8" borderId="1" xfId="25" applyFont="1" applyFill="1" applyBorder="1" applyAlignment="1">
      <alignment horizontal="center" vertical="center" wrapText="1"/>
    </xf>
    <xf numFmtId="0" fontId="37" fillId="9" borderId="1" xfId="25" applyFont="1" applyFill="1" applyBorder="1" applyAlignment="1">
      <alignment horizontal="left" vertical="center" wrapText="1"/>
    </xf>
    <xf numFmtId="0" fontId="37" fillId="9" borderId="1" xfId="25" applyFont="1" applyFill="1" applyBorder="1" applyAlignment="1">
      <alignment horizontal="center" vertical="center" wrapText="1"/>
    </xf>
    <xf numFmtId="0" fontId="37" fillId="9" borderId="1" xfId="25" applyFont="1" applyFill="1" applyBorder="1" applyAlignment="1">
      <alignment horizontal="center" vertical="center"/>
    </xf>
    <xf numFmtId="0" fontId="37" fillId="11" borderId="1" xfId="25" applyFont="1" applyFill="1" applyBorder="1" applyAlignment="1">
      <alignment horizontal="left" vertical="center" wrapText="1"/>
    </xf>
    <xf numFmtId="0" fontId="37" fillId="11" borderId="1" xfId="25" applyFont="1" applyFill="1" applyBorder="1" applyAlignment="1">
      <alignment horizontal="center" vertical="center" wrapText="1"/>
    </xf>
    <xf numFmtId="0" fontId="37" fillId="11" borderId="1" xfId="25" applyFont="1" applyFill="1" applyBorder="1" applyAlignment="1">
      <alignment horizontal="center" vertical="center"/>
    </xf>
    <xf numFmtId="0" fontId="23" fillId="11" borderId="1" xfId="25" applyFont="1" applyFill="1" applyBorder="1" applyAlignment="1">
      <alignment horizontal="center" vertical="center" wrapText="1"/>
    </xf>
    <xf numFmtId="0" fontId="37" fillId="12" borderId="1" xfId="25" applyFont="1" applyFill="1" applyBorder="1" applyAlignment="1">
      <alignment horizontal="left" vertical="center" wrapText="1"/>
    </xf>
    <xf numFmtId="0" fontId="37" fillId="12" borderId="1" xfId="25" applyFont="1" applyFill="1" applyBorder="1" applyAlignment="1">
      <alignment horizontal="center" vertical="center" wrapText="1"/>
    </xf>
    <xf numFmtId="0" fontId="37" fillId="12" borderId="1" xfId="25" applyFont="1" applyFill="1" applyBorder="1" applyAlignment="1">
      <alignment horizontal="center" vertical="center"/>
    </xf>
    <xf numFmtId="0" fontId="37" fillId="15" borderId="1" xfId="25" applyFont="1" applyFill="1" applyBorder="1" applyAlignment="1">
      <alignment horizontal="left" vertical="center" wrapText="1"/>
    </xf>
    <xf numFmtId="0" fontId="37" fillId="15" borderId="1" xfId="25" applyFont="1" applyFill="1" applyBorder="1" applyAlignment="1">
      <alignment horizontal="center" vertical="center" wrapText="1"/>
    </xf>
    <xf numFmtId="0" fontId="37" fillId="15" borderId="1" xfId="25" applyFont="1" applyFill="1" applyBorder="1" applyAlignment="1">
      <alignment horizontal="center" vertical="center"/>
    </xf>
    <xf numFmtId="0" fontId="39" fillId="4" borderId="0" xfId="25" applyFont="1" applyFill="1" applyBorder="1" applyAlignment="1">
      <alignment horizontal="left" vertical="center" wrapText="1"/>
    </xf>
    <xf numFmtId="0" fontId="39" fillId="4" borderId="0" xfId="25" applyFont="1" applyFill="1" applyBorder="1" applyAlignment="1">
      <alignment horizontal="center" vertical="center" wrapText="1"/>
    </xf>
    <xf numFmtId="0" fontId="39" fillId="4" borderId="0" xfId="25" applyFont="1" applyFill="1" applyBorder="1" applyAlignment="1">
      <alignment horizontal="center" vertical="center"/>
    </xf>
    <xf numFmtId="0" fontId="12" fillId="0" borderId="15" xfId="6" applyFont="1" applyFill="1" applyBorder="1" applyAlignment="1">
      <alignment horizontal="center" vertical="center" wrapText="1"/>
    </xf>
    <xf numFmtId="0" fontId="37" fillId="17" borderId="1" xfId="6" applyFont="1" applyFill="1" applyBorder="1" applyAlignment="1">
      <alignment horizontal="center" vertical="center"/>
    </xf>
    <xf numFmtId="0" fontId="37" fillId="17" borderId="1" xfId="6" applyFont="1" applyFill="1" applyBorder="1" applyAlignment="1">
      <alignment horizontal="center" vertical="center" wrapText="1"/>
    </xf>
    <xf numFmtId="0" fontId="37" fillId="17" borderId="1" xfId="25" applyFont="1" applyFill="1" applyBorder="1" applyAlignment="1">
      <alignment horizontal="center" vertical="center" wrapText="1"/>
    </xf>
    <xf numFmtId="0" fontId="37" fillId="17" borderId="1" xfId="25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12" fillId="0" borderId="38" xfId="6" applyFont="1" applyFill="1" applyBorder="1"/>
    <xf numFmtId="14" fontId="0" fillId="0" borderId="4" xfId="0" applyNumberFormat="1" applyBorder="1"/>
    <xf numFmtId="0" fontId="12" fillId="0" borderId="4" xfId="0" applyFont="1" applyBorder="1" applyAlignment="1"/>
    <xf numFmtId="0" fontId="12" fillId="0" borderId="1" xfId="6" applyFont="1" applyFill="1" applyBorder="1" applyAlignment="1">
      <alignment horizontal="right"/>
    </xf>
    <xf numFmtId="0" fontId="12" fillId="0" borderId="4" xfId="0" applyFont="1" applyBorder="1" applyAlignment="1">
      <alignment wrapText="1"/>
    </xf>
    <xf numFmtId="0" fontId="12" fillId="0" borderId="1" xfId="6" applyFont="1" applyFill="1" applyBorder="1"/>
    <xf numFmtId="14" fontId="0" fillId="0" borderId="1" xfId="0" applyNumberFormat="1" applyBorder="1"/>
    <xf numFmtId="0" fontId="12" fillId="0" borderId="2" xfId="6" applyFont="1" applyFill="1" applyBorder="1" applyAlignment="1">
      <alignment horizontal="left" wrapText="1"/>
    </xf>
    <xf numFmtId="0" fontId="12" fillId="0" borderId="2" xfId="6" applyFont="1" applyFill="1" applyBorder="1"/>
    <xf numFmtId="14" fontId="12" fillId="0" borderId="1" xfId="0" applyNumberFormat="1" applyFont="1" applyBorder="1"/>
    <xf numFmtId="0" fontId="12" fillId="0" borderId="33" xfId="6" applyFont="1" applyFill="1" applyBorder="1"/>
    <xf numFmtId="14" fontId="0" fillId="0" borderId="0" xfId="0" applyNumberFormat="1" applyBorder="1"/>
    <xf numFmtId="0" fontId="12" fillId="0" borderId="4" xfId="0" applyFont="1" applyBorder="1" applyAlignment="1">
      <alignment vertical="center"/>
    </xf>
    <xf numFmtId="14" fontId="0" fillId="0" borderId="4" xfId="0" applyNumberFormat="1" applyFill="1" applyBorder="1"/>
    <xf numFmtId="0" fontId="12" fillId="0" borderId="4" xfId="0" applyFont="1" applyFill="1" applyBorder="1" applyAlignment="1"/>
    <xf numFmtId="14" fontId="0" fillId="0" borderId="1" xfId="0" applyNumberFormat="1" applyFill="1" applyBorder="1"/>
    <xf numFmtId="14" fontId="12" fillId="0" borderId="33" xfId="6" applyNumberFormat="1" applyFont="1" applyFill="1" applyBorder="1"/>
    <xf numFmtId="0" fontId="41" fillId="0" borderId="1" xfId="0" applyFont="1" applyFill="1" applyBorder="1"/>
    <xf numFmtId="0" fontId="12" fillId="0" borderId="1" xfId="0" applyFont="1" applyFill="1" applyBorder="1" applyAlignment="1"/>
    <xf numFmtId="0" fontId="12" fillId="0" borderId="8" xfId="6" applyFont="1" applyFill="1" applyBorder="1"/>
    <xf numFmtId="0" fontId="0" fillId="0" borderId="28" xfId="0" applyFill="1" applyBorder="1"/>
    <xf numFmtId="0" fontId="12" fillId="0" borderId="29" xfId="0" applyFont="1" applyFill="1" applyBorder="1" applyAlignment="1">
      <alignment wrapText="1"/>
    </xf>
    <xf numFmtId="0" fontId="12" fillId="0" borderId="27" xfId="0" applyFont="1" applyFill="1" applyBorder="1" applyAlignment="1">
      <alignment horizontal="center" vertical="center"/>
    </xf>
    <xf numFmtId="0" fontId="0" fillId="0" borderId="36" xfId="0" applyFill="1" applyBorder="1"/>
    <xf numFmtId="0" fontId="0" fillId="18" borderId="15" xfId="0" applyFill="1" applyBorder="1" applyAlignment="1">
      <alignment horizontal="center" vertical="center" wrapText="1"/>
    </xf>
    <xf numFmtId="0" fontId="42" fillId="19" borderId="1" xfId="0" applyFont="1" applyFill="1" applyBorder="1" applyAlignment="1">
      <alignment horizontal="center"/>
    </xf>
    <xf numFmtId="2" fontId="0" fillId="0" borderId="4" xfId="0" applyNumberFormat="1" applyFill="1" applyBorder="1"/>
    <xf numFmtId="2" fontId="0" fillId="0" borderId="0" xfId="0" applyNumberFormat="1"/>
    <xf numFmtId="2" fontId="0" fillId="0" borderId="1" xfId="0" applyNumberFormat="1" applyFill="1" applyBorder="1"/>
    <xf numFmtId="0" fontId="0" fillId="20" borderId="1" xfId="0" applyFill="1" applyBorder="1"/>
    <xf numFmtId="2" fontId="0" fillId="20" borderId="1" xfId="0" applyNumberFormat="1" applyFill="1" applyBorder="1"/>
    <xf numFmtId="2" fontId="0" fillId="0" borderId="0" xfId="0" applyNumberFormat="1" applyFill="1" applyBorder="1"/>
    <xf numFmtId="2" fontId="0" fillId="0" borderId="15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0" fontId="12" fillId="20" borderId="1" xfId="0" applyFont="1" applyFill="1" applyBorder="1"/>
    <xf numFmtId="164" fontId="0" fillId="20" borderId="1" xfId="0" applyNumberFormat="1" applyFill="1" applyBorder="1"/>
    <xf numFmtId="0" fontId="12" fillId="0" borderId="4" xfId="6" applyFont="1" applyFill="1" applyBorder="1" applyAlignment="1">
      <alignment horizontal="center" wrapText="1"/>
    </xf>
    <xf numFmtId="0" fontId="12" fillId="0" borderId="4" xfId="6" applyFont="1" applyFill="1" applyBorder="1" applyAlignment="1">
      <alignment horizontal="left" wrapText="1"/>
    </xf>
    <xf numFmtId="0" fontId="12" fillId="0" borderId="1" xfId="6" applyFont="1" applyFill="1" applyBorder="1" applyAlignment="1">
      <alignment horizontal="left" wrapText="1"/>
    </xf>
    <xf numFmtId="0" fontId="41" fillId="0" borderId="4" xfId="0" applyFont="1" applyFill="1" applyBorder="1"/>
    <xf numFmtId="0" fontId="12" fillId="0" borderId="1" xfId="28" applyFont="1" applyFill="1" applyBorder="1" applyAlignment="1">
      <alignment horizontal="left"/>
    </xf>
    <xf numFmtId="0" fontId="43" fillId="0" borderId="1" xfId="10" applyFont="1" applyFill="1" applyBorder="1"/>
    <xf numFmtId="0" fontId="28" fillId="0" borderId="4" xfId="6" applyFont="1" applyFill="1" applyBorder="1" applyAlignment="1">
      <alignment horizontal="left" wrapText="1"/>
    </xf>
    <xf numFmtId="0" fontId="12" fillId="0" borderId="1" xfId="6" applyFont="1" applyFill="1" applyBorder="1" applyAlignment="1">
      <alignment horizontal="center" wrapText="1"/>
    </xf>
    <xf numFmtId="165" fontId="12" fillId="0" borderId="3" xfId="29" applyFont="1" applyFill="1" applyBorder="1" applyAlignment="1">
      <alignment horizontal="left" wrapText="1"/>
    </xf>
    <xf numFmtId="0" fontId="28" fillId="0" borderId="1" xfId="6" applyFont="1" applyFill="1" applyBorder="1" applyAlignment="1">
      <alignment horizontal="left" wrapText="1"/>
    </xf>
    <xf numFmtId="165" fontId="12" fillId="0" borderId="1" xfId="29" applyFont="1" applyFill="1" applyBorder="1" applyAlignment="1">
      <alignment horizontal="left"/>
    </xf>
    <xf numFmtId="0" fontId="12" fillId="0" borderId="1" xfId="6" applyFont="1" applyFill="1" applyBorder="1" applyAlignment="1">
      <alignment horizontal="left"/>
    </xf>
    <xf numFmtId="14" fontId="12" fillId="0" borderId="1" xfId="27" applyNumberFormat="1" applyFont="1" applyFill="1" applyBorder="1" applyAlignment="1">
      <alignment horizontal="left" wrapText="1"/>
    </xf>
    <xf numFmtId="44" fontId="41" fillId="0" borderId="1" xfId="27" applyNumberFormat="1" applyFont="1" applyFill="1" applyBorder="1" applyAlignment="1">
      <alignment horizontal="left" wrapText="1"/>
    </xf>
    <xf numFmtId="14" fontId="12" fillId="0" borderId="1" xfId="6" applyNumberFormat="1" applyFont="1" applyFill="1" applyBorder="1" applyAlignment="1">
      <alignment horizontal="left" wrapText="1"/>
    </xf>
    <xf numFmtId="0" fontId="0" fillId="3" borderId="0" xfId="0" applyFill="1"/>
    <xf numFmtId="0" fontId="23" fillId="0" borderId="0" xfId="0" applyFont="1" applyFill="1" applyAlignment="1">
      <alignment vertical="center"/>
    </xf>
    <xf numFmtId="4" fontId="22" fillId="0" borderId="15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16" fontId="23" fillId="0" borderId="1" xfId="0" applyNumberFormat="1" applyFont="1" applyFill="1" applyBorder="1" applyAlignment="1">
      <alignment vertical="center" wrapText="1"/>
    </xf>
    <xf numFmtId="16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2" fontId="23" fillId="0" borderId="4" xfId="0" applyNumberFormat="1" applyFont="1" applyFill="1" applyBorder="1" applyAlignment="1">
      <alignment wrapText="1"/>
    </xf>
    <xf numFmtId="43" fontId="23" fillId="0" borderId="1" xfId="26" applyNumberFormat="1" applyFont="1" applyFill="1" applyBorder="1"/>
    <xf numFmtId="0" fontId="23" fillId="0" borderId="4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right" wrapText="1"/>
    </xf>
    <xf numFmtId="0" fontId="23" fillId="0" borderId="1" xfId="12" applyFont="1" applyFill="1" applyBorder="1" applyAlignment="1">
      <alignment vertical="center" wrapText="1"/>
    </xf>
    <xf numFmtId="0" fontId="23" fillId="0" borderId="1" xfId="12" applyFont="1" applyFill="1" applyBorder="1" applyAlignment="1">
      <alignment horizontal="left" vertical="center" wrapText="1"/>
    </xf>
    <xf numFmtId="0" fontId="23" fillId="0" borderId="1" xfId="12" applyFont="1" applyFill="1" applyBorder="1" applyAlignment="1">
      <alignment horizontal="left" vertical="top" wrapText="1"/>
    </xf>
    <xf numFmtId="49" fontId="23" fillId="0" borderId="1" xfId="12" applyNumberFormat="1" applyFont="1" applyFill="1" applyBorder="1" applyAlignment="1">
      <alignment horizontal="right" vertical="center" wrapText="1"/>
    </xf>
    <xf numFmtId="0" fontId="23" fillId="0" borderId="1" xfId="12" applyFont="1" applyFill="1" applyBorder="1" applyAlignment="1">
      <alignment vertical="top" wrapText="1"/>
    </xf>
    <xf numFmtId="0" fontId="23" fillId="0" borderId="1" xfId="0" applyFont="1" applyFill="1" applyBorder="1"/>
    <xf numFmtId="0" fontId="23" fillId="0" borderId="1" xfId="12" applyFont="1" applyFill="1" applyBorder="1" applyAlignment="1">
      <alignment horizontal="left" wrapText="1"/>
    </xf>
    <xf numFmtId="49" fontId="23" fillId="0" borderId="1" xfId="12" applyNumberFormat="1" applyFont="1" applyFill="1" applyBorder="1" applyAlignment="1">
      <alignment horizontal="right" wrapText="1"/>
    </xf>
    <xf numFmtId="17" fontId="23" fillId="0" borderId="1" xfId="0" applyNumberFormat="1" applyFont="1" applyFill="1" applyBorder="1" applyAlignment="1">
      <alignment horizontal="left" wrapText="1"/>
    </xf>
    <xf numFmtId="1" fontId="23" fillId="0" borderId="1" xfId="12" applyNumberFormat="1" applyFont="1" applyFill="1" applyBorder="1" applyAlignment="1">
      <alignment horizontal="left" wrapText="1"/>
    </xf>
    <xf numFmtId="0" fontId="23" fillId="0" borderId="1" xfId="0" applyFont="1" applyFill="1" applyBorder="1" applyAlignment="1">
      <alignment vertical="top" wrapText="1"/>
    </xf>
    <xf numFmtId="14" fontId="23" fillId="0" borderId="1" xfId="0" applyNumberFormat="1" applyFont="1" applyFill="1" applyBorder="1" applyAlignment="1">
      <alignment horizontal="right" wrapText="1"/>
    </xf>
    <xf numFmtId="43" fontId="23" fillId="0" borderId="1" xfId="26" applyNumberFormat="1" applyFont="1" applyFill="1" applyBorder="1" applyAlignment="1"/>
    <xf numFmtId="0" fontId="23" fillId="0" borderId="1" xfId="0" applyFont="1" applyFill="1" applyBorder="1" applyAlignment="1"/>
    <xf numFmtId="0" fontId="23" fillId="0" borderId="2" xfId="0" applyFont="1" applyFill="1" applyBorder="1" applyAlignment="1">
      <alignment wrapText="1"/>
    </xf>
    <xf numFmtId="17" fontId="23" fillId="0" borderId="1" xfId="0" applyNumberFormat="1" applyFont="1" applyFill="1" applyBorder="1" applyAlignment="1">
      <alignment horizontal="right" wrapText="1"/>
    </xf>
    <xf numFmtId="4" fontId="23" fillId="0" borderId="4" xfId="0" applyNumberFormat="1" applyFont="1" applyFill="1" applyBorder="1" applyAlignment="1">
      <alignment horizontal="right" vertical="center" wrapText="1"/>
    </xf>
    <xf numFmtId="4" fontId="23" fillId="0" borderId="8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3" xfId="0" applyNumberFormat="1" applyFont="1" applyFill="1" applyBorder="1" applyAlignment="1" applyProtection="1">
      <alignment horizontal="right" vertical="center" wrapText="1"/>
    </xf>
    <xf numFmtId="4" fontId="23" fillId="0" borderId="1" xfId="0" applyNumberFormat="1" applyFont="1" applyFill="1" applyBorder="1" applyAlignment="1" applyProtection="1">
      <alignment horizontal="right" vertical="center" wrapText="1"/>
    </xf>
    <xf numFmtId="4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39" xfId="0" applyNumberFormat="1" applyFont="1" applyFill="1" applyBorder="1" applyAlignment="1">
      <alignment horizontal="right" vertical="center" wrapText="1"/>
    </xf>
    <xf numFmtId="4" fontId="23" fillId="0" borderId="40" xfId="0" applyNumberFormat="1" applyFont="1" applyFill="1" applyBorder="1" applyAlignment="1">
      <alignment horizontal="right" vertical="center" wrapText="1"/>
    </xf>
    <xf numFmtId="4" fontId="23" fillId="0" borderId="3" xfId="0" applyNumberFormat="1" applyFont="1" applyFill="1" applyBorder="1" applyAlignment="1" applyProtection="1">
      <alignment horizontal="right" vertical="center" wrapText="1"/>
      <protection locked="0"/>
    </xf>
    <xf numFmtId="14" fontId="23" fillId="0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right" vertical="center" wrapText="1"/>
    </xf>
    <xf numFmtId="4" fontId="23" fillId="0" borderId="1" xfId="27" applyNumberFormat="1" applyFont="1" applyFill="1" applyBorder="1" applyAlignment="1">
      <alignment horizontal="right" vertical="center" wrapText="1"/>
    </xf>
    <xf numFmtId="4" fontId="23" fillId="0" borderId="8" xfId="27" applyNumberFormat="1" applyFont="1" applyFill="1" applyBorder="1" applyAlignment="1">
      <alignment horizontal="right" vertical="center" wrapText="1"/>
    </xf>
    <xf numFmtId="2" fontId="23" fillId="0" borderId="1" xfId="0" applyNumberFormat="1" applyFont="1" applyFill="1" applyBorder="1" applyAlignment="1">
      <alignment wrapText="1"/>
    </xf>
    <xf numFmtId="4" fontId="23" fillId="0" borderId="4" xfId="0" applyNumberFormat="1" applyFont="1" applyFill="1" applyBorder="1" applyAlignment="1">
      <alignment wrapText="1"/>
    </xf>
    <xf numFmtId="4" fontId="23" fillId="0" borderId="8" xfId="0" applyNumberFormat="1" applyFont="1" applyFill="1" applyBorder="1" applyAlignment="1">
      <alignment wrapText="1"/>
    </xf>
    <xf numFmtId="49" fontId="23" fillId="0" borderId="1" xfId="0" applyNumberFormat="1" applyFont="1" applyFill="1" applyBorder="1" applyAlignment="1">
      <alignment vertical="center" wrapText="1"/>
    </xf>
    <xf numFmtId="16" fontId="23" fillId="0" borderId="5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" xfId="30" applyFont="1" applyFill="1" applyBorder="1" applyAlignment="1">
      <alignment horizontal="center" vertical="center"/>
    </xf>
    <xf numFmtId="0" fontId="23" fillId="0" borderId="1" xfId="30" applyFont="1" applyFill="1" applyBorder="1" applyAlignment="1">
      <alignment horizontal="center" vertical="center" wrapText="1"/>
    </xf>
    <xf numFmtId="0" fontId="23" fillId="0" borderId="41" xfId="30" applyFont="1" applyFill="1" applyBorder="1" applyAlignment="1">
      <alignment horizontal="left" vertical="center" wrapText="1"/>
    </xf>
    <xf numFmtId="0" fontId="23" fillId="0" borderId="1" xfId="30" applyFont="1" applyFill="1" applyBorder="1" applyAlignment="1">
      <alignment horizontal="center"/>
    </xf>
    <xf numFmtId="0" fontId="23" fillId="0" borderId="41" xfId="30" applyFont="1" applyFill="1" applyBorder="1" applyAlignment="1">
      <alignment horizontal="left" wrapText="1"/>
    </xf>
    <xf numFmtId="0" fontId="23" fillId="0" borderId="1" xfId="30" applyFont="1" applyFill="1" applyBorder="1" applyAlignment="1">
      <alignment horizont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vertical="top" wrapText="1"/>
    </xf>
    <xf numFmtId="14" fontId="23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14" fontId="23" fillId="0" borderId="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14" fontId="23" fillId="0" borderId="1" xfId="0" applyNumberFormat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23" fillId="0" borderId="1" xfId="0" applyFont="1" applyFill="1" applyBorder="1" applyAlignment="1">
      <alignment horizontal="justify"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38" xfId="0" applyFont="1" applyFill="1" applyBorder="1" applyAlignment="1">
      <alignment horizontal="center" vertical="top" wrapText="1"/>
    </xf>
    <xf numFmtId="0" fontId="23" fillId="21" borderId="1" xfId="0" applyFont="1" applyFill="1" applyBorder="1" applyAlignment="1">
      <alignment vertical="center" wrapText="1"/>
    </xf>
    <xf numFmtId="0" fontId="23" fillId="21" borderId="1" xfId="0" applyFont="1" applyFill="1" applyBorder="1" applyAlignment="1">
      <alignment horizontal="center" vertical="center" wrapText="1"/>
    </xf>
    <xf numFmtId="4" fontId="23" fillId="21" borderId="1" xfId="0" applyNumberFormat="1" applyFont="1" applyFill="1" applyBorder="1" applyAlignment="1">
      <alignment vertical="center" wrapText="1"/>
    </xf>
    <xf numFmtId="2" fontId="23" fillId="21" borderId="4" xfId="0" applyNumberFormat="1" applyFont="1" applyFill="1" applyBorder="1"/>
    <xf numFmtId="0" fontId="23" fillId="21" borderId="4" xfId="0" applyFont="1" applyFill="1" applyBorder="1"/>
    <xf numFmtId="2" fontId="23" fillId="21" borderId="1" xfId="0" applyNumberFormat="1" applyFont="1" applyFill="1" applyBorder="1"/>
    <xf numFmtId="0" fontId="23" fillId="21" borderId="1" xfId="0" applyFont="1" applyFill="1" applyBorder="1"/>
    <xf numFmtId="4" fontId="23" fillId="21" borderId="4" xfId="0" applyNumberFormat="1" applyFont="1" applyFill="1" applyBorder="1" applyAlignment="1">
      <alignment horizontal="right" vertical="center" wrapText="1"/>
    </xf>
    <xf numFmtId="4" fontId="23" fillId="21" borderId="1" xfId="0" applyNumberFormat="1" applyFont="1" applyFill="1" applyBorder="1" applyAlignment="1">
      <alignment horizontal="right" vertical="center" wrapText="1"/>
    </xf>
    <xf numFmtId="0" fontId="23" fillId="21" borderId="1" xfId="30" applyFont="1" applyFill="1" applyBorder="1"/>
    <xf numFmtId="0" fontId="23" fillId="21" borderId="1" xfId="30" applyFont="1" applyFill="1" applyBorder="1" applyAlignment="1">
      <alignment wrapText="1"/>
    </xf>
    <xf numFmtId="2" fontId="23" fillId="21" borderId="1" xfId="30" applyNumberFormat="1" applyFont="1" applyFill="1" applyBorder="1"/>
    <xf numFmtId="0" fontId="23" fillId="21" borderId="1" xfId="30" applyFont="1" applyFill="1" applyBorder="1" applyAlignment="1">
      <alignment horizontal="center" vertical="center" wrapText="1"/>
    </xf>
    <xf numFmtId="0" fontId="23" fillId="21" borderId="1" xfId="30" applyFont="1" applyFill="1" applyBorder="1" applyAlignment="1">
      <alignment vertical="center"/>
    </xf>
    <xf numFmtId="2" fontId="23" fillId="21" borderId="1" xfId="30" applyNumberFormat="1" applyFont="1" applyFill="1" applyBorder="1" applyAlignment="1">
      <alignment horizontal="right" vertical="center" wrapText="1"/>
    </xf>
    <xf numFmtId="0" fontId="23" fillId="21" borderId="1" xfId="30" applyFont="1" applyFill="1" applyBorder="1" applyAlignment="1">
      <alignment horizontal="right" vertical="center"/>
    </xf>
    <xf numFmtId="14" fontId="23" fillId="21" borderId="1" xfId="30" applyNumberFormat="1" applyFont="1" applyFill="1" applyBorder="1" applyAlignment="1">
      <alignment wrapText="1"/>
    </xf>
    <xf numFmtId="4" fontId="23" fillId="21" borderId="1" xfId="30" applyNumberFormat="1" applyFont="1" applyFill="1" applyBorder="1" applyAlignment="1">
      <alignment horizontal="right" vertical="center" wrapText="1"/>
    </xf>
    <xf numFmtId="0" fontId="23" fillId="21" borderId="1" xfId="30" applyFont="1" applyFill="1" applyBorder="1" applyAlignment="1">
      <alignment horizontal="right" vertical="center" wrapText="1"/>
    </xf>
    <xf numFmtId="16" fontId="23" fillId="21" borderId="1" xfId="0" applyNumberFormat="1" applyFont="1" applyFill="1" applyBorder="1" applyAlignment="1">
      <alignment vertical="center" wrapText="1"/>
    </xf>
    <xf numFmtId="16" fontId="23" fillId="21" borderId="1" xfId="0" applyNumberFormat="1" applyFont="1" applyFill="1" applyBorder="1" applyAlignment="1">
      <alignment horizontal="center" vertical="center" wrapText="1"/>
    </xf>
    <xf numFmtId="0" fontId="23" fillId="21" borderId="1" xfId="0" applyFont="1" applyFill="1" applyBorder="1" applyAlignment="1">
      <alignment horizontal="right"/>
    </xf>
    <xf numFmtId="4" fontId="23" fillId="21" borderId="4" xfId="0" applyNumberFormat="1" applyFont="1" applyFill="1" applyBorder="1" applyAlignment="1">
      <alignment wrapText="1"/>
    </xf>
    <xf numFmtId="0" fontId="23" fillId="21" borderId="4" xfId="0" applyFont="1" applyFill="1" applyBorder="1" applyAlignment="1">
      <alignment horizontal="right" wrapText="1"/>
    </xf>
    <xf numFmtId="16" fontId="12" fillId="21" borderId="1" xfId="0" applyNumberFormat="1" applyFont="1" applyFill="1" applyBorder="1" applyAlignment="1">
      <alignment vertical="center" wrapText="1"/>
    </xf>
    <xf numFmtId="0" fontId="12" fillId="21" borderId="1" xfId="0" applyFont="1" applyFill="1" applyBorder="1"/>
    <xf numFmtId="0" fontId="23" fillId="21" borderId="1" xfId="0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left" vertical="center" wrapText="1"/>
    </xf>
    <xf numFmtId="4" fontId="23" fillId="21" borderId="1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12" fillId="0" borderId="0" xfId="0" applyFont="1"/>
    <xf numFmtId="0" fontId="7" fillId="0" borderId="0" xfId="0" applyFont="1" applyBorder="1"/>
    <xf numFmtId="0" fontId="0" fillId="2" borderId="1" xfId="0" applyFill="1" applyBorder="1"/>
    <xf numFmtId="0" fontId="12" fillId="2" borderId="1" xfId="0" applyFont="1" applyFill="1" applyBorder="1"/>
    <xf numFmtId="0" fontId="0" fillId="0" borderId="4" xfId="0" applyBorder="1"/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164" fontId="0" fillId="2" borderId="1" xfId="0" applyNumberFormat="1" applyFill="1" applyBorder="1"/>
    <xf numFmtId="0" fontId="0" fillId="0" borderId="0" xfId="0"/>
    <xf numFmtId="0" fontId="0" fillId="0" borderId="1" xfId="0" applyBorder="1"/>
    <xf numFmtId="0" fontId="12" fillId="0" borderId="0" xfId="0" applyFont="1"/>
    <xf numFmtId="0" fontId="0" fillId="0" borderId="1" xfId="0" applyFill="1" applyBorder="1"/>
    <xf numFmtId="0" fontId="7" fillId="0" borderId="0" xfId="0" applyFont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7" fillId="0" borderId="5" xfId="0" applyFont="1" applyFill="1" applyBorder="1"/>
    <xf numFmtId="0" fontId="0" fillId="0" borderId="4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12" fillId="2" borderId="1" xfId="0" applyFont="1" applyFill="1" applyBorder="1" applyAlignment="1">
      <alignment horizontal="left" vertical="center"/>
    </xf>
    <xf numFmtId="0" fontId="2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30" fillId="0" borderId="0" xfId="0" applyFont="1" applyBorder="1" applyAlignment="1">
      <alignment vertical="top"/>
    </xf>
    <xf numFmtId="3" fontId="31" fillId="0" borderId="0" xfId="5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30" fillId="0" borderId="0" xfId="0" applyFont="1" applyFill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3" fontId="31" fillId="0" borderId="0" xfId="2" applyNumberFormat="1" applyFont="1" applyFill="1" applyBorder="1" applyAlignment="1">
      <alignment vertical="top" wrapText="1"/>
    </xf>
    <xf numFmtId="3" fontId="31" fillId="0" borderId="0" xfId="3" applyNumberFormat="1" applyFont="1" applyFill="1" applyBorder="1" applyAlignment="1">
      <alignment vertical="top" wrapText="1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/>
    </xf>
    <xf numFmtId="3" fontId="31" fillId="0" borderId="0" xfId="2" applyNumberFormat="1" applyFont="1" applyBorder="1" applyAlignment="1">
      <alignment vertical="top" wrapText="1"/>
    </xf>
    <xf numFmtId="3" fontId="31" fillId="0" borderId="0" xfId="4" applyNumberFormat="1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0" borderId="0" xfId="10" applyFont="1" applyAlignment="1">
      <alignment horizontal="center" wrapText="1"/>
    </xf>
    <xf numFmtId="0" fontId="20" fillId="0" borderId="3" xfId="10" applyFont="1" applyBorder="1" applyAlignment="1">
      <alignment horizontal="center"/>
    </xf>
    <xf numFmtId="0" fontId="7" fillId="0" borderId="3" xfId="10" applyFont="1" applyBorder="1" applyAlignment="1">
      <alignment horizontal="center"/>
    </xf>
    <xf numFmtId="0" fontId="7" fillId="0" borderId="3" xfId="10" applyFont="1" applyBorder="1" applyAlignment="1"/>
    <xf numFmtId="0" fontId="14" fillId="0" borderId="0" xfId="10" applyFont="1" applyAlignment="1">
      <alignment horizontal="center"/>
    </xf>
    <xf numFmtId="0" fontId="7" fillId="0" borderId="17" xfId="10" applyFont="1" applyBorder="1" applyAlignment="1">
      <alignment horizontal="left"/>
    </xf>
    <xf numFmtId="0" fontId="7" fillId="0" borderId="18" xfId="10" applyFont="1" applyBorder="1" applyAlignment="1">
      <alignment horizontal="left"/>
    </xf>
    <xf numFmtId="0" fontId="7" fillId="0" borderId="19" xfId="10" applyFont="1" applyBorder="1" applyAlignment="1">
      <alignment horizontal="left"/>
    </xf>
    <xf numFmtId="0" fontId="14" fillId="0" borderId="6" xfId="10" applyFont="1" applyBorder="1" applyAlignment="1">
      <alignment horizontal="center" vertical="center" wrapText="1"/>
    </xf>
    <xf numFmtId="0" fontId="7" fillId="0" borderId="0" xfId="10" applyFont="1" applyBorder="1" applyAlignment="1">
      <alignment horizontal="left"/>
    </xf>
    <xf numFmtId="0" fontId="0" fillId="0" borderId="22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4" fillId="0" borderId="37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5" fillId="4" borderId="36" xfId="7" applyFont="1" applyFill="1" applyBorder="1" applyAlignment="1">
      <alignment horizontal="left" vertical="center"/>
    </xf>
    <xf numFmtId="0" fontId="25" fillId="4" borderId="0" xfId="7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4" fillId="0" borderId="0" xfId="6" applyFont="1" applyAlignment="1">
      <alignment horizontal="center" vertical="center"/>
    </xf>
    <xf numFmtId="0" fontId="14" fillId="0" borderId="0" xfId="6" applyFont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43">
    <cellStyle name="Čiarka" xfId="26" builtinId="3"/>
    <cellStyle name="Mena" xfId="27" builtinId="4"/>
    <cellStyle name="Mena 2" xfId="29"/>
    <cellStyle name="Normal 2" xfId="12"/>
    <cellStyle name="Normal 3" xfId="13"/>
    <cellStyle name="Normal 3 2" xfId="34"/>
    <cellStyle name="Normálna" xfId="0" builtinId="0"/>
    <cellStyle name="Normálna 2" xfId="6"/>
    <cellStyle name="Normálna 2 2" xfId="14"/>
    <cellStyle name="Normálna 2 2 2" xfId="15"/>
    <cellStyle name="Normálna 2 2 2 2" xfId="36"/>
    <cellStyle name="Normálna 2 2 3" xfId="35"/>
    <cellStyle name="Normálna 2 3" xfId="16"/>
    <cellStyle name="Normálna 2 3 2" xfId="17"/>
    <cellStyle name="Normálna 2 3 2 2" xfId="24"/>
    <cellStyle name="Normálna 2 3 2 2 2" xfId="25"/>
    <cellStyle name="Normálna 2 3 2 2 2 2" xfId="42"/>
    <cellStyle name="Normálna 2 3 2 2 3" xfId="41"/>
    <cellStyle name="Normálna 2 3 2 3" xfId="38"/>
    <cellStyle name="Normálna 2 3 3" xfId="37"/>
    <cellStyle name="Normálna 2 4" xfId="18"/>
    <cellStyle name="Normálna 2 4 2" xfId="39"/>
    <cellStyle name="Normálna 3" xfId="10"/>
    <cellStyle name="Normálna 3 2" xfId="32"/>
    <cellStyle name="Normálna 4" xfId="30"/>
    <cellStyle name="normálne 2" xfId="19"/>
    <cellStyle name="normálne 3" xfId="7"/>
    <cellStyle name="normálne 4" xfId="20"/>
    <cellStyle name="normálne 4 2" xfId="8"/>
    <cellStyle name="normálne 4 2 2" xfId="11"/>
    <cellStyle name="normálne 4 2 2 2" xfId="33"/>
    <cellStyle name="normálne 4 2 3" xfId="31"/>
    <cellStyle name="normálne 4 3" xfId="40"/>
    <cellStyle name="normálne 5" xfId="21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normální 2" xfId="28"/>
    <cellStyle name="Percent 2" xfId="22"/>
    <cellStyle name="Percentá" xfId="1" builtinId="5"/>
    <cellStyle name="percentá 2" xfId="9"/>
    <cellStyle name="Percentá 3" xfId="2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C13" sqref="C13"/>
    </sheetView>
  </sheetViews>
  <sheetFormatPr defaultRowHeight="15.75"/>
  <sheetData>
    <row r="1" spans="1:9" ht="120.75" customHeight="1">
      <c r="A1" s="535" t="s">
        <v>245</v>
      </c>
      <c r="B1" s="535"/>
      <c r="C1" s="535"/>
      <c r="D1" s="535"/>
      <c r="E1" s="535"/>
      <c r="F1" s="535"/>
      <c r="G1" s="535"/>
      <c r="H1" s="535"/>
      <c r="I1" s="535"/>
    </row>
    <row r="2" spans="1:9" ht="61.5" customHeight="1">
      <c r="A2" s="535"/>
      <c r="B2" s="535"/>
      <c r="C2" s="535"/>
      <c r="D2" s="535"/>
      <c r="E2" s="535"/>
      <c r="F2" s="535"/>
      <c r="G2" s="535"/>
      <c r="H2" s="535"/>
      <c r="I2" s="535"/>
    </row>
    <row r="3" spans="1:9" ht="61.5" customHeight="1">
      <c r="A3" s="535"/>
      <c r="B3" s="535"/>
      <c r="C3" s="535"/>
      <c r="D3" s="535"/>
      <c r="E3" s="535"/>
      <c r="F3" s="535"/>
      <c r="G3" s="535"/>
      <c r="H3" s="535"/>
      <c r="I3" s="535"/>
    </row>
    <row r="4" spans="1:9" ht="61.5" customHeight="1"/>
    <row r="5" spans="1:9" ht="45.75">
      <c r="A5" s="533" t="s">
        <v>206</v>
      </c>
      <c r="B5" s="533"/>
      <c r="C5" s="533"/>
      <c r="D5" s="533"/>
      <c r="E5" s="533"/>
      <c r="F5" s="533"/>
      <c r="G5" s="533"/>
      <c r="H5" s="533"/>
      <c r="I5" s="533"/>
    </row>
    <row r="6" spans="1:9" ht="61.5">
      <c r="A6" s="534"/>
      <c r="B6" s="534"/>
      <c r="C6" s="534"/>
      <c r="D6" s="534"/>
      <c r="E6" s="534"/>
      <c r="F6" s="534"/>
      <c r="G6" s="534"/>
      <c r="H6" s="534"/>
      <c r="I6" s="534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zoomScaleNormal="100" zoomScaleSheetLayoutView="100" workbookViewId="0">
      <selection activeCell="L30" sqref="L30"/>
    </sheetView>
  </sheetViews>
  <sheetFormatPr defaultRowHeight="15.75"/>
  <cols>
    <col min="1" max="1" width="47.125" bestFit="1" customWidth="1"/>
    <col min="2" max="2" width="11.125" customWidth="1"/>
    <col min="7" max="7" width="6.25" customWidth="1"/>
    <col min="8" max="8" width="6.625" customWidth="1"/>
    <col min="9" max="9" width="5.875" customWidth="1"/>
  </cols>
  <sheetData>
    <row r="1" spans="1:10" ht="67.5" customHeight="1">
      <c r="A1" s="612" t="s">
        <v>269</v>
      </c>
      <c r="B1" s="612"/>
      <c r="C1" s="612"/>
      <c r="D1" s="612"/>
      <c r="E1" s="612"/>
      <c r="F1" s="612"/>
      <c r="G1" s="612"/>
      <c r="H1" s="612"/>
      <c r="I1" s="612"/>
      <c r="J1" s="42"/>
    </row>
    <row r="2" spans="1:10" s="8" customFormat="1" ht="16.5" thickBot="1">
      <c r="A2" s="49"/>
      <c r="B2" s="78"/>
      <c r="C2" s="609" t="s">
        <v>144</v>
      </c>
      <c r="D2" s="610"/>
      <c r="E2" s="610"/>
      <c r="F2" s="610"/>
      <c r="G2" s="610"/>
      <c r="H2" s="610"/>
      <c r="I2" s="611"/>
      <c r="J2" s="37"/>
    </row>
    <row r="3" spans="1:10" s="8" customFormat="1" ht="48" thickBot="1">
      <c r="A3" s="154" t="s">
        <v>69</v>
      </c>
      <c r="B3" s="155" t="s">
        <v>143</v>
      </c>
      <c r="C3" s="155" t="s">
        <v>70</v>
      </c>
      <c r="D3" s="155" t="s">
        <v>268</v>
      </c>
      <c r="E3" s="155" t="s">
        <v>203</v>
      </c>
      <c r="F3" s="155" t="s">
        <v>189</v>
      </c>
      <c r="G3" s="155" t="s">
        <v>146</v>
      </c>
      <c r="H3" s="155" t="s">
        <v>188</v>
      </c>
      <c r="I3" s="155" t="s">
        <v>145</v>
      </c>
    </row>
    <row r="4" spans="1:10" s="8" customFormat="1">
      <c r="A4" s="3" t="s">
        <v>20</v>
      </c>
      <c r="B4" s="156">
        <v>1</v>
      </c>
      <c r="C4" s="3" t="s">
        <v>278</v>
      </c>
      <c r="D4" s="3" t="s">
        <v>279</v>
      </c>
      <c r="E4" s="3" t="s">
        <v>279</v>
      </c>
      <c r="F4" s="3" t="s">
        <v>279</v>
      </c>
      <c r="G4" s="153">
        <v>8.1</v>
      </c>
      <c r="H4" s="153">
        <v>43.9</v>
      </c>
      <c r="I4" s="153">
        <v>34.799999999999997</v>
      </c>
    </row>
    <row r="5" spans="1:10" s="8" customFormat="1">
      <c r="A5" s="3" t="s">
        <v>22</v>
      </c>
      <c r="B5" s="156">
        <v>1</v>
      </c>
      <c r="C5" s="3" t="s">
        <v>278</v>
      </c>
      <c r="D5" s="153">
        <v>0</v>
      </c>
      <c r="E5" s="153">
        <v>0</v>
      </c>
      <c r="F5" s="153">
        <v>0</v>
      </c>
      <c r="G5" s="153">
        <v>64.099999999999994</v>
      </c>
      <c r="H5" s="153">
        <v>73.3</v>
      </c>
      <c r="I5" s="153">
        <v>81.400000000000006</v>
      </c>
    </row>
    <row r="6" spans="1:10" s="8" customFormat="1">
      <c r="A6" s="3" t="s">
        <v>27</v>
      </c>
      <c r="B6" s="156">
        <v>1</v>
      </c>
      <c r="C6" s="3" t="s">
        <v>278</v>
      </c>
      <c r="D6" s="153">
        <v>0</v>
      </c>
      <c r="E6" s="153">
        <v>0.3</v>
      </c>
      <c r="F6" s="153">
        <v>16.399999999999999</v>
      </c>
      <c r="G6" s="153">
        <v>35.4</v>
      </c>
      <c r="H6" s="153">
        <v>40.200000000000003</v>
      </c>
      <c r="I6" s="153">
        <v>31.9</v>
      </c>
    </row>
    <row r="7" spans="1:10">
      <c r="A7" s="3" t="s">
        <v>29</v>
      </c>
      <c r="B7" s="156">
        <v>1</v>
      </c>
      <c r="C7" s="3" t="s">
        <v>278</v>
      </c>
      <c r="D7" s="3" t="s">
        <v>279</v>
      </c>
      <c r="E7" s="3" t="s">
        <v>279</v>
      </c>
      <c r="F7" s="3" t="s">
        <v>279</v>
      </c>
      <c r="G7" s="3" t="s">
        <v>279</v>
      </c>
      <c r="H7" s="3" t="s">
        <v>279</v>
      </c>
      <c r="I7" s="153">
        <v>0</v>
      </c>
    </row>
    <row r="8" spans="1:10">
      <c r="A8" s="3" t="s">
        <v>30</v>
      </c>
      <c r="B8" s="156">
        <v>1</v>
      </c>
      <c r="C8" s="3" t="s">
        <v>278</v>
      </c>
      <c r="D8" s="153">
        <v>3.8</v>
      </c>
      <c r="E8" s="153">
        <v>2.1</v>
      </c>
      <c r="F8" s="153">
        <v>12.1</v>
      </c>
      <c r="G8" s="153">
        <v>44.3</v>
      </c>
      <c r="H8" s="153">
        <v>53.7</v>
      </c>
      <c r="I8" s="153">
        <v>50.1</v>
      </c>
    </row>
    <row r="9" spans="1:10">
      <c r="A9" s="3" t="s">
        <v>31</v>
      </c>
      <c r="B9" s="156">
        <v>1</v>
      </c>
      <c r="C9" s="3" t="s">
        <v>278</v>
      </c>
      <c r="D9" s="153">
        <v>3.4</v>
      </c>
      <c r="E9" s="153">
        <v>6.2</v>
      </c>
      <c r="F9" s="153">
        <v>29.1</v>
      </c>
      <c r="G9" s="153">
        <v>36.799999999999997</v>
      </c>
      <c r="H9" s="153">
        <v>39.9</v>
      </c>
      <c r="I9" s="153">
        <v>35</v>
      </c>
    </row>
    <row r="10" spans="1:10">
      <c r="A10" s="3" t="s">
        <v>32</v>
      </c>
      <c r="B10" s="156">
        <v>1</v>
      </c>
      <c r="C10" s="3" t="s">
        <v>278</v>
      </c>
      <c r="D10" s="153">
        <v>0</v>
      </c>
      <c r="E10" s="153">
        <v>0</v>
      </c>
      <c r="F10" s="153">
        <v>34.799999999999997</v>
      </c>
      <c r="G10" s="153">
        <v>71</v>
      </c>
      <c r="H10" s="153">
        <v>71.099999999999994</v>
      </c>
      <c r="I10" s="153">
        <v>71</v>
      </c>
    </row>
    <row r="11" spans="1:10">
      <c r="A11" s="3" t="s">
        <v>35</v>
      </c>
      <c r="B11" s="156">
        <v>1</v>
      </c>
      <c r="C11" s="3" t="s">
        <v>278</v>
      </c>
      <c r="D11" s="153">
        <v>0</v>
      </c>
      <c r="E11" s="153">
        <v>30</v>
      </c>
      <c r="F11" s="153">
        <v>10.1</v>
      </c>
      <c r="G11" s="153">
        <v>13.9</v>
      </c>
      <c r="H11" s="153">
        <v>60</v>
      </c>
      <c r="I11" s="153">
        <v>41.4</v>
      </c>
    </row>
    <row r="12" spans="1:10">
      <c r="A12" s="3" t="s">
        <v>42</v>
      </c>
      <c r="B12" s="156">
        <v>1</v>
      </c>
      <c r="C12" s="3" t="s">
        <v>278</v>
      </c>
      <c r="D12" s="153">
        <v>7.2</v>
      </c>
      <c r="E12" s="153">
        <v>4.3</v>
      </c>
      <c r="F12" s="153">
        <v>33.1</v>
      </c>
      <c r="G12" s="153">
        <v>44.8</v>
      </c>
      <c r="H12" s="153">
        <v>53.6</v>
      </c>
      <c r="I12" s="153">
        <v>31.6</v>
      </c>
    </row>
    <row r="13" spans="1:10">
      <c r="A13" s="3" t="s">
        <v>45</v>
      </c>
      <c r="B13" s="156">
        <v>1</v>
      </c>
      <c r="C13" s="3" t="s">
        <v>278</v>
      </c>
      <c r="D13" s="153">
        <v>0</v>
      </c>
      <c r="E13" s="153">
        <v>0</v>
      </c>
      <c r="F13" s="153">
        <v>35.299999999999997</v>
      </c>
      <c r="G13" s="153">
        <v>75</v>
      </c>
      <c r="H13" s="153">
        <v>73.099999999999994</v>
      </c>
      <c r="I13" s="153">
        <v>47.6</v>
      </c>
    </row>
    <row r="14" spans="1:10">
      <c r="A14" s="3" t="s">
        <v>46</v>
      </c>
      <c r="B14" s="156">
        <v>1</v>
      </c>
      <c r="C14" s="3" t="s">
        <v>278</v>
      </c>
      <c r="D14" s="153">
        <v>0.5</v>
      </c>
      <c r="E14" s="153">
        <v>1</v>
      </c>
      <c r="F14" s="153">
        <v>25.2</v>
      </c>
      <c r="G14" s="153">
        <v>36.799999999999997</v>
      </c>
      <c r="H14" s="153">
        <v>41</v>
      </c>
      <c r="I14" s="153">
        <v>40.5</v>
      </c>
    </row>
    <row r="15" spans="1:10">
      <c r="A15" s="3" t="s">
        <v>280</v>
      </c>
      <c r="B15" s="156">
        <v>1</v>
      </c>
      <c r="C15" s="3" t="s">
        <v>278</v>
      </c>
      <c r="D15" s="3" t="s">
        <v>279</v>
      </c>
      <c r="E15" s="3" t="s">
        <v>279</v>
      </c>
      <c r="F15" s="3" t="s">
        <v>279</v>
      </c>
      <c r="G15" s="3" t="s">
        <v>279</v>
      </c>
      <c r="H15" s="3" t="s">
        <v>279</v>
      </c>
      <c r="I15" s="153">
        <v>100</v>
      </c>
    </row>
    <row r="16" spans="1:10">
      <c r="A16" s="3" t="s">
        <v>30</v>
      </c>
      <c r="B16" s="156">
        <v>1</v>
      </c>
      <c r="C16" s="3" t="s">
        <v>281</v>
      </c>
      <c r="D16" s="3" t="s">
        <v>279</v>
      </c>
      <c r="E16" s="3" t="s">
        <v>279</v>
      </c>
      <c r="F16" s="153">
        <v>0</v>
      </c>
      <c r="G16" s="153">
        <v>11.8</v>
      </c>
      <c r="H16" s="153">
        <v>30.3</v>
      </c>
      <c r="I16" s="3" t="s">
        <v>279</v>
      </c>
    </row>
    <row r="17" spans="1:9">
      <c r="A17" s="3" t="s">
        <v>31</v>
      </c>
      <c r="B17" s="156">
        <v>1</v>
      </c>
      <c r="C17" s="3" t="s">
        <v>281</v>
      </c>
      <c r="D17" s="3" t="s">
        <v>279</v>
      </c>
      <c r="E17" s="3" t="s">
        <v>279</v>
      </c>
      <c r="F17" s="153">
        <v>13.5</v>
      </c>
      <c r="G17" s="153">
        <v>17.399999999999999</v>
      </c>
      <c r="H17" s="153">
        <v>30.3</v>
      </c>
      <c r="I17" s="153">
        <v>12.3</v>
      </c>
    </row>
    <row r="18" spans="1:9">
      <c r="A18" s="3" t="s">
        <v>42</v>
      </c>
      <c r="B18" s="156">
        <v>1</v>
      </c>
      <c r="C18" s="3" t="s">
        <v>281</v>
      </c>
      <c r="D18" s="3" t="s">
        <v>279</v>
      </c>
      <c r="E18" s="3" t="s">
        <v>279</v>
      </c>
      <c r="F18" s="3" t="s">
        <v>279</v>
      </c>
      <c r="G18" s="3" t="s">
        <v>279</v>
      </c>
      <c r="H18" s="153">
        <v>93.8</v>
      </c>
      <c r="I18" s="3" t="s">
        <v>279</v>
      </c>
    </row>
    <row r="19" spans="1:9">
      <c r="A19" s="3" t="s">
        <v>46</v>
      </c>
      <c r="B19" s="156">
        <v>1</v>
      </c>
      <c r="C19" s="3" t="s">
        <v>281</v>
      </c>
      <c r="D19" s="3" t="s">
        <v>279</v>
      </c>
      <c r="E19" s="3" t="s">
        <v>279</v>
      </c>
      <c r="F19" s="3" t="s">
        <v>279</v>
      </c>
      <c r="G19" s="3" t="s">
        <v>279</v>
      </c>
      <c r="H19" s="153">
        <v>100</v>
      </c>
      <c r="I19" s="3" t="s">
        <v>279</v>
      </c>
    </row>
    <row r="20" spans="1:9">
      <c r="A20" s="3" t="s">
        <v>20</v>
      </c>
      <c r="B20" s="156">
        <v>2</v>
      </c>
      <c r="C20" s="3" t="s">
        <v>278</v>
      </c>
      <c r="D20" s="3" t="s">
        <v>279</v>
      </c>
      <c r="E20" s="3" t="s">
        <v>279</v>
      </c>
      <c r="F20" s="153">
        <v>78.599999999999994</v>
      </c>
      <c r="G20" s="153">
        <v>84</v>
      </c>
      <c r="H20" s="153">
        <v>81.7</v>
      </c>
      <c r="I20" s="153">
        <v>85.5</v>
      </c>
    </row>
    <row r="21" spans="1:9">
      <c r="A21" s="3" t="s">
        <v>22</v>
      </c>
      <c r="B21" s="156">
        <v>2</v>
      </c>
      <c r="C21" s="3" t="s">
        <v>278</v>
      </c>
      <c r="D21" s="153">
        <v>0</v>
      </c>
      <c r="E21" s="153">
        <v>95.3</v>
      </c>
      <c r="F21" s="153">
        <v>91.4</v>
      </c>
      <c r="G21" s="153">
        <v>95.5</v>
      </c>
      <c r="H21" s="153">
        <v>94.1</v>
      </c>
      <c r="I21" s="153">
        <v>0</v>
      </c>
    </row>
    <row r="22" spans="1:9">
      <c r="A22" s="3" t="s">
        <v>25</v>
      </c>
      <c r="B22" s="156">
        <v>2</v>
      </c>
      <c r="C22" s="3" t="s">
        <v>278</v>
      </c>
      <c r="D22" s="3" t="s">
        <v>279</v>
      </c>
      <c r="E22" s="3" t="s">
        <v>279</v>
      </c>
      <c r="F22" s="3" t="s">
        <v>279</v>
      </c>
      <c r="G22" s="153">
        <v>0</v>
      </c>
      <c r="H22" s="153">
        <v>94</v>
      </c>
      <c r="I22" s="3" t="s">
        <v>279</v>
      </c>
    </row>
    <row r="23" spans="1:9">
      <c r="A23" s="3" t="s">
        <v>27</v>
      </c>
      <c r="B23" s="156">
        <v>2</v>
      </c>
      <c r="C23" s="3" t="s">
        <v>278</v>
      </c>
      <c r="D23" s="153">
        <v>0</v>
      </c>
      <c r="E23" s="153">
        <v>92.3</v>
      </c>
      <c r="F23" s="153">
        <v>90</v>
      </c>
      <c r="G23" s="153">
        <v>95.7</v>
      </c>
      <c r="H23" s="153">
        <v>100</v>
      </c>
      <c r="I23" s="153">
        <v>100</v>
      </c>
    </row>
    <row r="24" spans="1:9">
      <c r="A24" s="3" t="s">
        <v>29</v>
      </c>
      <c r="B24" s="156">
        <v>2</v>
      </c>
      <c r="C24" s="3" t="s">
        <v>278</v>
      </c>
      <c r="D24" s="3" t="s">
        <v>279</v>
      </c>
      <c r="E24" s="3" t="s">
        <v>279</v>
      </c>
      <c r="F24" s="3" t="s">
        <v>279</v>
      </c>
      <c r="G24" s="3" t="s">
        <v>279</v>
      </c>
      <c r="H24" s="153">
        <v>0</v>
      </c>
      <c r="I24" s="153">
        <v>0</v>
      </c>
    </row>
    <row r="25" spans="1:9">
      <c r="A25" s="3" t="s">
        <v>30</v>
      </c>
      <c r="B25" s="156">
        <v>2</v>
      </c>
      <c r="C25" s="3" t="s">
        <v>278</v>
      </c>
      <c r="D25" s="153">
        <v>1.2</v>
      </c>
      <c r="E25" s="153">
        <v>82.8</v>
      </c>
      <c r="F25" s="153">
        <v>89.3</v>
      </c>
      <c r="G25" s="153">
        <v>77.2</v>
      </c>
      <c r="H25" s="153">
        <v>85.9</v>
      </c>
      <c r="I25" s="153">
        <v>82.2</v>
      </c>
    </row>
    <row r="26" spans="1:9">
      <c r="A26" s="3" t="s">
        <v>31</v>
      </c>
      <c r="B26" s="156">
        <v>2</v>
      </c>
      <c r="C26" s="3" t="s">
        <v>278</v>
      </c>
      <c r="D26" s="153">
        <v>1.7</v>
      </c>
      <c r="E26" s="153">
        <v>82.3</v>
      </c>
      <c r="F26" s="153">
        <v>81.8</v>
      </c>
      <c r="G26" s="153">
        <v>88.8</v>
      </c>
      <c r="H26" s="153">
        <v>65.3</v>
      </c>
      <c r="I26" s="153">
        <v>54.9</v>
      </c>
    </row>
    <row r="27" spans="1:9">
      <c r="A27" s="3" t="s">
        <v>32</v>
      </c>
      <c r="B27" s="156">
        <v>2</v>
      </c>
      <c r="C27" s="3" t="s">
        <v>278</v>
      </c>
      <c r="D27" s="153">
        <v>0</v>
      </c>
      <c r="E27" s="153">
        <v>94.6</v>
      </c>
      <c r="F27" s="153">
        <v>87.1</v>
      </c>
      <c r="G27" s="153">
        <v>93.5</v>
      </c>
      <c r="H27" s="153">
        <v>97.7</v>
      </c>
      <c r="I27" s="153">
        <v>35.700000000000003</v>
      </c>
    </row>
    <row r="28" spans="1:9">
      <c r="A28" s="3" t="s">
        <v>35</v>
      </c>
      <c r="B28" s="156">
        <v>2</v>
      </c>
      <c r="C28" s="3" t="s">
        <v>278</v>
      </c>
      <c r="D28" s="153">
        <v>3.7</v>
      </c>
      <c r="E28" s="153">
        <v>81.8</v>
      </c>
      <c r="F28" s="153">
        <v>97.1</v>
      </c>
      <c r="G28" s="153">
        <v>100</v>
      </c>
      <c r="H28" s="153">
        <v>96.6</v>
      </c>
      <c r="I28" s="153">
        <v>72.599999999999994</v>
      </c>
    </row>
    <row r="29" spans="1:9">
      <c r="A29" s="3" t="s">
        <v>42</v>
      </c>
      <c r="B29" s="156">
        <v>2</v>
      </c>
      <c r="C29" s="3" t="s">
        <v>278</v>
      </c>
      <c r="D29" s="153">
        <v>2.6</v>
      </c>
      <c r="E29" s="153">
        <v>86</v>
      </c>
      <c r="F29" s="153">
        <v>80.3</v>
      </c>
      <c r="G29" s="153">
        <v>91.5</v>
      </c>
      <c r="H29" s="153">
        <v>94.6</v>
      </c>
      <c r="I29" s="3" t="s">
        <v>279</v>
      </c>
    </row>
    <row r="30" spans="1:9">
      <c r="A30" s="3" t="s">
        <v>45</v>
      </c>
      <c r="B30" s="156">
        <v>2</v>
      </c>
      <c r="C30" s="3" t="s">
        <v>278</v>
      </c>
      <c r="D30" s="153">
        <v>0</v>
      </c>
      <c r="E30" s="153">
        <v>81.8</v>
      </c>
      <c r="F30" s="153">
        <v>54.5</v>
      </c>
      <c r="G30" s="153">
        <v>28.6</v>
      </c>
      <c r="H30" s="153">
        <v>100</v>
      </c>
      <c r="I30" s="153">
        <v>62.5</v>
      </c>
    </row>
    <row r="31" spans="1:9">
      <c r="A31" s="3" t="s">
        <v>46</v>
      </c>
      <c r="B31" s="156">
        <v>2</v>
      </c>
      <c r="C31" s="3" t="s">
        <v>278</v>
      </c>
      <c r="D31" s="153">
        <v>0.4</v>
      </c>
      <c r="E31" s="153">
        <v>71.400000000000006</v>
      </c>
      <c r="F31" s="153">
        <v>56.7</v>
      </c>
      <c r="G31" s="153">
        <v>86.9</v>
      </c>
      <c r="H31" s="153">
        <v>79.400000000000006</v>
      </c>
      <c r="I31" s="153">
        <v>71.2</v>
      </c>
    </row>
    <row r="32" spans="1:9">
      <c r="A32" s="3" t="s">
        <v>25</v>
      </c>
      <c r="B32" s="156">
        <v>2</v>
      </c>
      <c r="C32" s="3" t="s">
        <v>281</v>
      </c>
      <c r="D32" s="3" t="s">
        <v>279</v>
      </c>
      <c r="E32" s="3" t="s">
        <v>279</v>
      </c>
      <c r="F32" s="153">
        <v>95.7</v>
      </c>
      <c r="G32" s="3" t="s">
        <v>279</v>
      </c>
      <c r="H32" s="3" t="s">
        <v>279</v>
      </c>
      <c r="I32" s="3" t="s">
        <v>279</v>
      </c>
    </row>
    <row r="33" spans="1:9">
      <c r="A33" s="3" t="s">
        <v>31</v>
      </c>
      <c r="B33" s="156">
        <v>2</v>
      </c>
      <c r="C33" s="3" t="s">
        <v>281</v>
      </c>
      <c r="D33" s="3" t="s">
        <v>279</v>
      </c>
      <c r="E33" s="3" t="s">
        <v>279</v>
      </c>
      <c r="F33" s="153">
        <v>95.7</v>
      </c>
      <c r="G33" s="3" t="s">
        <v>279</v>
      </c>
      <c r="H33" s="153">
        <v>45</v>
      </c>
      <c r="I33" s="3" t="s">
        <v>279</v>
      </c>
    </row>
    <row r="34" spans="1:9">
      <c r="A34" s="3" t="s">
        <v>46</v>
      </c>
      <c r="B34" s="156">
        <v>2</v>
      </c>
      <c r="C34" s="3" t="s">
        <v>281</v>
      </c>
      <c r="D34" s="3" t="s">
        <v>279</v>
      </c>
      <c r="E34" s="3" t="s">
        <v>279</v>
      </c>
      <c r="F34" s="3" t="s">
        <v>279</v>
      </c>
      <c r="G34" s="3" t="s">
        <v>279</v>
      </c>
      <c r="H34" s="153">
        <v>50</v>
      </c>
      <c r="I34" s="3" t="s">
        <v>279</v>
      </c>
    </row>
    <row r="35" spans="1:9">
      <c r="A35" s="3" t="s">
        <v>20</v>
      </c>
      <c r="B35" s="156">
        <v>3</v>
      </c>
      <c r="C35" s="3" t="s">
        <v>278</v>
      </c>
      <c r="D35" s="3" t="s">
        <v>279</v>
      </c>
      <c r="E35" s="3" t="s">
        <v>279</v>
      </c>
      <c r="F35" s="3" t="s">
        <v>279</v>
      </c>
      <c r="G35" s="153">
        <v>0</v>
      </c>
      <c r="H35" s="153">
        <v>77.8</v>
      </c>
      <c r="I35" s="153">
        <v>60</v>
      </c>
    </row>
    <row r="36" spans="1:9">
      <c r="A36" s="3" t="s">
        <v>21</v>
      </c>
      <c r="B36" s="156">
        <v>3</v>
      </c>
      <c r="C36" s="3" t="s">
        <v>278</v>
      </c>
      <c r="D36" s="153">
        <v>0</v>
      </c>
      <c r="E36" s="153">
        <v>0</v>
      </c>
      <c r="F36" s="153">
        <v>0</v>
      </c>
      <c r="G36" s="3" t="s">
        <v>279</v>
      </c>
      <c r="H36" s="153">
        <v>0</v>
      </c>
      <c r="I36" s="3" t="s">
        <v>279</v>
      </c>
    </row>
    <row r="37" spans="1:9">
      <c r="A37" s="3" t="s">
        <v>22</v>
      </c>
      <c r="B37" s="156">
        <v>3</v>
      </c>
      <c r="C37" s="3" t="s">
        <v>278</v>
      </c>
      <c r="D37" s="153">
        <v>0</v>
      </c>
      <c r="E37" s="3" t="s">
        <v>279</v>
      </c>
      <c r="F37" s="153">
        <v>20</v>
      </c>
      <c r="G37" s="153">
        <v>0</v>
      </c>
      <c r="H37" s="153">
        <v>44.4</v>
      </c>
      <c r="I37" s="153">
        <v>66.7</v>
      </c>
    </row>
    <row r="38" spans="1:9">
      <c r="A38" s="3" t="s">
        <v>25</v>
      </c>
      <c r="B38" s="156">
        <v>3</v>
      </c>
      <c r="C38" s="3" t="s">
        <v>278</v>
      </c>
      <c r="D38" s="153">
        <v>0</v>
      </c>
      <c r="E38" s="153">
        <v>0</v>
      </c>
      <c r="F38" s="153">
        <v>75</v>
      </c>
      <c r="G38" s="153">
        <v>50</v>
      </c>
      <c r="H38" s="153">
        <v>42.9</v>
      </c>
      <c r="I38" s="153">
        <v>0</v>
      </c>
    </row>
    <row r="39" spans="1:9">
      <c r="A39" s="3" t="s">
        <v>27</v>
      </c>
      <c r="B39" s="156">
        <v>3</v>
      </c>
      <c r="C39" s="3" t="s">
        <v>278</v>
      </c>
      <c r="D39" s="153">
        <v>0</v>
      </c>
      <c r="E39" s="153">
        <v>0</v>
      </c>
      <c r="F39" s="153">
        <v>3.4</v>
      </c>
      <c r="G39" s="153">
        <v>70.400000000000006</v>
      </c>
      <c r="H39" s="153">
        <v>67.900000000000006</v>
      </c>
      <c r="I39" s="153">
        <v>4.3</v>
      </c>
    </row>
    <row r="40" spans="1:9">
      <c r="A40" s="3" t="s">
        <v>29</v>
      </c>
      <c r="B40" s="156">
        <v>3</v>
      </c>
      <c r="C40" s="3" t="s">
        <v>278</v>
      </c>
      <c r="D40" s="3" t="s">
        <v>279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</row>
    <row r="41" spans="1:9">
      <c r="A41" s="3" t="s">
        <v>30</v>
      </c>
      <c r="B41" s="156">
        <v>3</v>
      </c>
      <c r="C41" s="3" t="s">
        <v>278</v>
      </c>
      <c r="D41" s="153">
        <v>0</v>
      </c>
      <c r="E41" s="153">
        <v>0</v>
      </c>
      <c r="F41" s="153">
        <v>12.6</v>
      </c>
      <c r="G41" s="153">
        <v>44.9</v>
      </c>
      <c r="H41" s="153">
        <v>41.4</v>
      </c>
      <c r="I41" s="153">
        <v>15</v>
      </c>
    </row>
    <row r="42" spans="1:9">
      <c r="A42" s="3" t="s">
        <v>31</v>
      </c>
      <c r="B42" s="156">
        <v>3</v>
      </c>
      <c r="C42" s="3" t="s">
        <v>278</v>
      </c>
      <c r="D42" s="153">
        <v>0</v>
      </c>
      <c r="E42" s="153">
        <v>9.3000000000000007</v>
      </c>
      <c r="F42" s="153">
        <v>26.2</v>
      </c>
      <c r="G42" s="153">
        <v>54.7</v>
      </c>
      <c r="H42" s="153">
        <v>52.7</v>
      </c>
      <c r="I42" s="153">
        <v>42.1</v>
      </c>
    </row>
    <row r="43" spans="1:9">
      <c r="A43" s="3" t="s">
        <v>32</v>
      </c>
      <c r="B43" s="156">
        <v>3</v>
      </c>
      <c r="C43" s="3" t="s">
        <v>278</v>
      </c>
      <c r="D43" s="153">
        <v>0</v>
      </c>
      <c r="E43" s="153">
        <v>0</v>
      </c>
      <c r="F43" s="153">
        <v>0</v>
      </c>
      <c r="G43" s="153">
        <v>33.299999999999997</v>
      </c>
      <c r="H43" s="153">
        <v>44.4</v>
      </c>
      <c r="I43" s="153">
        <v>0</v>
      </c>
    </row>
    <row r="44" spans="1:9">
      <c r="A44" s="3" t="s">
        <v>35</v>
      </c>
      <c r="B44" s="156">
        <v>3</v>
      </c>
      <c r="C44" s="3" t="s">
        <v>278</v>
      </c>
      <c r="D44" s="153">
        <v>0</v>
      </c>
      <c r="E44" s="153">
        <v>0</v>
      </c>
      <c r="F44" s="153">
        <v>0</v>
      </c>
      <c r="G44" s="153">
        <v>63.6</v>
      </c>
      <c r="H44" s="153">
        <v>67.599999999999994</v>
      </c>
      <c r="I44" s="3" t="s">
        <v>279</v>
      </c>
    </row>
    <row r="45" spans="1:9">
      <c r="A45" s="3" t="s">
        <v>42</v>
      </c>
      <c r="B45" s="156">
        <v>3</v>
      </c>
      <c r="C45" s="3" t="s">
        <v>278</v>
      </c>
      <c r="D45" s="153">
        <v>0</v>
      </c>
      <c r="E45" s="153">
        <v>20</v>
      </c>
      <c r="F45" s="153">
        <v>75</v>
      </c>
      <c r="G45" s="153">
        <v>0</v>
      </c>
      <c r="H45" s="153">
        <v>50</v>
      </c>
      <c r="I45" s="153">
        <v>77.8</v>
      </c>
    </row>
    <row r="46" spans="1:9">
      <c r="A46" s="3" t="s">
        <v>45</v>
      </c>
      <c r="B46" s="156">
        <v>3</v>
      </c>
      <c r="C46" s="3" t="s">
        <v>278</v>
      </c>
      <c r="D46" s="153">
        <v>0</v>
      </c>
      <c r="E46" s="153">
        <v>0</v>
      </c>
      <c r="F46" s="153">
        <v>0</v>
      </c>
      <c r="G46" s="153">
        <v>28.6</v>
      </c>
      <c r="H46" s="153">
        <v>58.8</v>
      </c>
      <c r="I46" s="153">
        <v>0</v>
      </c>
    </row>
    <row r="47" spans="1:9">
      <c r="A47" s="3" t="s">
        <v>46</v>
      </c>
      <c r="B47" s="156">
        <v>3</v>
      </c>
      <c r="C47" s="3" t="s">
        <v>278</v>
      </c>
      <c r="D47" s="153">
        <v>5.3</v>
      </c>
      <c r="E47" s="153">
        <v>0</v>
      </c>
      <c r="F47" s="153">
        <v>10</v>
      </c>
      <c r="G47" s="153">
        <v>37.9</v>
      </c>
      <c r="H47" s="153">
        <v>30.8</v>
      </c>
      <c r="I47" s="153">
        <v>31.3</v>
      </c>
    </row>
    <row r="48" spans="1:9">
      <c r="A48" s="3" t="s">
        <v>20</v>
      </c>
      <c r="B48" s="156">
        <v>3</v>
      </c>
      <c r="C48" s="3" t="s">
        <v>281</v>
      </c>
      <c r="D48" s="3" t="s">
        <v>279</v>
      </c>
      <c r="E48" s="3" t="s">
        <v>279</v>
      </c>
      <c r="F48" s="3" t="s">
        <v>279</v>
      </c>
      <c r="G48" s="153">
        <v>0</v>
      </c>
      <c r="H48" s="153">
        <v>0</v>
      </c>
      <c r="I48" s="153">
        <v>50</v>
      </c>
    </row>
    <row r="49" spans="1:9">
      <c r="A49" s="3" t="s">
        <v>21</v>
      </c>
      <c r="B49" s="156">
        <v>3</v>
      </c>
      <c r="C49" s="3" t="s">
        <v>281</v>
      </c>
      <c r="D49" s="153">
        <v>0</v>
      </c>
      <c r="E49" s="153">
        <v>0</v>
      </c>
      <c r="F49" s="3" t="s">
        <v>279</v>
      </c>
      <c r="G49" s="3" t="s">
        <v>279</v>
      </c>
      <c r="H49" s="153">
        <v>0</v>
      </c>
      <c r="I49" s="3" t="s">
        <v>279</v>
      </c>
    </row>
    <row r="50" spans="1:9">
      <c r="A50" s="3" t="s">
        <v>22</v>
      </c>
      <c r="B50" s="156">
        <v>3</v>
      </c>
      <c r="C50" s="3" t="s">
        <v>281</v>
      </c>
      <c r="D50" s="153">
        <v>0</v>
      </c>
      <c r="E50" s="3" t="s">
        <v>279</v>
      </c>
      <c r="F50" s="153">
        <v>0</v>
      </c>
      <c r="G50" s="153">
        <v>25</v>
      </c>
      <c r="H50" s="153">
        <v>0</v>
      </c>
      <c r="I50" s="153">
        <v>25</v>
      </c>
    </row>
    <row r="51" spans="1:9">
      <c r="A51" s="3" t="s">
        <v>25</v>
      </c>
      <c r="B51" s="156">
        <v>3</v>
      </c>
      <c r="C51" s="3" t="s">
        <v>281</v>
      </c>
      <c r="D51" s="153">
        <v>0</v>
      </c>
      <c r="E51" s="153">
        <v>0</v>
      </c>
      <c r="F51" s="153">
        <v>25</v>
      </c>
      <c r="G51" s="153">
        <v>60</v>
      </c>
      <c r="H51" s="153">
        <v>31.8</v>
      </c>
      <c r="I51" s="153">
        <v>0</v>
      </c>
    </row>
    <row r="52" spans="1:9">
      <c r="A52" s="3" t="s">
        <v>27</v>
      </c>
      <c r="B52" s="156">
        <v>3</v>
      </c>
      <c r="C52" s="3" t="s">
        <v>281</v>
      </c>
      <c r="D52" s="153">
        <v>0</v>
      </c>
      <c r="E52" s="153">
        <v>0</v>
      </c>
      <c r="F52" s="153">
        <v>0</v>
      </c>
      <c r="G52" s="153">
        <v>37.5</v>
      </c>
      <c r="H52" s="153">
        <v>11.1</v>
      </c>
      <c r="I52" s="153">
        <v>26.7</v>
      </c>
    </row>
    <row r="53" spans="1:9">
      <c r="A53" s="3" t="s">
        <v>29</v>
      </c>
      <c r="B53" s="156">
        <v>3</v>
      </c>
      <c r="C53" s="3" t="s">
        <v>281</v>
      </c>
      <c r="D53" s="3" t="s">
        <v>279</v>
      </c>
      <c r="E53" s="3" t="s">
        <v>279</v>
      </c>
      <c r="F53" s="3" t="s">
        <v>279</v>
      </c>
      <c r="G53" s="153">
        <v>0</v>
      </c>
      <c r="H53" s="153">
        <v>0</v>
      </c>
      <c r="I53" s="3" t="s">
        <v>279</v>
      </c>
    </row>
    <row r="54" spans="1:9">
      <c r="A54" s="3" t="s">
        <v>30</v>
      </c>
      <c r="B54" s="156">
        <v>3</v>
      </c>
      <c r="C54" s="3" t="s">
        <v>281</v>
      </c>
      <c r="D54" s="153">
        <v>4.7</v>
      </c>
      <c r="E54" s="153">
        <v>0</v>
      </c>
      <c r="F54" s="153">
        <v>5.6</v>
      </c>
      <c r="G54" s="153">
        <v>7.1</v>
      </c>
      <c r="H54" s="153">
        <v>23.4</v>
      </c>
      <c r="I54" s="153">
        <v>0</v>
      </c>
    </row>
    <row r="55" spans="1:9">
      <c r="A55" s="3" t="s">
        <v>31</v>
      </c>
      <c r="B55" s="156">
        <v>3</v>
      </c>
      <c r="C55" s="3" t="s">
        <v>281</v>
      </c>
      <c r="D55" s="153">
        <v>7.8</v>
      </c>
      <c r="E55" s="153">
        <v>8.3000000000000007</v>
      </c>
      <c r="F55" s="153">
        <v>5.7</v>
      </c>
      <c r="G55" s="153">
        <v>24.1</v>
      </c>
      <c r="H55" s="153">
        <v>30.4</v>
      </c>
      <c r="I55" s="153">
        <v>38.6</v>
      </c>
    </row>
    <row r="56" spans="1:9">
      <c r="A56" s="3" t="s">
        <v>32</v>
      </c>
      <c r="B56" s="156">
        <v>3</v>
      </c>
      <c r="C56" s="3" t="s">
        <v>281</v>
      </c>
      <c r="D56" s="153">
        <v>0</v>
      </c>
      <c r="E56" s="3" t="s">
        <v>279</v>
      </c>
      <c r="F56" s="153">
        <v>0</v>
      </c>
      <c r="G56" s="153">
        <v>0</v>
      </c>
      <c r="H56" s="153">
        <v>0</v>
      </c>
      <c r="I56" s="153">
        <v>50</v>
      </c>
    </row>
    <row r="57" spans="1:9">
      <c r="A57" s="3" t="s">
        <v>35</v>
      </c>
      <c r="B57" s="156">
        <v>3</v>
      </c>
      <c r="C57" s="3" t="s">
        <v>281</v>
      </c>
      <c r="D57" s="153">
        <v>0</v>
      </c>
      <c r="E57" s="153">
        <v>0</v>
      </c>
      <c r="F57" s="153">
        <v>0</v>
      </c>
      <c r="G57" s="153">
        <v>0</v>
      </c>
      <c r="H57" s="153">
        <v>47.1</v>
      </c>
      <c r="I57" s="3" t="s">
        <v>279</v>
      </c>
    </row>
    <row r="58" spans="1:9">
      <c r="A58" s="3" t="s">
        <v>42</v>
      </c>
      <c r="B58" s="156">
        <v>3</v>
      </c>
      <c r="C58" s="3" t="s">
        <v>281</v>
      </c>
      <c r="D58" s="153">
        <v>0</v>
      </c>
      <c r="E58" s="3" t="s">
        <v>279</v>
      </c>
      <c r="F58" s="153">
        <v>33.299999999999997</v>
      </c>
      <c r="G58" s="153">
        <v>0</v>
      </c>
      <c r="H58" s="153">
        <v>0</v>
      </c>
      <c r="I58" s="153">
        <v>20</v>
      </c>
    </row>
    <row r="59" spans="1:9">
      <c r="A59" s="3" t="s">
        <v>45</v>
      </c>
      <c r="B59" s="156">
        <v>3</v>
      </c>
      <c r="C59" s="3" t="s">
        <v>281</v>
      </c>
      <c r="D59" s="3" t="s">
        <v>279</v>
      </c>
      <c r="E59" s="153">
        <v>0</v>
      </c>
      <c r="F59" s="153">
        <v>0</v>
      </c>
      <c r="G59" s="153">
        <v>0</v>
      </c>
      <c r="H59" s="153">
        <v>0</v>
      </c>
      <c r="I59" s="3" t="s">
        <v>279</v>
      </c>
    </row>
    <row r="60" spans="1:9">
      <c r="A60" s="3" t="s">
        <v>46</v>
      </c>
      <c r="B60" s="156">
        <v>3</v>
      </c>
      <c r="C60" s="3" t="s">
        <v>281</v>
      </c>
      <c r="D60" s="153">
        <v>15.4</v>
      </c>
      <c r="E60" s="153">
        <v>0</v>
      </c>
      <c r="F60" s="153">
        <v>11.1</v>
      </c>
      <c r="G60" s="153">
        <v>0</v>
      </c>
      <c r="H60" s="153">
        <v>27.3</v>
      </c>
      <c r="I60" s="153">
        <v>20</v>
      </c>
    </row>
    <row r="61" spans="1:9">
      <c r="A61" s="3" t="s">
        <v>280</v>
      </c>
      <c r="B61" s="156">
        <v>3</v>
      </c>
      <c r="C61" s="3" t="s">
        <v>281</v>
      </c>
      <c r="D61" s="3" t="s">
        <v>279</v>
      </c>
      <c r="E61" s="3" t="s">
        <v>279</v>
      </c>
      <c r="F61" s="3" t="s">
        <v>279</v>
      </c>
      <c r="G61" s="3" t="s">
        <v>279</v>
      </c>
      <c r="H61" s="3" t="s">
        <v>279</v>
      </c>
      <c r="I61" s="153">
        <v>50</v>
      </c>
    </row>
    <row r="62" spans="1:9">
      <c r="B62" s="157"/>
    </row>
    <row r="63" spans="1:9">
      <c r="A63" s="18" t="s">
        <v>282</v>
      </c>
      <c r="B63" s="157"/>
    </row>
    <row r="64" spans="1:9">
      <c r="A64" s="59" t="s">
        <v>283</v>
      </c>
      <c r="B64" s="157"/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E34" sqref="E34"/>
    </sheetView>
  </sheetViews>
  <sheetFormatPr defaultRowHeight="15.75"/>
  <cols>
    <col min="1" max="1" width="17.25" customWidth="1"/>
    <col min="2" max="9" width="12.625" customWidth="1"/>
  </cols>
  <sheetData>
    <row r="1" spans="1:9" s="5" customFormat="1" ht="37.5" customHeight="1">
      <c r="A1" s="620" t="s">
        <v>517</v>
      </c>
      <c r="B1" s="621"/>
      <c r="C1" s="621"/>
      <c r="D1" s="621"/>
      <c r="E1" s="621"/>
      <c r="F1" s="621"/>
      <c r="G1" s="621"/>
      <c r="H1" s="621"/>
      <c r="I1" s="622"/>
    </row>
    <row r="2" spans="1:9" s="5" customFormat="1" ht="16.5" thickBot="1">
      <c r="A2" s="507" t="s">
        <v>518</v>
      </c>
      <c r="B2" s="504"/>
      <c r="C2" s="504"/>
      <c r="D2" s="504"/>
      <c r="E2" s="504"/>
      <c r="F2" s="504"/>
      <c r="G2" s="504"/>
      <c r="H2" s="504"/>
      <c r="I2" s="504"/>
    </row>
    <row r="3" spans="1:9" s="5" customFormat="1" ht="15.75" customHeight="1">
      <c r="A3" s="613" t="s">
        <v>52</v>
      </c>
      <c r="B3" s="562" t="s">
        <v>75</v>
      </c>
      <c r="C3" s="616" t="s">
        <v>76</v>
      </c>
      <c r="D3" s="617"/>
      <c r="E3" s="618"/>
      <c r="F3" s="562" t="s">
        <v>77</v>
      </c>
      <c r="G3" s="616" t="s">
        <v>78</v>
      </c>
      <c r="H3" s="617"/>
      <c r="I3" s="619"/>
    </row>
    <row r="4" spans="1:9" s="5" customFormat="1" ht="32.25" thickBot="1">
      <c r="A4" s="614"/>
      <c r="B4" s="615"/>
      <c r="C4" s="511" t="s">
        <v>15</v>
      </c>
      <c r="D4" s="511" t="s">
        <v>16</v>
      </c>
      <c r="E4" s="511" t="s">
        <v>17</v>
      </c>
      <c r="F4" s="615"/>
      <c r="G4" s="511" t="s">
        <v>15</v>
      </c>
      <c r="H4" s="511" t="s">
        <v>16</v>
      </c>
      <c r="I4" s="513" t="s">
        <v>17</v>
      </c>
    </row>
    <row r="5" spans="1:9" s="5" customFormat="1">
      <c r="A5" s="512" t="s">
        <v>598</v>
      </c>
      <c r="B5" s="512">
        <v>76</v>
      </c>
      <c r="C5" s="512">
        <v>296.5</v>
      </c>
      <c r="D5" s="512">
        <v>51</v>
      </c>
      <c r="E5" s="512">
        <v>1.25</v>
      </c>
      <c r="F5" s="512">
        <v>25</v>
      </c>
      <c r="G5" s="512">
        <v>110.5</v>
      </c>
      <c r="H5" s="512">
        <v>4</v>
      </c>
      <c r="I5" s="512">
        <v>5</v>
      </c>
    </row>
    <row r="6" spans="1:9" s="5" customFormat="1">
      <c r="A6" s="512" t="s">
        <v>595</v>
      </c>
      <c r="B6" s="512">
        <v>29</v>
      </c>
      <c r="C6" s="512">
        <v>105.75</v>
      </c>
      <c r="D6" s="512">
        <v>10</v>
      </c>
      <c r="E6" s="512">
        <v>2</v>
      </c>
      <c r="F6" s="512">
        <v>20</v>
      </c>
      <c r="G6" s="512">
        <v>91</v>
      </c>
      <c r="H6" s="512">
        <v>3</v>
      </c>
      <c r="I6" s="512">
        <v>6</v>
      </c>
    </row>
    <row r="7" spans="1:9" s="5" customFormat="1">
      <c r="A7" s="512" t="s">
        <v>593</v>
      </c>
      <c r="B7" s="512">
        <v>24</v>
      </c>
      <c r="C7" s="512">
        <v>118</v>
      </c>
      <c r="D7" s="512">
        <v>14</v>
      </c>
      <c r="E7" s="512">
        <v>0</v>
      </c>
      <c r="F7" s="512">
        <v>18</v>
      </c>
      <c r="G7" s="512">
        <v>82</v>
      </c>
      <c r="H7" s="512">
        <v>2</v>
      </c>
      <c r="I7" s="512">
        <v>0</v>
      </c>
    </row>
    <row r="8" spans="1:9">
      <c r="A8" s="512" t="s">
        <v>592</v>
      </c>
      <c r="B8" s="512">
        <v>25</v>
      </c>
      <c r="C8" s="512">
        <v>95.5</v>
      </c>
      <c r="D8" s="512">
        <v>27</v>
      </c>
      <c r="E8" s="512">
        <v>4</v>
      </c>
      <c r="F8" s="512">
        <v>15</v>
      </c>
      <c r="G8" s="512">
        <v>52.75</v>
      </c>
      <c r="H8" s="512">
        <v>4.5</v>
      </c>
      <c r="I8" s="512">
        <v>2</v>
      </c>
    </row>
    <row r="9" spans="1:9">
      <c r="A9" s="512" t="s">
        <v>591</v>
      </c>
      <c r="B9" s="512">
        <v>77</v>
      </c>
      <c r="C9" s="512">
        <v>466</v>
      </c>
      <c r="D9" s="512">
        <v>3</v>
      </c>
      <c r="E9" s="512">
        <v>0</v>
      </c>
      <c r="F9" s="512">
        <v>25</v>
      </c>
      <c r="G9" s="512">
        <v>152.75</v>
      </c>
      <c r="H9" s="512">
        <v>3</v>
      </c>
      <c r="I9" s="512">
        <v>0</v>
      </c>
    </row>
    <row r="10" spans="1:9">
      <c r="A10" s="503" t="s">
        <v>596</v>
      </c>
      <c r="B10" s="503">
        <v>28</v>
      </c>
      <c r="C10" s="503">
        <v>51.25</v>
      </c>
      <c r="D10" s="503">
        <v>9</v>
      </c>
      <c r="E10" s="503">
        <v>10.75</v>
      </c>
      <c r="F10" s="503">
        <v>14</v>
      </c>
      <c r="G10" s="503">
        <v>9.75</v>
      </c>
      <c r="H10" s="503">
        <v>5</v>
      </c>
      <c r="I10" s="503">
        <v>5</v>
      </c>
    </row>
    <row r="11" spans="1:9">
      <c r="A11" s="503" t="s">
        <v>594</v>
      </c>
      <c r="B11" s="503">
        <v>13</v>
      </c>
      <c r="C11" s="503">
        <v>60.25</v>
      </c>
      <c r="D11" s="503">
        <v>1</v>
      </c>
      <c r="E11" s="503">
        <v>0</v>
      </c>
      <c r="F11" s="503">
        <v>1</v>
      </c>
      <c r="G11" s="503">
        <v>4.75</v>
      </c>
      <c r="H11" s="503">
        <v>0</v>
      </c>
      <c r="I11" s="503">
        <v>0</v>
      </c>
    </row>
    <row r="12" spans="1:9">
      <c r="A12" s="503" t="s">
        <v>4472</v>
      </c>
      <c r="B12" s="503">
        <v>19</v>
      </c>
      <c r="C12" s="503">
        <v>62.5</v>
      </c>
      <c r="D12" s="503">
        <v>7</v>
      </c>
      <c r="E12" s="503">
        <v>9</v>
      </c>
      <c r="F12" s="503">
        <v>5</v>
      </c>
      <c r="G12" s="503">
        <v>20</v>
      </c>
      <c r="H12" s="503">
        <v>3</v>
      </c>
      <c r="I12" s="503">
        <v>0</v>
      </c>
    </row>
    <row r="13" spans="1:9" ht="16.5" thickBot="1">
      <c r="A13" s="508" t="s">
        <v>56</v>
      </c>
      <c r="B13" s="508">
        <v>291</v>
      </c>
      <c r="C13" s="508">
        <v>1255.75</v>
      </c>
      <c r="D13" s="508">
        <v>122</v>
      </c>
      <c r="E13" s="508">
        <v>27</v>
      </c>
      <c r="F13" s="508">
        <v>123</v>
      </c>
      <c r="G13" s="508">
        <v>523.5</v>
      </c>
      <c r="H13" s="508">
        <v>24.5</v>
      </c>
      <c r="I13" s="508">
        <v>18</v>
      </c>
    </row>
    <row r="14" spans="1:9" ht="15.75" customHeight="1">
      <c r="A14" s="500"/>
      <c r="B14" s="496"/>
      <c r="C14" s="497"/>
      <c r="D14" s="498"/>
      <c r="E14" s="501"/>
      <c r="F14" s="496"/>
      <c r="G14" s="497"/>
      <c r="H14" s="498"/>
      <c r="I14" s="499"/>
    </row>
    <row r="15" spans="1:9" ht="16.5" thickBot="1">
      <c r="A15" s="507" t="s">
        <v>204</v>
      </c>
      <c r="B15" s="505"/>
      <c r="C15" s="505"/>
      <c r="D15" s="505"/>
      <c r="E15" s="505"/>
      <c r="F15" s="505"/>
      <c r="G15" s="505"/>
      <c r="H15" s="505"/>
      <c r="I15" s="505"/>
    </row>
    <row r="16" spans="1:9">
      <c r="A16" s="613" t="s">
        <v>52</v>
      </c>
      <c r="B16" s="562" t="s">
        <v>75</v>
      </c>
      <c r="C16" s="616" t="s">
        <v>76</v>
      </c>
      <c r="D16" s="617"/>
      <c r="E16" s="618"/>
      <c r="F16" s="562" t="s">
        <v>77</v>
      </c>
      <c r="G16" s="616" t="s">
        <v>78</v>
      </c>
      <c r="H16" s="617"/>
      <c r="I16" s="619"/>
    </row>
    <row r="17" spans="1:9" ht="32.25" thickBot="1">
      <c r="A17" s="614"/>
      <c r="B17" s="615"/>
      <c r="C17" s="511" t="s">
        <v>15</v>
      </c>
      <c r="D17" s="511" t="s">
        <v>16</v>
      </c>
      <c r="E17" s="511" t="s">
        <v>17</v>
      </c>
      <c r="F17" s="615"/>
      <c r="G17" s="511" t="s">
        <v>15</v>
      </c>
      <c r="H17" s="511" t="s">
        <v>16</v>
      </c>
      <c r="I17" s="513" t="s">
        <v>17</v>
      </c>
    </row>
    <row r="18" spans="1:9">
      <c r="A18" s="510" t="s">
        <v>598</v>
      </c>
      <c r="B18" s="510">
        <v>48</v>
      </c>
      <c r="C18" s="510">
        <v>194.25</v>
      </c>
      <c r="D18" s="510">
        <v>15</v>
      </c>
      <c r="E18" s="510">
        <v>0</v>
      </c>
      <c r="F18" s="510">
        <v>22</v>
      </c>
      <c r="G18" s="510">
        <v>110.25</v>
      </c>
      <c r="H18" s="510">
        <v>0</v>
      </c>
      <c r="I18" s="510">
        <v>3</v>
      </c>
    </row>
    <row r="19" spans="1:9">
      <c r="A19" s="510" t="s">
        <v>595</v>
      </c>
      <c r="B19" s="510">
        <v>8</v>
      </c>
      <c r="C19" s="510">
        <v>92.75</v>
      </c>
      <c r="D19" s="510">
        <v>5</v>
      </c>
      <c r="E19" s="510">
        <v>0</v>
      </c>
      <c r="F19" s="510">
        <v>24</v>
      </c>
      <c r="G19" s="510">
        <v>86.5</v>
      </c>
      <c r="H19" s="510">
        <v>0</v>
      </c>
      <c r="I19" s="510">
        <v>8</v>
      </c>
    </row>
    <row r="20" spans="1:9">
      <c r="A20" s="510" t="s">
        <v>593</v>
      </c>
      <c r="B20" s="510">
        <v>18</v>
      </c>
      <c r="C20" s="510">
        <v>103</v>
      </c>
      <c r="D20" s="510">
        <v>0</v>
      </c>
      <c r="E20" s="510">
        <v>0</v>
      </c>
      <c r="F20" s="510">
        <v>8</v>
      </c>
      <c r="G20" s="510">
        <v>38.25</v>
      </c>
      <c r="H20" s="510">
        <v>0</v>
      </c>
      <c r="I20" s="510">
        <v>0</v>
      </c>
    </row>
    <row r="21" spans="1:9">
      <c r="A21" s="510" t="s">
        <v>592</v>
      </c>
      <c r="B21" s="510">
        <v>24</v>
      </c>
      <c r="C21" s="510">
        <v>52</v>
      </c>
      <c r="D21" s="510">
        <v>28</v>
      </c>
      <c r="E21" s="510">
        <v>0</v>
      </c>
      <c r="F21" s="510">
        <v>7</v>
      </c>
      <c r="G21" s="510">
        <v>13</v>
      </c>
      <c r="H21" s="510">
        <v>6</v>
      </c>
      <c r="I21" s="510">
        <v>3</v>
      </c>
    </row>
    <row r="22" spans="1:9">
      <c r="A22" s="510" t="s">
        <v>591</v>
      </c>
      <c r="B22" s="510">
        <v>77</v>
      </c>
      <c r="C22" s="510">
        <v>404.25</v>
      </c>
      <c r="D22" s="510">
        <v>41</v>
      </c>
      <c r="E22" s="510">
        <v>0</v>
      </c>
      <c r="F22" s="510">
        <v>28</v>
      </c>
      <c r="G22" s="510">
        <v>163.5</v>
      </c>
      <c r="H22" s="510">
        <v>6</v>
      </c>
      <c r="I22" s="510">
        <v>0</v>
      </c>
    </row>
    <row r="23" spans="1:9">
      <c r="A23" s="503" t="s">
        <v>596</v>
      </c>
      <c r="B23" s="503">
        <v>14</v>
      </c>
      <c r="C23" s="503">
        <v>47.25</v>
      </c>
      <c r="D23" s="503">
        <v>0</v>
      </c>
      <c r="E23" s="503">
        <v>0</v>
      </c>
      <c r="F23" s="503">
        <v>17</v>
      </c>
      <c r="G23" s="503">
        <v>28.5</v>
      </c>
      <c r="H23" s="503">
        <v>0</v>
      </c>
      <c r="I23" s="503">
        <v>7</v>
      </c>
    </row>
    <row r="24" spans="1:9">
      <c r="A24" s="503" t="s">
        <v>594</v>
      </c>
      <c r="B24" s="503">
        <v>16</v>
      </c>
      <c r="C24" s="503">
        <v>71.25</v>
      </c>
      <c r="D24" s="503">
        <v>0</v>
      </c>
      <c r="E24" s="503">
        <v>0</v>
      </c>
      <c r="F24" s="503">
        <v>2</v>
      </c>
      <c r="G24" s="503">
        <v>14.5</v>
      </c>
      <c r="H24" s="503">
        <v>0</v>
      </c>
      <c r="I24" s="503">
        <v>0</v>
      </c>
    </row>
    <row r="25" spans="1:9">
      <c r="A25" s="503" t="s">
        <v>4472</v>
      </c>
      <c r="B25" s="503">
        <v>9</v>
      </c>
      <c r="C25" s="503">
        <v>62.5</v>
      </c>
      <c r="D25" s="503">
        <v>0</v>
      </c>
      <c r="E25" s="503">
        <v>0</v>
      </c>
      <c r="F25" s="503">
        <v>4</v>
      </c>
      <c r="G25" s="503">
        <v>4.75</v>
      </c>
      <c r="H25" s="503">
        <v>5</v>
      </c>
      <c r="I25" s="503">
        <v>2</v>
      </c>
    </row>
    <row r="26" spans="1:9">
      <c r="A26" s="509" t="s">
        <v>56</v>
      </c>
      <c r="B26" s="508">
        <v>214</v>
      </c>
      <c r="C26" s="508">
        <v>1027.25</v>
      </c>
      <c r="D26" s="508">
        <v>89</v>
      </c>
      <c r="E26" s="508">
        <v>0</v>
      </c>
      <c r="F26" s="508">
        <v>112</v>
      </c>
      <c r="G26" s="508">
        <v>459.25</v>
      </c>
      <c r="H26" s="508">
        <v>17</v>
      </c>
      <c r="I26" s="508">
        <v>23</v>
      </c>
    </row>
    <row r="27" spans="1:9">
      <c r="A27" s="505"/>
      <c r="B27" s="505"/>
      <c r="C27" s="505"/>
      <c r="D27" s="505"/>
      <c r="E27" s="505"/>
      <c r="F27" s="505"/>
      <c r="G27" s="505"/>
      <c r="H27" s="505"/>
      <c r="I27" s="505"/>
    </row>
    <row r="28" spans="1:9">
      <c r="A28" s="509" t="s">
        <v>519</v>
      </c>
      <c r="B28" s="508">
        <v>77</v>
      </c>
      <c r="C28" s="508">
        <v>228.5</v>
      </c>
      <c r="D28" s="508">
        <v>33</v>
      </c>
      <c r="E28" s="508">
        <v>27</v>
      </c>
      <c r="F28" s="508">
        <v>11</v>
      </c>
      <c r="G28" s="508">
        <v>64.25</v>
      </c>
      <c r="H28" s="508">
        <v>7.5</v>
      </c>
      <c r="I28" s="508">
        <v>-5</v>
      </c>
    </row>
    <row r="29" spans="1:9">
      <c r="A29" s="509" t="s">
        <v>168</v>
      </c>
      <c r="B29" s="514">
        <v>35.981308411214954</v>
      </c>
      <c r="C29" s="514">
        <v>22.243854952543199</v>
      </c>
      <c r="D29" s="514">
        <v>37.078651685393261</v>
      </c>
      <c r="E29" s="514">
        <v>0</v>
      </c>
      <c r="F29" s="514">
        <v>9.8214285714285712</v>
      </c>
      <c r="G29" s="514">
        <v>13.990201415351116</v>
      </c>
      <c r="H29" s="514">
        <v>44.117647058823529</v>
      </c>
      <c r="I29" s="514">
        <v>-21.739130434782609</v>
      </c>
    </row>
    <row r="30" spans="1:9">
      <c r="A30" s="502"/>
      <c r="B30" s="502"/>
      <c r="C30" s="502"/>
      <c r="D30" s="502"/>
      <c r="E30" s="502"/>
      <c r="F30" s="502"/>
      <c r="G30" s="502"/>
      <c r="H30" s="506"/>
      <c r="I30" s="506"/>
    </row>
  </sheetData>
  <mergeCells count="11">
    <mergeCell ref="G3:I3"/>
    <mergeCell ref="A1:I1"/>
    <mergeCell ref="A3:A4"/>
    <mergeCell ref="F3:F4"/>
    <mergeCell ref="B3:B4"/>
    <mergeCell ref="C3:E3"/>
    <mergeCell ref="A16:A17"/>
    <mergeCell ref="B16:B17"/>
    <mergeCell ref="C16:E16"/>
    <mergeCell ref="F16:F17"/>
    <mergeCell ref="G16:I16"/>
  </mergeCells>
  <phoneticPr fontId="8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J6" sqref="J6"/>
    </sheetView>
  </sheetViews>
  <sheetFormatPr defaultRowHeight="15.75"/>
  <cols>
    <col min="1" max="1" width="4.125" customWidth="1"/>
    <col min="2" max="2" width="38.625" customWidth="1"/>
    <col min="3" max="3" width="30.875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>
      <c r="A1" s="620" t="s">
        <v>520</v>
      </c>
      <c r="B1" s="620"/>
      <c r="C1" s="620"/>
      <c r="D1" s="620"/>
      <c r="E1" s="620"/>
      <c r="F1" s="620"/>
      <c r="G1" s="5"/>
      <c r="H1" s="5"/>
      <c r="I1" s="13"/>
      <c r="J1" s="13"/>
    </row>
    <row r="2" spans="1:10" ht="48" thickBot="1">
      <c r="A2" s="80" t="s">
        <v>47</v>
      </c>
      <c r="B2" s="75" t="s">
        <v>80</v>
      </c>
      <c r="C2" s="75" t="s">
        <v>81</v>
      </c>
      <c r="D2" s="75" t="s">
        <v>82</v>
      </c>
      <c r="E2" s="75" t="s">
        <v>83</v>
      </c>
      <c r="F2" s="76" t="s">
        <v>123</v>
      </c>
      <c r="G2" s="22"/>
      <c r="H2" s="22"/>
    </row>
    <row r="3" spans="1:10">
      <c r="A3" s="302">
        <v>1</v>
      </c>
      <c r="B3" s="65" t="s">
        <v>524</v>
      </c>
      <c r="C3" s="27" t="s">
        <v>525</v>
      </c>
      <c r="D3" s="303">
        <v>41519</v>
      </c>
      <c r="E3" s="303">
        <v>41725</v>
      </c>
      <c r="F3" s="304" t="s">
        <v>526</v>
      </c>
      <c r="G3" s="17"/>
      <c r="H3" s="17"/>
    </row>
    <row r="4" spans="1:10" ht="31.5">
      <c r="A4" s="305">
        <v>2</v>
      </c>
      <c r="B4" s="27" t="s">
        <v>527</v>
      </c>
      <c r="C4" s="306" t="s">
        <v>371</v>
      </c>
      <c r="D4" s="303">
        <v>41388</v>
      </c>
      <c r="E4" s="303">
        <v>41725</v>
      </c>
      <c r="F4" s="304" t="s">
        <v>528</v>
      </c>
      <c r="G4" s="17"/>
      <c r="H4" s="17"/>
    </row>
    <row r="5" spans="1:10">
      <c r="A5" s="307">
        <v>3</v>
      </c>
      <c r="B5" s="65" t="s">
        <v>529</v>
      </c>
      <c r="C5" s="27" t="s">
        <v>339</v>
      </c>
      <c r="D5" s="303">
        <v>41540</v>
      </c>
      <c r="E5" s="303">
        <v>41725</v>
      </c>
      <c r="F5" s="304" t="s">
        <v>526</v>
      </c>
      <c r="G5" s="17"/>
      <c r="H5" s="17"/>
    </row>
    <row r="6" spans="1:10">
      <c r="A6" s="307">
        <v>4</v>
      </c>
      <c r="B6" s="65" t="s">
        <v>530</v>
      </c>
      <c r="C6" s="65" t="s">
        <v>360</v>
      </c>
      <c r="D6" s="303">
        <v>41543</v>
      </c>
      <c r="E6" s="303">
        <v>41775</v>
      </c>
      <c r="F6" s="304" t="s">
        <v>526</v>
      </c>
      <c r="G6" s="17"/>
      <c r="H6" s="17"/>
    </row>
    <row r="7" spans="1:10">
      <c r="A7" s="307">
        <v>5</v>
      </c>
      <c r="B7" s="3" t="s">
        <v>531</v>
      </c>
      <c r="C7" s="16" t="s">
        <v>532</v>
      </c>
      <c r="D7" s="308">
        <v>41544</v>
      </c>
      <c r="E7" s="303">
        <v>41775</v>
      </c>
      <c r="F7" s="304" t="s">
        <v>526</v>
      </c>
      <c r="G7" s="17"/>
      <c r="H7" s="17"/>
    </row>
    <row r="8" spans="1:10">
      <c r="A8" s="307">
        <v>6</v>
      </c>
      <c r="B8" s="16" t="s">
        <v>533</v>
      </c>
      <c r="C8" s="309" t="s">
        <v>399</v>
      </c>
      <c r="D8" s="308">
        <v>41593</v>
      </c>
      <c r="E8" s="303">
        <v>41775</v>
      </c>
      <c r="F8" s="304" t="s">
        <v>526</v>
      </c>
      <c r="G8" s="17"/>
      <c r="H8" s="17"/>
    </row>
    <row r="9" spans="1:10">
      <c r="A9" s="307">
        <v>7</v>
      </c>
      <c r="B9" s="16" t="s">
        <v>534</v>
      </c>
      <c r="C9" s="16" t="s">
        <v>535</v>
      </c>
      <c r="D9" s="308">
        <v>41618</v>
      </c>
      <c r="E9" s="308">
        <v>41814</v>
      </c>
      <c r="F9" s="304" t="s">
        <v>526</v>
      </c>
      <c r="G9" s="17"/>
      <c r="H9" s="17"/>
    </row>
    <row r="10" spans="1:10" ht="12.75" customHeight="1">
      <c r="A10" s="307">
        <v>8</v>
      </c>
      <c r="B10" s="16" t="s">
        <v>536</v>
      </c>
      <c r="C10" s="310" t="s">
        <v>463</v>
      </c>
      <c r="D10" s="308">
        <v>41544</v>
      </c>
      <c r="E10" s="308">
        <v>41814</v>
      </c>
      <c r="F10" s="304" t="s">
        <v>526</v>
      </c>
      <c r="G10" s="17"/>
      <c r="H10" s="17"/>
    </row>
    <row r="11" spans="1:10" ht="14.25" customHeight="1">
      <c r="A11" s="307">
        <v>9</v>
      </c>
      <c r="B11" s="16" t="s">
        <v>537</v>
      </c>
      <c r="C11" s="311" t="s">
        <v>472</v>
      </c>
      <c r="D11" s="308">
        <v>41694</v>
      </c>
      <c r="E11" s="308">
        <v>41814</v>
      </c>
      <c r="F11" s="304" t="s">
        <v>526</v>
      </c>
      <c r="G11" s="17"/>
      <c r="H11" s="17"/>
    </row>
    <row r="12" spans="1:10">
      <c r="A12" s="307">
        <v>10</v>
      </c>
      <c r="B12" s="16" t="s">
        <v>538</v>
      </c>
      <c r="C12" s="312" t="s">
        <v>539</v>
      </c>
      <c r="D12" s="308">
        <v>41327</v>
      </c>
      <c r="E12" s="308">
        <v>41814</v>
      </c>
      <c r="F12" s="304" t="s">
        <v>526</v>
      </c>
      <c r="G12" s="17"/>
      <c r="H12" s="17"/>
    </row>
    <row r="13" spans="1:10">
      <c r="A13" s="307">
        <v>11</v>
      </c>
      <c r="B13" s="16" t="s">
        <v>540</v>
      </c>
      <c r="C13" s="16" t="s">
        <v>423</v>
      </c>
      <c r="D13" s="308">
        <v>41778</v>
      </c>
      <c r="E13" s="308">
        <v>41943</v>
      </c>
      <c r="F13" s="304" t="s">
        <v>526</v>
      </c>
      <c r="G13" s="17"/>
      <c r="H13" s="17"/>
    </row>
    <row r="14" spans="1:10">
      <c r="A14" s="8"/>
      <c r="B14" s="32"/>
      <c r="C14" s="8"/>
      <c r="D14" s="8"/>
      <c r="E14" s="313"/>
      <c r="F14" s="17"/>
      <c r="G14" s="17"/>
      <c r="H14" s="17"/>
    </row>
    <row r="15" spans="1:10" ht="16.5" thickBot="1">
      <c r="A15" s="8"/>
      <c r="B15" s="8"/>
      <c r="C15" s="8"/>
      <c r="D15" s="8"/>
      <c r="E15" s="8"/>
      <c r="F15" s="17"/>
      <c r="G15" s="17"/>
      <c r="H15" s="17"/>
    </row>
    <row r="16" spans="1:10" ht="48" thickBot="1">
      <c r="B16" s="81" t="s">
        <v>84</v>
      </c>
      <c r="C16" s="67"/>
      <c r="D16" s="76" t="s">
        <v>85</v>
      </c>
      <c r="E16" s="8"/>
      <c r="F16" s="17"/>
      <c r="G16" s="17"/>
      <c r="H16" s="17"/>
    </row>
    <row r="17" spans="2:8">
      <c r="B17" s="27" t="s">
        <v>521</v>
      </c>
      <c r="C17" s="28">
        <v>9</v>
      </c>
      <c r="D17" s="65"/>
      <c r="E17" s="8"/>
      <c r="F17" s="8"/>
      <c r="G17" s="8"/>
      <c r="H17" s="8"/>
    </row>
    <row r="18" spans="2:8">
      <c r="B18" s="27" t="s">
        <v>522</v>
      </c>
      <c r="C18" s="29">
        <v>9</v>
      </c>
      <c r="D18" s="3"/>
      <c r="E18" s="8"/>
      <c r="F18" s="8"/>
      <c r="G18" s="8"/>
      <c r="H18" s="8"/>
    </row>
    <row r="19" spans="2:8" ht="13.5" customHeight="1">
      <c r="B19" s="27" t="s">
        <v>523</v>
      </c>
      <c r="C19" s="29">
        <v>11</v>
      </c>
      <c r="D19" s="3">
        <v>1</v>
      </c>
      <c r="E19" s="8"/>
      <c r="F19" s="8"/>
      <c r="G19" s="8"/>
      <c r="H19" s="8"/>
    </row>
    <row r="20" spans="2:8" ht="31.5" customHeight="1">
      <c r="B20" s="16" t="s">
        <v>171</v>
      </c>
      <c r="C20" s="29"/>
      <c r="D20" s="3"/>
      <c r="E20" s="8"/>
      <c r="F20" s="8"/>
      <c r="G20" s="8"/>
      <c r="H20" s="8"/>
    </row>
    <row r="21" spans="2:8" ht="32.25" customHeight="1">
      <c r="B21" s="3" t="s">
        <v>18</v>
      </c>
      <c r="C21" s="29">
        <v>2</v>
      </c>
      <c r="D21" s="3"/>
      <c r="E21" s="8"/>
      <c r="F21" s="8"/>
      <c r="G21" s="8"/>
      <c r="H21" s="8"/>
    </row>
    <row r="22" spans="2:8">
      <c r="B22" s="3" t="s">
        <v>19</v>
      </c>
      <c r="C22" s="29"/>
      <c r="D22" s="3"/>
      <c r="E22" s="8"/>
      <c r="F22" s="8"/>
    </row>
    <row r="23" spans="2:8">
      <c r="B23" s="3" t="s">
        <v>132</v>
      </c>
      <c r="C23" s="29">
        <v>1</v>
      </c>
      <c r="D23" s="3">
        <v>1</v>
      </c>
      <c r="E23" s="8"/>
      <c r="F23" s="8"/>
    </row>
    <row r="24" spans="2:8" ht="16.5" thickBot="1">
      <c r="B24" s="8"/>
      <c r="C24" s="8"/>
      <c r="D24" s="8"/>
      <c r="E24" s="8"/>
      <c r="F24" s="8"/>
    </row>
    <row r="25" spans="2:8" ht="16.5" thickBot="1">
      <c r="B25" s="82" t="s">
        <v>169</v>
      </c>
      <c r="C25" s="83" t="s">
        <v>170</v>
      </c>
      <c r="E25" s="8"/>
      <c r="F25" s="8"/>
    </row>
    <row r="26" spans="2:8">
      <c r="B26" s="45">
        <v>11</v>
      </c>
      <c r="C26" s="314">
        <v>55</v>
      </c>
      <c r="D26" s="32"/>
      <c r="E26" s="8"/>
      <c r="F26" s="8"/>
    </row>
    <row r="27" spans="2:8">
      <c r="D27" s="18"/>
    </row>
  </sheetData>
  <mergeCells count="1">
    <mergeCell ref="A1:F1"/>
  </mergeCells>
  <phoneticPr fontId="8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7" zoomScaleNormal="100" zoomScaleSheetLayoutView="100" workbookViewId="0">
      <selection activeCell="H28" sqref="H28"/>
    </sheetView>
  </sheetViews>
  <sheetFormatPr defaultRowHeight="15.75"/>
  <cols>
    <col min="1" max="1" width="4.125" customWidth="1"/>
    <col min="2" max="2" width="38" customWidth="1"/>
    <col min="3" max="3" width="30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>
      <c r="A1" s="623" t="s">
        <v>541</v>
      </c>
      <c r="B1" s="623"/>
      <c r="C1" s="623"/>
      <c r="D1" s="623"/>
      <c r="E1" s="623"/>
      <c r="F1" s="623"/>
      <c r="G1" s="30"/>
    </row>
    <row r="2" spans="1:7" ht="32.25" thickBot="1">
      <c r="A2" s="84" t="s">
        <v>47</v>
      </c>
      <c r="B2" s="68" t="s">
        <v>80</v>
      </c>
      <c r="C2" s="68" t="s">
        <v>81</v>
      </c>
      <c r="D2" s="68" t="s">
        <v>82</v>
      </c>
      <c r="E2" s="68" t="s">
        <v>185</v>
      </c>
      <c r="F2" s="69" t="s">
        <v>123</v>
      </c>
      <c r="G2" s="11"/>
    </row>
    <row r="3" spans="1:7">
      <c r="A3" s="302">
        <v>1</v>
      </c>
      <c r="B3" s="62" t="s">
        <v>542</v>
      </c>
      <c r="C3" s="311" t="s">
        <v>472</v>
      </c>
      <c r="D3" s="315">
        <v>41527</v>
      </c>
      <c r="E3" s="315">
        <v>41703</v>
      </c>
      <c r="F3" s="316" t="s">
        <v>526</v>
      </c>
      <c r="G3" s="17"/>
    </row>
    <row r="4" spans="1:7">
      <c r="A4" s="305">
        <v>2</v>
      </c>
      <c r="B4" s="38" t="s">
        <v>543</v>
      </c>
      <c r="C4" s="310" t="s">
        <v>544</v>
      </c>
      <c r="D4" s="317">
        <v>41603</v>
      </c>
      <c r="E4" s="315">
        <v>41703</v>
      </c>
      <c r="F4" s="316" t="s">
        <v>526</v>
      </c>
      <c r="G4" s="17"/>
    </row>
    <row r="5" spans="1:7">
      <c r="A5" s="307">
        <v>3</v>
      </c>
      <c r="B5" s="38" t="s">
        <v>545</v>
      </c>
      <c r="C5" s="312" t="s">
        <v>413</v>
      </c>
      <c r="D5" s="317">
        <v>41536</v>
      </c>
      <c r="E5" s="315">
        <v>41703</v>
      </c>
      <c r="F5" s="316" t="s">
        <v>526</v>
      </c>
      <c r="G5" s="17"/>
    </row>
    <row r="6" spans="1:7">
      <c r="A6" s="307">
        <v>4</v>
      </c>
      <c r="B6" s="38" t="s">
        <v>546</v>
      </c>
      <c r="C6" s="310" t="s">
        <v>544</v>
      </c>
      <c r="D6" s="317">
        <v>41505</v>
      </c>
      <c r="E6" s="315">
        <v>41703</v>
      </c>
      <c r="F6" s="316" t="s">
        <v>526</v>
      </c>
      <c r="G6" s="17"/>
    </row>
    <row r="7" spans="1:7">
      <c r="A7" s="307">
        <v>5</v>
      </c>
      <c r="B7" s="38" t="s">
        <v>547</v>
      </c>
      <c r="C7" s="307" t="s">
        <v>548</v>
      </c>
      <c r="D7" s="317">
        <v>41444</v>
      </c>
      <c r="E7" s="315">
        <v>41703</v>
      </c>
      <c r="F7" s="316" t="s">
        <v>526</v>
      </c>
      <c r="G7" s="17"/>
    </row>
    <row r="8" spans="1:7">
      <c r="A8" s="307">
        <v>6</v>
      </c>
      <c r="B8" s="38" t="s">
        <v>549</v>
      </c>
      <c r="C8" s="307" t="s">
        <v>548</v>
      </c>
      <c r="D8" s="317">
        <v>41611</v>
      </c>
      <c r="E8" s="315">
        <v>41703</v>
      </c>
      <c r="F8" s="316" t="s">
        <v>526</v>
      </c>
      <c r="G8" s="17"/>
    </row>
    <row r="9" spans="1:7">
      <c r="A9" s="307">
        <v>7</v>
      </c>
      <c r="B9" s="38" t="s">
        <v>550</v>
      </c>
      <c r="C9" s="318" t="s">
        <v>307</v>
      </c>
      <c r="D9" s="317">
        <v>41614</v>
      </c>
      <c r="E9" s="317">
        <v>41822</v>
      </c>
      <c r="F9" s="316" t="s">
        <v>526</v>
      </c>
      <c r="G9" s="17"/>
    </row>
    <row r="10" spans="1:7">
      <c r="A10" s="307">
        <v>8</v>
      </c>
      <c r="B10" s="38" t="s">
        <v>551</v>
      </c>
      <c r="C10" s="307" t="s">
        <v>552</v>
      </c>
      <c r="D10" s="317">
        <v>41540</v>
      </c>
      <c r="E10" s="317">
        <v>41822</v>
      </c>
      <c r="F10" s="316" t="s">
        <v>526</v>
      </c>
      <c r="G10" s="8"/>
    </row>
    <row r="11" spans="1:7">
      <c r="A11" s="307">
        <v>9</v>
      </c>
      <c r="B11" s="38" t="s">
        <v>553</v>
      </c>
      <c r="C11" s="307" t="s">
        <v>552</v>
      </c>
      <c r="D11" s="317">
        <v>41540</v>
      </c>
      <c r="E11" s="317">
        <v>41822</v>
      </c>
      <c r="F11" s="316" t="s">
        <v>526</v>
      </c>
      <c r="G11" s="8"/>
    </row>
    <row r="12" spans="1:7" ht="31.5">
      <c r="A12" s="307">
        <v>10</v>
      </c>
      <c r="B12" s="38" t="s">
        <v>554</v>
      </c>
      <c r="C12" s="309" t="s">
        <v>303</v>
      </c>
      <c r="D12" s="317">
        <v>41612</v>
      </c>
      <c r="E12" s="317">
        <v>41822</v>
      </c>
      <c r="F12" s="316" t="s">
        <v>526</v>
      </c>
      <c r="G12" s="8"/>
    </row>
    <row r="13" spans="1:7">
      <c r="A13" s="307">
        <v>11</v>
      </c>
      <c r="B13" s="38" t="s">
        <v>555</v>
      </c>
      <c r="C13" s="307" t="s">
        <v>552</v>
      </c>
      <c r="D13" s="317">
        <v>41540</v>
      </c>
      <c r="E13" s="317">
        <v>41822</v>
      </c>
      <c r="F13" s="316" t="s">
        <v>526</v>
      </c>
      <c r="G13" s="8"/>
    </row>
    <row r="14" spans="1:7">
      <c r="A14" s="307">
        <v>12</v>
      </c>
      <c r="B14" s="38" t="s">
        <v>556</v>
      </c>
      <c r="C14" s="310" t="s">
        <v>463</v>
      </c>
      <c r="D14" s="317">
        <v>41543</v>
      </c>
      <c r="E14" s="317">
        <v>41822</v>
      </c>
      <c r="F14" s="316" t="s">
        <v>526</v>
      </c>
      <c r="G14" s="8"/>
    </row>
    <row r="15" spans="1:7">
      <c r="A15" s="307">
        <v>13</v>
      </c>
      <c r="B15" s="38" t="s">
        <v>557</v>
      </c>
      <c r="C15" s="27" t="s">
        <v>525</v>
      </c>
      <c r="D15" s="317">
        <v>41687</v>
      </c>
      <c r="E15" s="317">
        <v>41822</v>
      </c>
      <c r="F15" s="316" t="s">
        <v>526</v>
      </c>
      <c r="G15" s="8"/>
    </row>
    <row r="16" spans="1:7">
      <c r="A16" s="307">
        <v>14</v>
      </c>
      <c r="B16" s="38" t="s">
        <v>558</v>
      </c>
      <c r="C16" s="319" t="s">
        <v>559</v>
      </c>
      <c r="D16" s="317">
        <v>41610</v>
      </c>
      <c r="E16" s="317">
        <v>41822</v>
      </c>
      <c r="F16" s="316" t="s">
        <v>526</v>
      </c>
      <c r="G16" s="8"/>
    </row>
    <row r="17" spans="1:7">
      <c r="A17" s="307">
        <v>15</v>
      </c>
      <c r="B17" s="38" t="s">
        <v>560</v>
      </c>
      <c r="C17" s="310" t="s">
        <v>463</v>
      </c>
      <c r="D17" s="317">
        <v>41586</v>
      </c>
      <c r="E17" s="317">
        <v>41822</v>
      </c>
      <c r="F17" s="316" t="s">
        <v>526</v>
      </c>
      <c r="G17" s="8"/>
    </row>
    <row r="18" spans="1:7">
      <c r="A18" s="307">
        <v>16</v>
      </c>
      <c r="B18" s="38" t="s">
        <v>561</v>
      </c>
      <c r="C18" s="55" t="s">
        <v>562</v>
      </c>
      <c r="D18" s="317">
        <v>41680</v>
      </c>
      <c r="E18" s="317">
        <v>41822</v>
      </c>
      <c r="F18" s="316" t="s">
        <v>526</v>
      </c>
      <c r="G18" s="8"/>
    </row>
    <row r="19" spans="1:7">
      <c r="A19" s="307">
        <v>17</v>
      </c>
      <c r="B19" s="38" t="s">
        <v>563</v>
      </c>
      <c r="C19" s="55" t="s">
        <v>362</v>
      </c>
      <c r="D19" s="317">
        <v>41593</v>
      </c>
      <c r="E19" s="317">
        <v>41822</v>
      </c>
      <c r="F19" s="316" t="s">
        <v>526</v>
      </c>
      <c r="G19" s="8"/>
    </row>
    <row r="20" spans="1:7">
      <c r="A20" s="307">
        <v>18</v>
      </c>
      <c r="B20" s="38" t="s">
        <v>564</v>
      </c>
      <c r="C20" s="55" t="s">
        <v>477</v>
      </c>
      <c r="D20" s="317">
        <v>41535</v>
      </c>
      <c r="E20" s="317">
        <v>41822</v>
      </c>
      <c r="F20" s="320" t="s">
        <v>528</v>
      </c>
      <c r="G20" s="8"/>
    </row>
    <row r="21" spans="1:7">
      <c r="A21" s="307">
        <v>19</v>
      </c>
      <c r="B21" s="38" t="s">
        <v>565</v>
      </c>
      <c r="C21" s="307" t="s">
        <v>552</v>
      </c>
      <c r="D21" s="317">
        <v>41540</v>
      </c>
      <c r="E21" s="317">
        <v>41822</v>
      </c>
      <c r="F21" s="316" t="s">
        <v>526</v>
      </c>
      <c r="G21" s="8"/>
    </row>
    <row r="22" spans="1:7">
      <c r="A22" s="321">
        <v>20</v>
      </c>
      <c r="B22" s="38" t="s">
        <v>566</v>
      </c>
      <c r="C22" s="309" t="s">
        <v>399</v>
      </c>
      <c r="D22" s="317">
        <v>41610</v>
      </c>
      <c r="E22" s="317">
        <v>41822</v>
      </c>
      <c r="F22" s="316" t="s">
        <v>526</v>
      </c>
      <c r="G22" s="8"/>
    </row>
    <row r="23" spans="1:7">
      <c r="A23" s="321">
        <v>21</v>
      </c>
      <c r="B23" s="38" t="s">
        <v>567</v>
      </c>
      <c r="C23" s="55" t="s">
        <v>353</v>
      </c>
      <c r="D23" s="317">
        <v>41611</v>
      </c>
      <c r="E23" s="317">
        <v>41983</v>
      </c>
      <c r="F23" s="320" t="s">
        <v>528</v>
      </c>
      <c r="G23" s="8"/>
    </row>
    <row r="24" spans="1:7" ht="31.5">
      <c r="A24" s="321">
        <v>22</v>
      </c>
      <c r="B24" s="38" t="s">
        <v>568</v>
      </c>
      <c r="C24" s="309" t="s">
        <v>303</v>
      </c>
      <c r="D24" s="317">
        <v>41709</v>
      </c>
      <c r="E24" s="317">
        <v>41983</v>
      </c>
      <c r="F24" s="316" t="s">
        <v>526</v>
      </c>
      <c r="G24" s="8"/>
    </row>
    <row r="25" spans="1:7">
      <c r="A25" s="321">
        <v>23</v>
      </c>
      <c r="B25" s="38" t="s">
        <v>569</v>
      </c>
      <c r="C25" s="55" t="s">
        <v>570</v>
      </c>
      <c r="D25" s="317">
        <v>41779</v>
      </c>
      <c r="E25" s="317">
        <v>41983</v>
      </c>
      <c r="F25" s="316" t="s">
        <v>526</v>
      </c>
      <c r="G25" s="8"/>
    </row>
    <row r="26" spans="1:7">
      <c r="A26" s="38">
        <v>24</v>
      </c>
      <c r="B26" s="38" t="s">
        <v>571</v>
      </c>
      <c r="C26" s="318" t="s">
        <v>307</v>
      </c>
      <c r="D26" s="317">
        <v>41712</v>
      </c>
      <c r="E26" s="317">
        <v>41983</v>
      </c>
      <c r="F26" s="316" t="s">
        <v>526</v>
      </c>
      <c r="G26" s="8"/>
    </row>
    <row r="27" spans="1:7">
      <c r="A27" s="38">
        <v>25</v>
      </c>
      <c r="B27" s="38" t="s">
        <v>572</v>
      </c>
      <c r="C27" s="55" t="s">
        <v>353</v>
      </c>
      <c r="D27" s="317">
        <v>41540</v>
      </c>
      <c r="E27" s="317">
        <v>41983</v>
      </c>
      <c r="F27" s="316" t="s">
        <v>526</v>
      </c>
      <c r="G27" s="8"/>
    </row>
    <row r="28" spans="1:7">
      <c r="A28" s="38">
        <v>26</v>
      </c>
      <c r="B28" s="38" t="s">
        <v>573</v>
      </c>
      <c r="C28" s="312" t="s">
        <v>539</v>
      </c>
      <c r="D28" s="317">
        <v>41652</v>
      </c>
      <c r="E28" s="317">
        <v>41983</v>
      </c>
      <c r="F28" s="316" t="s">
        <v>526</v>
      </c>
      <c r="G28" s="8"/>
    </row>
    <row r="29" spans="1:7">
      <c r="A29" s="38">
        <v>27</v>
      </c>
      <c r="B29" s="38" t="s">
        <v>574</v>
      </c>
      <c r="C29" s="307" t="s">
        <v>548</v>
      </c>
      <c r="D29" s="317">
        <v>41789</v>
      </c>
      <c r="E29" s="317">
        <v>41983</v>
      </c>
      <c r="F29" s="316" t="s">
        <v>526</v>
      </c>
      <c r="G29" s="8"/>
    </row>
    <row r="30" spans="1:7">
      <c r="A30" s="38">
        <v>28</v>
      </c>
      <c r="B30" s="38" t="s">
        <v>575</v>
      </c>
      <c r="C30" s="55" t="s">
        <v>362</v>
      </c>
      <c r="D30" s="317">
        <v>41745</v>
      </c>
      <c r="E30" s="317">
        <v>41983</v>
      </c>
      <c r="F30" s="316" t="s">
        <v>526</v>
      </c>
      <c r="G30" s="8"/>
    </row>
    <row r="31" spans="1:7">
      <c r="A31" s="38">
        <v>29</v>
      </c>
      <c r="B31" s="38" t="s">
        <v>576</v>
      </c>
      <c r="C31" s="55" t="s">
        <v>362</v>
      </c>
      <c r="D31" s="317">
        <v>41906</v>
      </c>
      <c r="E31" s="317">
        <v>41983</v>
      </c>
      <c r="F31" s="316" t="s">
        <v>526</v>
      </c>
      <c r="G31" s="8"/>
    </row>
    <row r="32" spans="1:7" ht="31.5">
      <c r="A32" s="38">
        <v>30</v>
      </c>
      <c r="B32" s="38" t="s">
        <v>577</v>
      </c>
      <c r="C32" s="306" t="s">
        <v>371</v>
      </c>
      <c r="D32" s="317">
        <v>41684</v>
      </c>
      <c r="E32" s="317">
        <v>41983</v>
      </c>
      <c r="F32" s="316" t="s">
        <v>526</v>
      </c>
      <c r="G32" s="8"/>
    </row>
    <row r="33" spans="1:7">
      <c r="A33" s="38">
        <v>31</v>
      </c>
      <c r="B33" s="38" t="s">
        <v>578</v>
      </c>
      <c r="C33" s="38" t="s">
        <v>343</v>
      </c>
      <c r="D33" s="317">
        <v>41757</v>
      </c>
      <c r="E33" s="317">
        <v>41983</v>
      </c>
      <c r="F33" s="316" t="s">
        <v>526</v>
      </c>
      <c r="G33" s="8"/>
    </row>
    <row r="34" spans="1:7">
      <c r="A34" s="38">
        <v>32</v>
      </c>
      <c r="B34" s="38" t="s">
        <v>579</v>
      </c>
      <c r="C34" s="27" t="s">
        <v>525</v>
      </c>
      <c r="D34" s="317">
        <v>41808</v>
      </c>
      <c r="E34" s="317">
        <v>41983</v>
      </c>
      <c r="F34" s="316" t="s">
        <v>526</v>
      </c>
      <c r="G34" s="8"/>
    </row>
    <row r="35" spans="1:7">
      <c r="A35" s="38">
        <v>33</v>
      </c>
      <c r="B35" s="38" t="s">
        <v>580</v>
      </c>
      <c r="C35" s="38" t="s">
        <v>581</v>
      </c>
      <c r="D35" s="317">
        <v>41907</v>
      </c>
      <c r="E35" s="317">
        <v>41983</v>
      </c>
      <c r="F35" s="316" t="s">
        <v>526</v>
      </c>
      <c r="G35" s="8"/>
    </row>
    <row r="36" spans="1:7">
      <c r="A36" s="38">
        <v>34</v>
      </c>
      <c r="B36" s="38" t="s">
        <v>582</v>
      </c>
      <c r="C36" s="307" t="s">
        <v>552</v>
      </c>
      <c r="D36" s="317">
        <v>41540</v>
      </c>
      <c r="E36" s="317">
        <v>41983</v>
      </c>
      <c r="F36" s="316" t="s">
        <v>526</v>
      </c>
      <c r="G36" s="8"/>
    </row>
    <row r="37" spans="1:7">
      <c r="A37" s="38">
        <v>35</v>
      </c>
      <c r="B37" s="38" t="s">
        <v>583</v>
      </c>
      <c r="C37" s="307" t="s">
        <v>552</v>
      </c>
      <c r="D37" s="317">
        <v>41540</v>
      </c>
      <c r="E37" s="317">
        <v>41983</v>
      </c>
      <c r="F37" s="316" t="s">
        <v>526</v>
      </c>
      <c r="G37" s="8"/>
    </row>
    <row r="38" spans="1:7">
      <c r="A38" s="38">
        <v>36</v>
      </c>
      <c r="B38" s="38" t="s">
        <v>584</v>
      </c>
      <c r="C38" s="55" t="s">
        <v>353</v>
      </c>
      <c r="D38" s="317">
        <v>41528</v>
      </c>
      <c r="E38" s="317">
        <v>41983</v>
      </c>
      <c r="F38" s="320" t="s">
        <v>528</v>
      </c>
      <c r="G38" s="8"/>
    </row>
    <row r="39" spans="1:7">
      <c r="A39" s="38">
        <v>37</v>
      </c>
      <c r="B39" s="38" t="s">
        <v>585</v>
      </c>
      <c r="C39" s="55" t="s">
        <v>296</v>
      </c>
      <c r="D39" s="317">
        <v>41711</v>
      </c>
      <c r="E39" s="317">
        <v>41983</v>
      </c>
      <c r="F39" s="316" t="s">
        <v>526</v>
      </c>
      <c r="G39" s="8"/>
    </row>
    <row r="40" spans="1:7" ht="53.25" customHeight="1" thickBot="1">
      <c r="A40" s="54"/>
      <c r="B40" s="38"/>
      <c r="C40" s="322"/>
      <c r="D40" s="323" t="s">
        <v>85</v>
      </c>
      <c r="E40" s="52"/>
      <c r="F40" s="53"/>
      <c r="G40" s="8"/>
    </row>
    <row r="41" spans="1:7" ht="16.5" thickBot="1">
      <c r="A41" s="54"/>
      <c r="B41" s="324" t="s">
        <v>86</v>
      </c>
      <c r="C41" s="56"/>
      <c r="D41" s="62"/>
      <c r="E41" s="52"/>
      <c r="F41" s="52"/>
      <c r="G41" s="8"/>
    </row>
    <row r="42" spans="1:7">
      <c r="A42" s="54"/>
      <c r="B42" s="57" t="s">
        <v>521</v>
      </c>
      <c r="C42" s="58">
        <v>25</v>
      </c>
      <c r="D42" s="38">
        <v>5</v>
      </c>
      <c r="E42" s="52"/>
      <c r="F42" s="52"/>
      <c r="G42" s="8"/>
    </row>
    <row r="43" spans="1:7">
      <c r="A43" s="54"/>
      <c r="B43" s="57" t="s">
        <v>522</v>
      </c>
      <c r="C43">
        <v>16</v>
      </c>
      <c r="D43">
        <v>4</v>
      </c>
      <c r="E43" s="52"/>
      <c r="F43" s="52"/>
      <c r="G43" s="8"/>
    </row>
    <row r="44" spans="1:7">
      <c r="A44" s="54"/>
      <c r="B44" s="57" t="s">
        <v>523</v>
      </c>
      <c r="C44" s="58">
        <v>37</v>
      </c>
      <c r="D44" s="38">
        <v>3</v>
      </c>
      <c r="E44" s="52"/>
      <c r="F44" s="52"/>
      <c r="G44" s="8"/>
    </row>
    <row r="45" spans="1:7">
      <c r="A45" s="54"/>
      <c r="B45" s="55" t="s">
        <v>171</v>
      </c>
      <c r="C45" s="58"/>
      <c r="D45" s="38"/>
      <c r="E45" s="52"/>
      <c r="F45" s="52"/>
      <c r="G45" s="8"/>
    </row>
    <row r="46" spans="1:7">
      <c r="A46" s="54"/>
      <c r="B46" s="38" t="s">
        <v>18</v>
      </c>
      <c r="C46" s="58">
        <v>1</v>
      </c>
      <c r="D46" s="38"/>
      <c r="E46" s="52"/>
      <c r="F46" s="52"/>
    </row>
    <row r="47" spans="1:7">
      <c r="A47" s="54"/>
      <c r="B47" s="38" t="s">
        <v>19</v>
      </c>
      <c r="C47" s="58">
        <v>3</v>
      </c>
      <c r="D47" s="38"/>
      <c r="E47" s="52"/>
      <c r="F47" s="52"/>
    </row>
    <row r="48" spans="1:7" ht="16.5" thickBot="1">
      <c r="A48" s="54"/>
      <c r="B48" s="38" t="s">
        <v>132</v>
      </c>
      <c r="C48" s="325">
        <v>2</v>
      </c>
      <c r="D48" s="52"/>
      <c r="E48" s="52"/>
      <c r="F48" s="52"/>
    </row>
    <row r="49" spans="1:6" ht="31.5" customHeight="1" thickBot="1">
      <c r="A49" s="54"/>
      <c r="B49" s="52"/>
      <c r="C49" s="86"/>
      <c r="E49" s="52"/>
      <c r="F49" s="52"/>
    </row>
    <row r="50" spans="1:6" ht="29.25" customHeight="1" thickBot="1">
      <c r="A50" s="54"/>
      <c r="B50" s="85" t="s">
        <v>172</v>
      </c>
      <c r="C50" s="57" t="s">
        <v>170</v>
      </c>
      <c r="D50" s="59"/>
      <c r="E50" s="52"/>
      <c r="F50" s="52"/>
    </row>
    <row r="51" spans="1:6" ht="48" customHeight="1">
      <c r="B51" s="45">
        <v>37</v>
      </c>
      <c r="C51" s="26">
        <v>43</v>
      </c>
      <c r="D51" s="18"/>
    </row>
  </sheetData>
  <mergeCells count="1">
    <mergeCell ref="A1:F1"/>
  </mergeCells>
  <phoneticPr fontId="8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J15" sqref="J15"/>
    </sheetView>
  </sheetViews>
  <sheetFormatPr defaultRowHeight="15.7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>
      <c r="A1" s="625" t="s">
        <v>586</v>
      </c>
      <c r="B1" s="625"/>
      <c r="C1" s="625"/>
      <c r="D1" s="625"/>
      <c r="E1" s="625"/>
      <c r="F1" s="625"/>
      <c r="G1" s="625"/>
      <c r="H1" s="625"/>
      <c r="I1" s="625"/>
      <c r="J1" s="141"/>
    </row>
    <row r="2" spans="1:10" s="5" customFormat="1" ht="174" customHeight="1" thickBot="1">
      <c r="A2" s="66" t="s">
        <v>87</v>
      </c>
      <c r="B2" s="75" t="s">
        <v>153</v>
      </c>
      <c r="C2" s="75" t="s">
        <v>88</v>
      </c>
      <c r="D2" s="75" t="s">
        <v>156</v>
      </c>
      <c r="E2" s="75" t="s">
        <v>89</v>
      </c>
      <c r="F2" s="75" t="s">
        <v>90</v>
      </c>
      <c r="G2" s="75" t="s">
        <v>91</v>
      </c>
      <c r="H2" s="75" t="s">
        <v>92</v>
      </c>
      <c r="I2" s="76" t="s">
        <v>93</v>
      </c>
      <c r="J2" s="19"/>
    </row>
    <row r="3" spans="1:10">
      <c r="A3" s="79" t="s">
        <v>173</v>
      </c>
      <c r="B3" s="79">
        <v>13</v>
      </c>
      <c r="C3" s="65">
        <v>1.62</v>
      </c>
      <c r="D3" s="65">
        <v>0.1</v>
      </c>
      <c r="E3" s="65">
        <v>5</v>
      </c>
      <c r="F3" s="65">
        <v>2</v>
      </c>
      <c r="G3" s="65">
        <v>0</v>
      </c>
      <c r="H3" s="65">
        <v>0</v>
      </c>
      <c r="I3" s="65">
        <v>4</v>
      </c>
      <c r="J3" s="8"/>
    </row>
    <row r="4" spans="1:10">
      <c r="A4" s="15" t="s">
        <v>174</v>
      </c>
      <c r="B4" s="15">
        <v>59</v>
      </c>
      <c r="C4" s="3">
        <v>1.78</v>
      </c>
      <c r="D4" s="3">
        <v>0.7</v>
      </c>
      <c r="E4" s="3">
        <v>4.7</v>
      </c>
      <c r="F4" s="3">
        <v>1</v>
      </c>
      <c r="G4" s="3">
        <v>4</v>
      </c>
      <c r="H4" s="3">
        <v>2</v>
      </c>
      <c r="I4" s="3">
        <v>26</v>
      </c>
      <c r="J4" s="8"/>
    </row>
    <row r="5" spans="1:10">
      <c r="A5" s="15" t="s">
        <v>107</v>
      </c>
      <c r="B5" s="15">
        <v>104</v>
      </c>
      <c r="C5" s="3">
        <v>5.16</v>
      </c>
      <c r="D5" s="3">
        <v>1.1100000000000001</v>
      </c>
      <c r="E5" s="3">
        <v>3.9</v>
      </c>
      <c r="F5" s="3">
        <v>1</v>
      </c>
      <c r="G5" s="3">
        <v>23</v>
      </c>
      <c r="H5" s="3">
        <v>0</v>
      </c>
      <c r="I5" s="3">
        <v>60</v>
      </c>
      <c r="J5" s="8"/>
    </row>
    <row r="6" spans="1:10">
      <c r="A6" s="110" t="s">
        <v>56</v>
      </c>
      <c r="B6" s="109">
        <v>176</v>
      </c>
      <c r="C6" s="111">
        <v>3.76</v>
      </c>
      <c r="D6" s="111">
        <v>0.9</v>
      </c>
      <c r="E6" s="112">
        <v>4.3</v>
      </c>
      <c r="F6" s="109">
        <v>4</v>
      </c>
      <c r="G6" s="109">
        <v>27</v>
      </c>
      <c r="H6" s="109">
        <v>2</v>
      </c>
      <c r="I6" s="109">
        <v>90</v>
      </c>
      <c r="J6" s="8"/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thickBot="1">
      <c r="A8" s="624" t="s">
        <v>94</v>
      </c>
      <c r="B8" s="624"/>
      <c r="C8" s="624"/>
      <c r="D8" s="11"/>
      <c r="E8" s="11"/>
      <c r="F8" s="11"/>
      <c r="G8" s="11"/>
      <c r="H8" s="11"/>
      <c r="I8" s="11"/>
      <c r="J8" s="11"/>
    </row>
    <row r="9" spans="1:10" s="1" customFormat="1" ht="32.25" thickBot="1">
      <c r="A9" s="66" t="s">
        <v>95</v>
      </c>
      <c r="B9" s="73" t="s">
        <v>96</v>
      </c>
      <c r="C9" s="74" t="s">
        <v>154</v>
      </c>
      <c r="D9" s="11"/>
      <c r="E9" s="11"/>
      <c r="F9" s="11"/>
      <c r="G9" s="11"/>
      <c r="H9" s="11"/>
      <c r="I9" s="11"/>
      <c r="J9" s="11"/>
    </row>
    <row r="10" spans="1:10">
      <c r="A10" s="79" t="s">
        <v>175</v>
      </c>
      <c r="B10" s="79">
        <v>20</v>
      </c>
      <c r="C10" s="87">
        <v>9.91</v>
      </c>
      <c r="D10" s="8"/>
      <c r="E10" s="8"/>
      <c r="F10" s="8"/>
      <c r="G10" s="8"/>
      <c r="H10" s="8"/>
      <c r="I10" s="8"/>
      <c r="J10" s="8"/>
    </row>
    <row r="11" spans="1:10">
      <c r="A11" s="15" t="s">
        <v>176</v>
      </c>
      <c r="B11" s="15">
        <v>52</v>
      </c>
      <c r="C11" s="4">
        <v>22.75</v>
      </c>
      <c r="D11" s="8"/>
      <c r="E11" s="8"/>
      <c r="F11" s="8"/>
      <c r="G11" s="8"/>
      <c r="H11" s="8"/>
      <c r="I11" s="8"/>
      <c r="J11" s="8"/>
    </row>
    <row r="12" spans="1:10" ht="13.5" customHeight="1">
      <c r="A12" s="109" t="s">
        <v>56</v>
      </c>
      <c r="B12" s="63">
        <v>72</v>
      </c>
      <c r="C12" s="63">
        <v>32.659999999999997</v>
      </c>
    </row>
    <row r="13" spans="1:10">
      <c r="C13" s="18"/>
    </row>
  </sheetData>
  <mergeCells count="2">
    <mergeCell ref="A8:C8"/>
    <mergeCell ref="A1:I1"/>
  </mergeCells>
  <phoneticPr fontId="8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zoomScaleSheetLayoutView="100" workbookViewId="0">
      <selection activeCell="J19" sqref="J19"/>
    </sheetView>
  </sheetViews>
  <sheetFormatPr defaultRowHeight="15.75"/>
  <cols>
    <col min="1" max="1" width="17.375" customWidth="1"/>
    <col min="2" max="2" width="11.5" customWidth="1"/>
    <col min="3" max="14" width="10.625" customWidth="1"/>
  </cols>
  <sheetData>
    <row r="1" spans="1:13" ht="42" customHeight="1">
      <c r="A1" s="602" t="s">
        <v>133</v>
      </c>
      <c r="B1" s="602"/>
      <c r="C1" s="602"/>
      <c r="D1" s="602"/>
      <c r="E1" s="602"/>
      <c r="F1" s="602"/>
      <c r="G1" s="602"/>
      <c r="H1" s="23"/>
      <c r="I1" s="23"/>
      <c r="J1" s="23"/>
      <c r="K1" s="23"/>
      <c r="L1" s="23"/>
      <c r="M1" s="23"/>
    </row>
    <row r="2" spans="1:13" ht="16.5" thickBot="1">
      <c r="A2" s="18" t="s">
        <v>587</v>
      </c>
      <c r="B2" s="18"/>
      <c r="C2" s="20"/>
    </row>
    <row r="3" spans="1:13" s="6" customFormat="1" ht="63.75" thickBot="1">
      <c r="A3" s="66" t="s">
        <v>52</v>
      </c>
      <c r="B3" s="75" t="s">
        <v>56</v>
      </c>
      <c r="C3" s="75" t="s">
        <v>97</v>
      </c>
      <c r="D3" s="75" t="s">
        <v>98</v>
      </c>
      <c r="E3" s="75" t="s">
        <v>157</v>
      </c>
      <c r="F3" s="75" t="s">
        <v>159</v>
      </c>
      <c r="G3" s="76" t="s">
        <v>158</v>
      </c>
    </row>
    <row r="4" spans="1:13" s="6" customFormat="1">
      <c r="A4" s="494" t="s">
        <v>598</v>
      </c>
      <c r="B4" s="495">
        <f>+SUM(C4:G4)</f>
        <v>234.09999999999997</v>
      </c>
      <c r="C4" s="494">
        <v>38</v>
      </c>
      <c r="D4" s="494">
        <v>64.92</v>
      </c>
      <c r="E4" s="494"/>
      <c r="F4" s="494">
        <v>113.85</v>
      </c>
      <c r="G4" s="494">
        <v>17.329999999999998</v>
      </c>
    </row>
    <row r="5" spans="1:13" s="6" customFormat="1">
      <c r="A5" s="36" t="s">
        <v>595</v>
      </c>
      <c r="B5" s="495">
        <f t="shared" ref="B5:B16" si="0">+SUM(C5:G5)</f>
        <v>110.22</v>
      </c>
      <c r="C5" s="36">
        <v>20.3</v>
      </c>
      <c r="D5" s="36">
        <v>32.33</v>
      </c>
      <c r="E5" s="36"/>
      <c r="F5" s="36">
        <v>47.41</v>
      </c>
      <c r="G5" s="36">
        <v>10.18</v>
      </c>
    </row>
    <row r="6" spans="1:13" s="6" customFormat="1">
      <c r="A6" s="36" t="s">
        <v>593</v>
      </c>
      <c r="B6" s="495">
        <f t="shared" si="0"/>
        <v>193.43</v>
      </c>
      <c r="C6" s="36">
        <v>35.549999999999997</v>
      </c>
      <c r="D6" s="36">
        <v>58.6</v>
      </c>
      <c r="E6" s="36"/>
      <c r="F6" s="36">
        <v>75.75</v>
      </c>
      <c r="G6" s="36">
        <v>23.53</v>
      </c>
    </row>
    <row r="7" spans="1:13" s="6" customFormat="1">
      <c r="A7" s="36" t="s">
        <v>4469</v>
      </c>
      <c r="B7" s="495">
        <f t="shared" si="0"/>
        <v>179.83</v>
      </c>
      <c r="C7" s="36">
        <v>43.9</v>
      </c>
      <c r="D7" s="36">
        <v>66.5</v>
      </c>
      <c r="E7" s="36"/>
      <c r="F7" s="36">
        <v>60.9</v>
      </c>
      <c r="G7" s="36">
        <v>8.5299999999999994</v>
      </c>
    </row>
    <row r="8" spans="1:13" s="6" customFormat="1">
      <c r="A8" s="36" t="s">
        <v>591</v>
      </c>
      <c r="B8" s="495">
        <f t="shared" si="0"/>
        <v>108.3</v>
      </c>
      <c r="C8" s="36">
        <v>8.5</v>
      </c>
      <c r="D8" s="36">
        <v>35.25</v>
      </c>
      <c r="E8" s="36"/>
      <c r="F8" s="36">
        <v>55</v>
      </c>
      <c r="G8" s="36">
        <v>9.5500000000000007</v>
      </c>
    </row>
    <row r="9" spans="1:13" s="6" customFormat="1">
      <c r="A9" s="36" t="s">
        <v>596</v>
      </c>
      <c r="B9" s="495">
        <f t="shared" si="0"/>
        <v>168.40000000000003</v>
      </c>
      <c r="C9" s="36">
        <v>22.79</v>
      </c>
      <c r="D9" s="36">
        <v>44.63</v>
      </c>
      <c r="E9" s="36"/>
      <c r="F9" s="36">
        <v>96.43</v>
      </c>
      <c r="G9" s="36">
        <v>4.55</v>
      </c>
    </row>
    <row r="10" spans="1:13" s="6" customFormat="1">
      <c r="A10" s="36" t="s">
        <v>594</v>
      </c>
      <c r="B10" s="495">
        <f t="shared" si="0"/>
        <v>37.089999999999996</v>
      </c>
      <c r="C10" s="36">
        <v>3.53</v>
      </c>
      <c r="D10" s="36">
        <v>9.23</v>
      </c>
      <c r="E10" s="36"/>
      <c r="F10" s="36">
        <v>19.61</v>
      </c>
      <c r="G10" s="36">
        <v>4.72</v>
      </c>
    </row>
    <row r="11" spans="1:13" s="6" customFormat="1">
      <c r="A11" s="36" t="s">
        <v>2817</v>
      </c>
      <c r="B11" s="495">
        <f t="shared" si="0"/>
        <v>36.53</v>
      </c>
      <c r="C11" s="36">
        <v>2.8</v>
      </c>
      <c r="D11" s="36">
        <v>14.45</v>
      </c>
      <c r="E11" s="36"/>
      <c r="F11" s="36">
        <v>16.28</v>
      </c>
      <c r="G11" s="36">
        <v>3</v>
      </c>
    </row>
    <row r="12" spans="1:13" s="6" customFormat="1">
      <c r="A12" s="36"/>
      <c r="B12" s="495">
        <f t="shared" si="0"/>
        <v>0</v>
      </c>
      <c r="C12" s="36"/>
      <c r="D12" s="36"/>
      <c r="E12" s="36"/>
      <c r="F12" s="36"/>
      <c r="G12" s="36"/>
    </row>
    <row r="13" spans="1:13" s="6" customFormat="1">
      <c r="A13" s="36"/>
      <c r="B13" s="495">
        <f t="shared" si="0"/>
        <v>0</v>
      </c>
      <c r="C13" s="36"/>
      <c r="D13" s="36"/>
      <c r="E13" s="36"/>
      <c r="F13" s="36"/>
      <c r="G13" s="36"/>
    </row>
    <row r="14" spans="1:13" s="6" customFormat="1">
      <c r="A14" s="36"/>
      <c r="B14" s="495">
        <f t="shared" si="0"/>
        <v>0</v>
      </c>
      <c r="C14" s="36"/>
      <c r="D14" s="36"/>
      <c r="E14" s="36"/>
      <c r="F14" s="36"/>
      <c r="G14" s="36"/>
    </row>
    <row r="15" spans="1:13" s="6" customFormat="1">
      <c r="A15" s="7"/>
      <c r="B15" s="495">
        <f t="shared" si="0"/>
        <v>0</v>
      </c>
      <c r="C15" s="7"/>
      <c r="D15" s="7"/>
      <c r="E15" s="7"/>
      <c r="F15" s="7"/>
      <c r="G15" s="7"/>
    </row>
    <row r="16" spans="1:13" s="6" customFormat="1">
      <c r="A16" s="7"/>
      <c r="B16" s="495">
        <f t="shared" si="0"/>
        <v>0</v>
      </c>
      <c r="C16" s="7"/>
      <c r="D16" s="7"/>
      <c r="E16" s="7"/>
      <c r="F16" s="7"/>
      <c r="G16" s="7"/>
    </row>
    <row r="17" spans="1:7" ht="18.75" customHeight="1">
      <c r="A17" s="102" t="s">
        <v>56</v>
      </c>
      <c r="B17" s="44">
        <f t="shared" ref="B17:G17" si="1">SUM(B4:B16)</f>
        <v>1067.8999999999999</v>
      </c>
      <c r="C17" s="44">
        <f t="shared" si="1"/>
        <v>175.37</v>
      </c>
      <c r="D17" s="44">
        <f t="shared" si="1"/>
        <v>325.91000000000003</v>
      </c>
      <c r="E17" s="44">
        <f t="shared" si="1"/>
        <v>0</v>
      </c>
      <c r="F17" s="44">
        <f t="shared" si="1"/>
        <v>485.23</v>
      </c>
      <c r="G17" s="44">
        <f t="shared" si="1"/>
        <v>81.39</v>
      </c>
    </row>
    <row r="18" spans="1:7" ht="20.25" customHeight="1">
      <c r="A18" s="102" t="s">
        <v>177</v>
      </c>
      <c r="B18" s="113">
        <v>100</v>
      </c>
      <c r="C18" s="104">
        <f>+IFERROR(C17/$B$17,0)*100</f>
        <v>16.421949620751008</v>
      </c>
      <c r="D18" s="104">
        <f>+IFERROR(D17/$B$17,0)*100</f>
        <v>30.518775166214073</v>
      </c>
      <c r="E18" s="104">
        <f>+IFERROR(E17/$B$17,0)*100</f>
        <v>0</v>
      </c>
      <c r="F18" s="104">
        <f>+IFERROR(F17/$B$17,0)*100</f>
        <v>45.437775072572343</v>
      </c>
      <c r="G18" s="104">
        <f>+IFERROR(G17/$B$17,0)*100</f>
        <v>7.6215001404625911</v>
      </c>
    </row>
    <row r="19" spans="1:7" ht="22.5" customHeight="1">
      <c r="A19" s="39" t="s">
        <v>4470</v>
      </c>
      <c r="B19" s="3"/>
      <c r="C19" s="3"/>
      <c r="D19" s="3"/>
      <c r="E19" s="3"/>
      <c r="F19" s="3"/>
      <c r="G19" s="3"/>
    </row>
    <row r="20" spans="1:7" ht="22.5" customHeight="1">
      <c r="A20" s="102" t="s">
        <v>4471</v>
      </c>
      <c r="B20" s="118">
        <f>+B18-B19</f>
        <v>100</v>
      </c>
      <c r="C20" s="118">
        <f t="shared" ref="C20:G20" si="2">+C18-C19</f>
        <v>16.421949620751008</v>
      </c>
      <c r="D20" s="118">
        <f t="shared" si="2"/>
        <v>30.518775166214073</v>
      </c>
      <c r="E20" s="118">
        <f t="shared" si="2"/>
        <v>0</v>
      </c>
      <c r="F20" s="118">
        <f t="shared" si="2"/>
        <v>45.437775072572343</v>
      </c>
      <c r="G20" s="118">
        <f t="shared" si="2"/>
        <v>7.6215001404625911</v>
      </c>
    </row>
    <row r="21" spans="1:7">
      <c r="A21" s="1"/>
    </row>
  </sheetData>
  <mergeCells count="1">
    <mergeCell ref="A1:G1"/>
  </mergeCells>
  <phoneticPr fontId="8" type="noConversion"/>
  <pageMargins left="0.75" right="0.75" top="0.5" bottom="1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E33" sqref="E33"/>
    </sheetView>
  </sheetViews>
  <sheetFormatPr defaultRowHeight="15.75"/>
  <cols>
    <col min="1" max="9" width="12.625" customWidth="1"/>
  </cols>
  <sheetData>
    <row r="1" spans="1:9" ht="40.5" customHeight="1">
      <c r="A1" s="636" t="s">
        <v>588</v>
      </c>
      <c r="B1" s="636"/>
      <c r="C1" s="636"/>
      <c r="D1" s="636"/>
      <c r="E1" s="636"/>
      <c r="F1" s="636"/>
      <c r="G1" s="636"/>
      <c r="H1" s="636"/>
      <c r="I1" s="637"/>
    </row>
    <row r="2" spans="1:9" ht="16.5" thickBot="1">
      <c r="A2" s="519" t="s">
        <v>518</v>
      </c>
      <c r="B2" s="523"/>
      <c r="C2" s="523"/>
      <c r="D2" s="523"/>
      <c r="E2" s="523"/>
      <c r="F2" s="523"/>
      <c r="G2" s="523"/>
      <c r="H2" s="523"/>
      <c r="I2" s="523"/>
    </row>
    <row r="3" spans="1:9" ht="15.75" customHeight="1">
      <c r="A3" s="638" t="s">
        <v>52</v>
      </c>
      <c r="B3" s="640" t="s">
        <v>99</v>
      </c>
      <c r="C3" s="630" t="s">
        <v>100</v>
      </c>
      <c r="D3" s="631"/>
      <c r="E3" s="632"/>
      <c r="F3" s="633" t="s">
        <v>101</v>
      </c>
      <c r="G3" s="630" t="s">
        <v>102</v>
      </c>
      <c r="H3" s="631"/>
      <c r="I3" s="635"/>
    </row>
    <row r="4" spans="1:9" ht="32.25" thickBot="1">
      <c r="A4" s="639"/>
      <c r="B4" s="641"/>
      <c r="C4" s="528" t="s">
        <v>15</v>
      </c>
      <c r="D4" s="528" t="s">
        <v>16</v>
      </c>
      <c r="E4" s="528" t="s">
        <v>17</v>
      </c>
      <c r="F4" s="634"/>
      <c r="G4" s="528" t="s">
        <v>15</v>
      </c>
      <c r="H4" s="528" t="s">
        <v>16</v>
      </c>
      <c r="I4" s="529" t="s">
        <v>17</v>
      </c>
    </row>
    <row r="5" spans="1:9">
      <c r="A5" s="527" t="s">
        <v>598</v>
      </c>
      <c r="B5" s="527">
        <v>5</v>
      </c>
      <c r="C5" s="527">
        <v>27</v>
      </c>
      <c r="D5" s="527">
        <v>0</v>
      </c>
      <c r="E5" s="527">
        <v>0</v>
      </c>
      <c r="F5" s="527">
        <v>1</v>
      </c>
      <c r="G5" s="527">
        <v>0</v>
      </c>
      <c r="H5" s="527">
        <v>0</v>
      </c>
      <c r="I5" s="527">
        <v>7</v>
      </c>
    </row>
    <row r="6" spans="1:9">
      <c r="A6" s="524" t="s">
        <v>595</v>
      </c>
      <c r="B6" s="524">
        <v>19</v>
      </c>
      <c r="C6" s="524">
        <v>0</v>
      </c>
      <c r="D6" s="524">
        <v>0</v>
      </c>
      <c r="E6" s="524">
        <v>570</v>
      </c>
      <c r="F6" s="524">
        <v>35</v>
      </c>
      <c r="G6" s="524">
        <v>0</v>
      </c>
      <c r="H6" s="524">
        <v>60</v>
      </c>
      <c r="I6" s="524">
        <v>1020</v>
      </c>
    </row>
    <row r="7" spans="1:9">
      <c r="A7" s="524" t="s">
        <v>593</v>
      </c>
      <c r="B7" s="524">
        <v>1</v>
      </c>
      <c r="C7" s="524">
        <v>5</v>
      </c>
      <c r="D7" s="524">
        <v>0</v>
      </c>
      <c r="E7" s="524">
        <v>0</v>
      </c>
      <c r="F7" s="524">
        <v>2</v>
      </c>
      <c r="G7" s="524">
        <v>0</v>
      </c>
      <c r="H7" s="524">
        <v>150</v>
      </c>
      <c r="I7" s="524">
        <v>0</v>
      </c>
    </row>
    <row r="8" spans="1:9">
      <c r="A8" s="524" t="s">
        <v>592</v>
      </c>
      <c r="B8" s="524">
        <v>5</v>
      </c>
      <c r="C8" s="524">
        <v>26</v>
      </c>
      <c r="D8" s="524">
        <v>0</v>
      </c>
      <c r="E8" s="524">
        <v>10</v>
      </c>
      <c r="F8" s="524">
        <v>5</v>
      </c>
      <c r="G8" s="524">
        <v>16</v>
      </c>
      <c r="H8" s="524">
        <v>300</v>
      </c>
      <c r="I8" s="524">
        <v>17</v>
      </c>
    </row>
    <row r="9" spans="1:9">
      <c r="A9" s="524" t="s">
        <v>591</v>
      </c>
      <c r="B9" s="524">
        <v>3</v>
      </c>
      <c r="C9" s="524">
        <v>18</v>
      </c>
      <c r="D9" s="524">
        <v>0</v>
      </c>
      <c r="E9" s="524">
        <v>0</v>
      </c>
      <c r="F9" s="524">
        <v>0</v>
      </c>
      <c r="G9" s="524">
        <v>0</v>
      </c>
      <c r="H9" s="524">
        <v>0</v>
      </c>
      <c r="I9" s="524">
        <v>0</v>
      </c>
    </row>
    <row r="10" spans="1:9">
      <c r="A10" s="518" t="s">
        <v>596</v>
      </c>
      <c r="B10" s="518">
        <v>28</v>
      </c>
      <c r="C10" s="518">
        <v>30</v>
      </c>
      <c r="D10" s="518">
        <v>0</v>
      </c>
      <c r="E10" s="518">
        <v>156</v>
      </c>
      <c r="F10" s="518">
        <v>27</v>
      </c>
      <c r="G10" s="518">
        <v>0</v>
      </c>
      <c r="H10" s="518">
        <v>510</v>
      </c>
      <c r="I10" s="518">
        <v>181</v>
      </c>
    </row>
    <row r="11" spans="1:9" ht="18" customHeight="1">
      <c r="A11" s="518" t="s">
        <v>594</v>
      </c>
      <c r="B11" s="518">
        <v>3</v>
      </c>
      <c r="C11" s="518">
        <v>18</v>
      </c>
      <c r="D11" s="518">
        <v>0</v>
      </c>
      <c r="E11" s="518">
        <v>0</v>
      </c>
      <c r="F11" s="518">
        <v>0</v>
      </c>
      <c r="G11" s="518">
        <v>0</v>
      </c>
      <c r="H11" s="518">
        <v>0</v>
      </c>
      <c r="I11" s="518">
        <v>0</v>
      </c>
    </row>
    <row r="12" spans="1:9">
      <c r="A12" s="518" t="s">
        <v>4472</v>
      </c>
      <c r="B12" s="518">
        <v>7</v>
      </c>
      <c r="C12" s="518">
        <v>15</v>
      </c>
      <c r="D12" s="518">
        <v>0</v>
      </c>
      <c r="E12" s="518">
        <v>45</v>
      </c>
      <c r="F12" s="518">
        <v>2</v>
      </c>
      <c r="G12" s="518">
        <v>0</v>
      </c>
      <c r="H12" s="518">
        <v>90</v>
      </c>
      <c r="I12" s="518">
        <v>33</v>
      </c>
    </row>
    <row r="13" spans="1:9">
      <c r="A13" s="530" t="s">
        <v>56</v>
      </c>
      <c r="B13" s="520">
        <v>71</v>
      </c>
      <c r="C13" s="520">
        <v>139</v>
      </c>
      <c r="D13" s="520">
        <v>0</v>
      </c>
      <c r="E13" s="520">
        <v>781</v>
      </c>
      <c r="F13" s="520">
        <v>72</v>
      </c>
      <c r="G13" s="520">
        <v>16</v>
      </c>
      <c r="H13" s="520">
        <v>1110</v>
      </c>
      <c r="I13" s="520">
        <v>1258</v>
      </c>
    </row>
    <row r="14" spans="1:9" ht="15.75" customHeight="1">
      <c r="A14" s="521"/>
      <c r="B14" s="522"/>
      <c r="C14" s="522"/>
      <c r="D14" s="522"/>
      <c r="E14" s="522"/>
      <c r="F14" s="522"/>
      <c r="G14" s="522"/>
      <c r="H14" s="522"/>
      <c r="I14" s="522"/>
    </row>
    <row r="15" spans="1:9" ht="16.5" thickBot="1">
      <c r="A15" s="525" t="s">
        <v>204</v>
      </c>
      <c r="B15" s="522"/>
      <c r="C15" s="522"/>
      <c r="D15" s="522"/>
      <c r="E15" s="522"/>
      <c r="F15" s="522"/>
      <c r="G15" s="522"/>
      <c r="H15" s="522"/>
      <c r="I15" s="522"/>
    </row>
    <row r="16" spans="1:9">
      <c r="A16" s="626" t="s">
        <v>52</v>
      </c>
      <c r="B16" s="628" t="s">
        <v>99</v>
      </c>
      <c r="C16" s="630" t="s">
        <v>100</v>
      </c>
      <c r="D16" s="631"/>
      <c r="E16" s="632"/>
      <c r="F16" s="633" t="s">
        <v>101</v>
      </c>
      <c r="G16" s="630" t="s">
        <v>102</v>
      </c>
      <c r="H16" s="631"/>
      <c r="I16" s="635"/>
    </row>
    <row r="17" spans="1:9" ht="32.25" thickBot="1">
      <c r="A17" s="627"/>
      <c r="B17" s="629"/>
      <c r="C17" s="528" t="s">
        <v>15</v>
      </c>
      <c r="D17" s="528" t="s">
        <v>16</v>
      </c>
      <c r="E17" s="528" t="s">
        <v>17</v>
      </c>
      <c r="F17" s="634"/>
      <c r="G17" s="528" t="s">
        <v>15</v>
      </c>
      <c r="H17" s="528" t="s">
        <v>16</v>
      </c>
      <c r="I17" s="529" t="s">
        <v>17</v>
      </c>
    </row>
    <row r="18" spans="1:9">
      <c r="A18" s="527" t="s">
        <v>598</v>
      </c>
      <c r="B18" s="526">
        <v>5</v>
      </c>
      <c r="C18" s="526">
        <v>42</v>
      </c>
      <c r="D18" s="526">
        <v>0</v>
      </c>
      <c r="E18" s="526">
        <v>0</v>
      </c>
      <c r="F18" s="526">
        <v>4</v>
      </c>
      <c r="G18" s="526">
        <v>24</v>
      </c>
      <c r="H18" s="526">
        <v>0</v>
      </c>
      <c r="I18" s="526">
        <v>30</v>
      </c>
    </row>
    <row r="19" spans="1:9">
      <c r="A19" s="524" t="s">
        <v>595</v>
      </c>
      <c r="B19" s="516">
        <v>1</v>
      </c>
      <c r="C19" s="516">
        <v>8</v>
      </c>
      <c r="D19" s="516">
        <v>0</v>
      </c>
      <c r="E19" s="516">
        <v>0</v>
      </c>
      <c r="F19" s="516">
        <v>18</v>
      </c>
      <c r="G19" s="516">
        <v>0</v>
      </c>
      <c r="H19" s="516">
        <v>30</v>
      </c>
      <c r="I19" s="516">
        <v>510</v>
      </c>
    </row>
    <row r="20" spans="1:9">
      <c r="A20" s="524" t="s">
        <v>593</v>
      </c>
      <c r="B20" s="516">
        <v>2</v>
      </c>
      <c r="C20" s="516">
        <v>10</v>
      </c>
      <c r="D20" s="516">
        <v>0</v>
      </c>
      <c r="E20" s="516">
        <v>0</v>
      </c>
      <c r="F20" s="516">
        <v>1</v>
      </c>
      <c r="G20" s="516">
        <v>0</v>
      </c>
      <c r="H20" s="516">
        <v>60</v>
      </c>
      <c r="I20" s="516">
        <v>0</v>
      </c>
    </row>
    <row r="21" spans="1:9">
      <c r="A21" s="518" t="s">
        <v>592</v>
      </c>
      <c r="B21" s="516">
        <v>8</v>
      </c>
      <c r="C21" s="516">
        <v>31</v>
      </c>
      <c r="D21" s="516">
        <v>0</v>
      </c>
      <c r="E21" s="516">
        <v>9</v>
      </c>
      <c r="F21" s="516">
        <v>8</v>
      </c>
      <c r="G21" s="516">
        <v>122</v>
      </c>
      <c r="H21" s="516">
        <v>180</v>
      </c>
      <c r="I21" s="516">
        <v>0</v>
      </c>
    </row>
    <row r="22" spans="1:9">
      <c r="A22" s="518" t="s">
        <v>591</v>
      </c>
      <c r="B22" s="516">
        <v>5</v>
      </c>
      <c r="C22" s="516">
        <v>26</v>
      </c>
      <c r="D22" s="516">
        <v>30</v>
      </c>
      <c r="E22" s="516">
        <v>0</v>
      </c>
      <c r="F22" s="516">
        <v>0</v>
      </c>
      <c r="G22" s="516">
        <v>0</v>
      </c>
      <c r="H22" s="516">
        <v>0</v>
      </c>
      <c r="I22" s="516">
        <v>0</v>
      </c>
    </row>
    <row r="23" spans="1:9">
      <c r="A23" s="518" t="s">
        <v>596</v>
      </c>
      <c r="B23" s="516">
        <v>20</v>
      </c>
      <c r="C23" s="516">
        <v>24</v>
      </c>
      <c r="D23" s="516">
        <v>0</v>
      </c>
      <c r="E23" s="516">
        <v>116</v>
      </c>
      <c r="F23" s="516">
        <v>23</v>
      </c>
      <c r="G23" s="516">
        <v>26</v>
      </c>
      <c r="H23" s="516">
        <v>150</v>
      </c>
      <c r="I23" s="516">
        <v>420</v>
      </c>
    </row>
    <row r="24" spans="1:9" ht="18.75" customHeight="1">
      <c r="A24" s="518" t="s">
        <v>594</v>
      </c>
      <c r="B24" s="516">
        <v>3</v>
      </c>
      <c r="C24" s="516">
        <v>14</v>
      </c>
      <c r="D24" s="516">
        <v>0</v>
      </c>
      <c r="E24" s="516">
        <v>0</v>
      </c>
      <c r="F24" s="516">
        <v>0</v>
      </c>
      <c r="G24" s="516">
        <v>0</v>
      </c>
      <c r="H24" s="516">
        <v>0</v>
      </c>
      <c r="I24" s="516">
        <v>0</v>
      </c>
    </row>
    <row r="25" spans="1:9" ht="20.25" customHeight="1">
      <c r="A25" s="518" t="s">
        <v>2817</v>
      </c>
      <c r="B25" s="516">
        <v>5</v>
      </c>
      <c r="C25" s="516">
        <v>31</v>
      </c>
      <c r="D25" s="516">
        <v>0</v>
      </c>
      <c r="E25" s="516">
        <v>0</v>
      </c>
      <c r="F25" s="516">
        <v>6</v>
      </c>
      <c r="G25" s="516">
        <v>20</v>
      </c>
      <c r="H25" s="516">
        <v>180</v>
      </c>
      <c r="I25" s="516">
        <v>30</v>
      </c>
    </row>
    <row r="26" spans="1:9">
      <c r="A26" s="530" t="s">
        <v>56</v>
      </c>
      <c r="B26" s="520">
        <v>49</v>
      </c>
      <c r="C26" s="520">
        <v>186</v>
      </c>
      <c r="D26" s="520">
        <v>30</v>
      </c>
      <c r="E26" s="520">
        <v>125</v>
      </c>
      <c r="F26" s="520">
        <v>60</v>
      </c>
      <c r="G26" s="520">
        <v>192</v>
      </c>
      <c r="H26" s="520">
        <v>600</v>
      </c>
      <c r="I26" s="520">
        <v>990</v>
      </c>
    </row>
    <row r="27" spans="1:9">
      <c r="A27" s="522"/>
      <c r="B27" s="521"/>
      <c r="C27" s="521"/>
      <c r="D27" s="521"/>
      <c r="E27" s="521"/>
      <c r="F27" s="521"/>
      <c r="G27" s="521"/>
      <c r="H27" s="521"/>
      <c r="I27" s="521"/>
    </row>
    <row r="28" spans="1:9">
      <c r="A28" s="520" t="s">
        <v>5</v>
      </c>
      <c r="B28" s="520">
        <v>22</v>
      </c>
      <c r="C28" s="520">
        <v>-47</v>
      </c>
      <c r="D28" s="520">
        <v>-30</v>
      </c>
      <c r="E28" s="520">
        <v>656</v>
      </c>
      <c r="F28" s="520">
        <v>12</v>
      </c>
      <c r="G28" s="520">
        <v>-176</v>
      </c>
      <c r="H28" s="520">
        <v>510</v>
      </c>
      <c r="I28" s="520">
        <v>268</v>
      </c>
    </row>
    <row r="29" spans="1:9">
      <c r="A29" s="532" t="s">
        <v>79</v>
      </c>
      <c r="B29" s="531">
        <v>44.897959183673471</v>
      </c>
      <c r="C29" s="531">
        <v>-25.268817204301076</v>
      </c>
      <c r="D29" s="531">
        <v>-100</v>
      </c>
      <c r="E29" s="531">
        <v>524.80000000000007</v>
      </c>
      <c r="F29" s="531">
        <v>20</v>
      </c>
      <c r="G29" s="531">
        <v>-91.666666666666657</v>
      </c>
      <c r="H29" s="531">
        <v>85</v>
      </c>
      <c r="I29" s="531">
        <v>27.070707070707073</v>
      </c>
    </row>
    <row r="30" spans="1:9">
      <c r="A30" s="515"/>
      <c r="B30" s="515"/>
      <c r="C30" s="515"/>
      <c r="D30" s="515"/>
      <c r="E30" s="515"/>
      <c r="F30" s="515"/>
      <c r="G30" s="515"/>
      <c r="H30" s="517"/>
      <c r="I30" s="517"/>
    </row>
  </sheetData>
  <mergeCells count="11">
    <mergeCell ref="G3:I3"/>
    <mergeCell ref="A1:I1"/>
    <mergeCell ref="A3:A4"/>
    <mergeCell ref="B3:B4"/>
    <mergeCell ref="C3:E3"/>
    <mergeCell ref="F3:F4"/>
    <mergeCell ref="A16:A17"/>
    <mergeCell ref="B16:B17"/>
    <mergeCell ref="C16:E16"/>
    <mergeCell ref="F16:F17"/>
    <mergeCell ref="G16:I16"/>
  </mergeCells>
  <phoneticPr fontId="8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selection activeCell="I2" sqref="I2"/>
    </sheetView>
  </sheetViews>
  <sheetFormatPr defaultRowHeight="15.75"/>
  <cols>
    <col min="1" max="6" width="12.625" customWidth="1"/>
  </cols>
  <sheetData>
    <row r="1" spans="1:7" ht="45" customHeight="1">
      <c r="A1" s="612" t="s">
        <v>270</v>
      </c>
      <c r="B1" s="612"/>
      <c r="C1" s="612"/>
      <c r="D1" s="612"/>
      <c r="E1" s="612"/>
      <c r="F1" s="612"/>
    </row>
    <row r="2" spans="1:7" ht="107.25" customHeight="1">
      <c r="A2" s="21" t="s">
        <v>103</v>
      </c>
      <c r="B2" s="21" t="s">
        <v>104</v>
      </c>
      <c r="C2" s="21" t="s">
        <v>105</v>
      </c>
      <c r="D2" s="36" t="s">
        <v>160</v>
      </c>
      <c r="E2" s="36" t="s">
        <v>161</v>
      </c>
      <c r="F2" s="36" t="s">
        <v>162</v>
      </c>
      <c r="G2" s="1"/>
    </row>
    <row r="3" spans="1:7" ht="21" customHeight="1">
      <c r="A3" s="31" t="s">
        <v>179</v>
      </c>
      <c r="B3" s="3">
        <v>2253</v>
      </c>
      <c r="C3" s="3">
        <v>1936</v>
      </c>
      <c r="D3" s="3">
        <v>830</v>
      </c>
      <c r="E3" s="3">
        <v>150</v>
      </c>
      <c r="F3" s="3">
        <v>44</v>
      </c>
    </row>
    <row r="4" spans="1:7" ht="24.75" customHeight="1">
      <c r="A4" s="31" t="s">
        <v>180</v>
      </c>
      <c r="B4" s="3">
        <v>2132</v>
      </c>
      <c r="C4" s="3">
        <v>2029</v>
      </c>
      <c r="D4" s="3">
        <v>800</v>
      </c>
      <c r="E4" s="3">
        <v>70</v>
      </c>
      <c r="F4" s="3">
        <v>40</v>
      </c>
    </row>
    <row r="5" spans="1:7" ht="19.5" customHeight="1">
      <c r="A5" s="31" t="s">
        <v>181</v>
      </c>
      <c r="B5" s="3">
        <v>292</v>
      </c>
      <c r="C5" s="3">
        <v>258</v>
      </c>
      <c r="D5" s="3">
        <v>207</v>
      </c>
      <c r="E5" s="3">
        <v>3</v>
      </c>
      <c r="F5" s="3">
        <v>14</v>
      </c>
    </row>
    <row r="6" spans="1:7" ht="21" customHeight="1">
      <c r="A6" s="35" t="s">
        <v>182</v>
      </c>
      <c r="B6" s="3"/>
      <c r="C6" s="3"/>
      <c r="D6" s="3"/>
      <c r="E6" s="3"/>
      <c r="F6" s="3"/>
    </row>
    <row r="7" spans="1:7" ht="18.75" customHeight="1">
      <c r="A7" s="102" t="s">
        <v>56</v>
      </c>
      <c r="B7" s="44">
        <f>SUM(B3:B6)</f>
        <v>4677</v>
      </c>
      <c r="C7" s="44">
        <f>SUM(C3:C6)</f>
        <v>4223</v>
      </c>
      <c r="D7" s="44">
        <f>SUM(D3:D6)</f>
        <v>1837</v>
      </c>
      <c r="E7" s="44">
        <f>SUM(E3:E6)</f>
        <v>223</v>
      </c>
      <c r="F7" s="44">
        <f>SUM(F3:F6)</f>
        <v>98</v>
      </c>
    </row>
    <row r="8" spans="1:7">
      <c r="E8" s="18"/>
      <c r="F8" s="18"/>
    </row>
    <row r="9" spans="1:7">
      <c r="A9" s="18"/>
    </row>
    <row r="11" spans="1:7">
      <c r="A11" s="642" t="s">
        <v>271</v>
      </c>
      <c r="B11" s="643"/>
      <c r="C11" s="643"/>
    </row>
    <row r="12" spans="1:7">
      <c r="A12" s="151" t="s">
        <v>272</v>
      </c>
      <c r="B12" s="150"/>
      <c r="C12" s="150"/>
    </row>
    <row r="13" spans="1:7">
      <c r="A13" s="151" t="s">
        <v>273</v>
      </c>
      <c r="B13" s="150"/>
      <c r="C13" s="150"/>
    </row>
    <row r="14" spans="1:7">
      <c r="A14" s="150" t="s">
        <v>277</v>
      </c>
      <c r="B14" s="150"/>
      <c r="C14" s="150"/>
    </row>
    <row r="15" spans="1:7">
      <c r="A15" s="150"/>
      <c r="B15" s="150"/>
      <c r="C15" s="150"/>
    </row>
    <row r="16" spans="1:7">
      <c r="A16" s="152" t="s">
        <v>274</v>
      </c>
      <c r="B16" s="150"/>
      <c r="C16" s="150"/>
    </row>
    <row r="17" spans="1:3">
      <c r="A17" s="152" t="s">
        <v>275</v>
      </c>
      <c r="B17" s="150"/>
      <c r="C17" s="150"/>
    </row>
    <row r="18" spans="1:3">
      <c r="A18" s="152" t="s">
        <v>276</v>
      </c>
      <c r="B18" s="150"/>
      <c r="C18" s="150"/>
    </row>
  </sheetData>
  <mergeCells count="2">
    <mergeCell ref="A1:F1"/>
    <mergeCell ref="A11:C11"/>
  </mergeCells>
  <phoneticPr fontId="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L25" sqref="L25"/>
    </sheetView>
  </sheetViews>
  <sheetFormatPr defaultRowHeight="15.75"/>
  <cols>
    <col min="1" max="2" width="10.625" customWidth="1"/>
    <col min="3" max="3" width="12" customWidth="1"/>
    <col min="4" max="11" width="10.625" customWidth="1"/>
  </cols>
  <sheetData>
    <row r="1" spans="1:11" ht="32.25" customHeight="1">
      <c r="A1" s="644" t="s">
        <v>589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11" ht="17.25" customHeight="1" thickBot="1">
      <c r="A2" s="61" t="s">
        <v>590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81.75" customHeight="1" thickBot="1">
      <c r="A3" s="93" t="s">
        <v>106</v>
      </c>
      <c r="B3" s="94" t="s">
        <v>6</v>
      </c>
      <c r="C3" s="94" t="s">
        <v>7</v>
      </c>
      <c r="D3" s="95" t="s">
        <v>8</v>
      </c>
      <c r="E3" s="94" t="s">
        <v>9</v>
      </c>
      <c r="F3" s="94" t="s">
        <v>10</v>
      </c>
      <c r="G3" s="94" t="s">
        <v>11</v>
      </c>
      <c r="H3" s="326" t="s">
        <v>221</v>
      </c>
      <c r="I3" s="326" t="s">
        <v>222</v>
      </c>
      <c r="J3" s="96" t="s">
        <v>107</v>
      </c>
      <c r="K3" s="97" t="s">
        <v>56</v>
      </c>
    </row>
    <row r="4" spans="1:11">
      <c r="A4" s="327" t="s">
        <v>591</v>
      </c>
      <c r="B4" s="328">
        <v>2</v>
      </c>
      <c r="C4" s="329">
        <v>1</v>
      </c>
      <c r="D4" s="329">
        <v>7</v>
      </c>
      <c r="E4" s="329">
        <v>0</v>
      </c>
      <c r="F4" s="329">
        <v>0</v>
      </c>
      <c r="G4" s="329">
        <v>0</v>
      </c>
      <c r="H4" s="329">
        <v>5</v>
      </c>
      <c r="I4" s="329">
        <v>0</v>
      </c>
      <c r="J4" s="329">
        <v>365.45749999999998</v>
      </c>
      <c r="K4" s="328">
        <f>SUM(B4:J4)</f>
        <v>380.45749999999998</v>
      </c>
    </row>
    <row r="5" spans="1:11">
      <c r="A5" s="327" t="s">
        <v>592</v>
      </c>
      <c r="B5" s="328">
        <v>1.18</v>
      </c>
      <c r="C5" s="328">
        <v>3.0000000000000004</v>
      </c>
      <c r="D5" s="328">
        <v>4.9999999999999991</v>
      </c>
      <c r="E5" s="328">
        <v>186.06196581196593</v>
      </c>
      <c r="F5" s="328">
        <v>22.000000000000004</v>
      </c>
      <c r="G5" s="328">
        <v>0</v>
      </c>
      <c r="H5" s="328">
        <v>11</v>
      </c>
      <c r="I5" s="328">
        <v>0</v>
      </c>
      <c r="J5" s="328">
        <v>776.34746267018022</v>
      </c>
      <c r="K5" s="328">
        <f t="shared" ref="K5:K11" si="0">SUM(B5:J5)</f>
        <v>1004.5894284821461</v>
      </c>
    </row>
    <row r="6" spans="1:11">
      <c r="A6" s="327" t="s">
        <v>593</v>
      </c>
      <c r="B6" s="328">
        <v>7.4355555555555544</v>
      </c>
      <c r="C6" s="328">
        <v>10.785714285714285</v>
      </c>
      <c r="D6" s="328">
        <v>16.000000000000007</v>
      </c>
      <c r="E6" s="328">
        <v>94.619028340081073</v>
      </c>
      <c r="F6" s="328">
        <v>2</v>
      </c>
      <c r="G6" s="328">
        <v>0</v>
      </c>
      <c r="H6" s="328">
        <v>50.899999999999977</v>
      </c>
      <c r="I6" s="328">
        <v>0</v>
      </c>
      <c r="J6" s="328">
        <v>879.75296468024669</v>
      </c>
      <c r="K6" s="328">
        <f t="shared" si="0"/>
        <v>1061.4932628615975</v>
      </c>
    </row>
    <row r="7" spans="1:11">
      <c r="A7" s="327" t="s">
        <v>594</v>
      </c>
      <c r="B7" s="328">
        <v>5</v>
      </c>
      <c r="C7" s="330">
        <v>0</v>
      </c>
      <c r="D7" s="330">
        <v>5</v>
      </c>
      <c r="E7" s="330">
        <v>0</v>
      </c>
      <c r="F7" s="330">
        <v>2</v>
      </c>
      <c r="G7" s="330">
        <v>0</v>
      </c>
      <c r="H7" s="330">
        <v>3</v>
      </c>
      <c r="I7" s="330">
        <v>0</v>
      </c>
      <c r="J7" s="330">
        <v>265.48367733058137</v>
      </c>
      <c r="K7" s="328">
        <f t="shared" si="0"/>
        <v>280.48367733058137</v>
      </c>
    </row>
    <row r="8" spans="1:11">
      <c r="A8" s="327" t="s">
        <v>595</v>
      </c>
      <c r="B8" s="328">
        <v>3.5365853658536581</v>
      </c>
      <c r="C8" s="330">
        <v>21</v>
      </c>
      <c r="D8" s="330">
        <v>6.9999999999999982</v>
      </c>
      <c r="E8" s="330">
        <v>9.3999999999999986</v>
      </c>
      <c r="F8" s="330">
        <v>2</v>
      </c>
      <c r="G8" s="330">
        <v>0</v>
      </c>
      <c r="H8" s="330">
        <v>23.999999999999986</v>
      </c>
      <c r="I8" s="330">
        <v>0</v>
      </c>
      <c r="J8" s="330">
        <v>334.40253731343284</v>
      </c>
      <c r="K8" s="328">
        <f t="shared" si="0"/>
        <v>401.33912267928645</v>
      </c>
    </row>
    <row r="9" spans="1:11">
      <c r="A9" s="327" t="s">
        <v>596</v>
      </c>
      <c r="B9" s="328">
        <v>2.6578590785907856</v>
      </c>
      <c r="C9" s="330">
        <v>22.714285714285715</v>
      </c>
      <c r="D9" s="330">
        <v>1</v>
      </c>
      <c r="E9" s="330">
        <v>29.991228070175442</v>
      </c>
      <c r="F9" s="330">
        <v>2</v>
      </c>
      <c r="G9" s="330">
        <v>0</v>
      </c>
      <c r="H9" s="330">
        <v>72.100000000000037</v>
      </c>
      <c r="I9" s="330">
        <v>0</v>
      </c>
      <c r="J9" s="330">
        <v>607.94444444444434</v>
      </c>
      <c r="K9" s="328">
        <f t="shared" si="0"/>
        <v>738.40781730749632</v>
      </c>
    </row>
    <row r="10" spans="1:11">
      <c r="A10" s="327" t="s">
        <v>597</v>
      </c>
      <c r="B10" s="328">
        <v>0</v>
      </c>
      <c r="C10" s="330">
        <v>4.0526315789473681</v>
      </c>
      <c r="D10" s="330">
        <v>1</v>
      </c>
      <c r="E10" s="330">
        <v>2.25</v>
      </c>
      <c r="F10" s="330">
        <v>0</v>
      </c>
      <c r="G10" s="330">
        <v>0</v>
      </c>
      <c r="H10" s="330">
        <v>3</v>
      </c>
      <c r="I10" s="330">
        <v>0</v>
      </c>
      <c r="J10" s="330">
        <v>97.347462686567155</v>
      </c>
      <c r="K10" s="328">
        <f t="shared" si="0"/>
        <v>107.65009426551453</v>
      </c>
    </row>
    <row r="11" spans="1:11" ht="9.75" customHeight="1">
      <c r="A11" s="327" t="s">
        <v>598</v>
      </c>
      <c r="B11" s="328">
        <v>17.189999999999998</v>
      </c>
      <c r="C11" s="330">
        <v>39.44736842105263</v>
      </c>
      <c r="D11" s="330">
        <v>8.9999999999999982</v>
      </c>
      <c r="E11" s="330">
        <v>51.67777777777777</v>
      </c>
      <c r="F11" s="330">
        <v>0</v>
      </c>
      <c r="G11" s="330">
        <v>0</v>
      </c>
      <c r="H11" s="330">
        <v>45.999999999999986</v>
      </c>
      <c r="I11" s="330">
        <v>0</v>
      </c>
      <c r="J11" s="330">
        <v>1499.2639508745465</v>
      </c>
      <c r="K11" s="328">
        <f t="shared" si="0"/>
        <v>1662.5790970733769</v>
      </c>
    </row>
    <row r="12" spans="1:11">
      <c r="A12" s="331" t="s">
        <v>56</v>
      </c>
      <c r="B12" s="332">
        <f t="shared" ref="B12:K12" si="1">SUM(B4:B11)</f>
        <v>39</v>
      </c>
      <c r="C12" s="332">
        <f t="shared" si="1"/>
        <v>102</v>
      </c>
      <c r="D12" s="332">
        <f t="shared" si="1"/>
        <v>51.000000000000007</v>
      </c>
      <c r="E12" s="332">
        <f t="shared" si="1"/>
        <v>374.00000000000017</v>
      </c>
      <c r="F12" s="332">
        <f t="shared" si="1"/>
        <v>30.000000000000004</v>
      </c>
      <c r="G12" s="332">
        <f t="shared" si="1"/>
        <v>0</v>
      </c>
      <c r="H12" s="332">
        <f t="shared" si="1"/>
        <v>215</v>
      </c>
      <c r="I12" s="332">
        <f t="shared" si="1"/>
        <v>0</v>
      </c>
      <c r="J12" s="332">
        <f t="shared" si="1"/>
        <v>4825.9999999999991</v>
      </c>
      <c r="K12" s="332">
        <f t="shared" si="1"/>
        <v>5636.9999999999991</v>
      </c>
    </row>
    <row r="13" spans="1:11">
      <c r="A13" s="52"/>
      <c r="B13" s="333"/>
      <c r="C13" s="333"/>
      <c r="D13" s="333"/>
      <c r="E13" s="333"/>
      <c r="F13" s="333"/>
      <c r="G13" s="333"/>
      <c r="H13" s="333"/>
      <c r="I13" s="333"/>
      <c r="J13" s="333"/>
      <c r="K13" s="333"/>
    </row>
    <row r="14" spans="1:11" ht="16.5" thickBot="1">
      <c r="A14" s="61" t="s">
        <v>205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</row>
    <row r="15" spans="1:11" ht="79.5" thickBot="1">
      <c r="A15" s="93" t="s">
        <v>106</v>
      </c>
      <c r="B15" s="334" t="s">
        <v>6</v>
      </c>
      <c r="C15" s="334" t="s">
        <v>7</v>
      </c>
      <c r="D15" s="335" t="s">
        <v>8</v>
      </c>
      <c r="E15" s="334" t="s">
        <v>9</v>
      </c>
      <c r="F15" s="334" t="s">
        <v>10</v>
      </c>
      <c r="G15" s="334" t="s">
        <v>11</v>
      </c>
      <c r="H15" s="326" t="s">
        <v>221</v>
      </c>
      <c r="I15" s="326" t="s">
        <v>222</v>
      </c>
      <c r="J15" s="336" t="s">
        <v>107</v>
      </c>
      <c r="K15" s="337" t="s">
        <v>56</v>
      </c>
    </row>
    <row r="16" spans="1:11">
      <c r="A16" s="327" t="s">
        <v>591</v>
      </c>
      <c r="B16" s="328">
        <v>3.2195121951219514</v>
      </c>
      <c r="C16" s="328">
        <v>4</v>
      </c>
      <c r="D16" s="328">
        <v>13</v>
      </c>
      <c r="E16" s="328">
        <v>0</v>
      </c>
      <c r="F16" s="328">
        <v>0</v>
      </c>
      <c r="G16" s="328">
        <v>0</v>
      </c>
      <c r="H16" s="328">
        <v>4</v>
      </c>
      <c r="I16" s="328">
        <v>0</v>
      </c>
      <c r="J16" s="328">
        <v>635.28892230576434</v>
      </c>
      <c r="K16" s="328">
        <f>SUM(B16:J16)</f>
        <v>659.50843450088632</v>
      </c>
    </row>
    <row r="17" spans="1:11">
      <c r="A17" s="327" t="s">
        <v>592</v>
      </c>
      <c r="B17" s="328">
        <v>3.4</v>
      </c>
      <c r="C17" s="328">
        <v>11</v>
      </c>
      <c r="D17" s="328">
        <v>14.000000000000002</v>
      </c>
      <c r="E17" s="328">
        <v>157.84642857142842</v>
      </c>
      <c r="F17" s="328">
        <v>29.999999999999993</v>
      </c>
      <c r="G17" s="328">
        <v>0</v>
      </c>
      <c r="H17" s="328">
        <v>44.60526315789474</v>
      </c>
      <c r="I17" s="328">
        <v>0</v>
      </c>
      <c r="J17" s="328">
        <v>1071.1939542483658</v>
      </c>
      <c r="K17" s="328">
        <f t="shared" ref="K17:K23" si="2">SUM(B17:J17)</f>
        <v>1332.045645977689</v>
      </c>
    </row>
    <row r="18" spans="1:11">
      <c r="A18" s="327" t="s">
        <v>593</v>
      </c>
      <c r="B18" s="328">
        <v>5.5999999999999979</v>
      </c>
      <c r="C18" s="328">
        <v>20.333333333333336</v>
      </c>
      <c r="D18" s="328">
        <v>11</v>
      </c>
      <c r="E18" s="328">
        <v>71.417441860465189</v>
      </c>
      <c r="F18" s="328">
        <v>0</v>
      </c>
      <c r="G18" s="328">
        <v>0</v>
      </c>
      <c r="H18" s="328">
        <v>55.763157894736828</v>
      </c>
      <c r="I18" s="328">
        <v>0</v>
      </c>
      <c r="J18" s="328">
        <v>1086.4083879003695</v>
      </c>
      <c r="K18" s="328">
        <f t="shared" si="2"/>
        <v>1250.5223209889048</v>
      </c>
    </row>
    <row r="19" spans="1:11">
      <c r="A19" s="327" t="s">
        <v>594</v>
      </c>
      <c r="B19" s="328">
        <v>0</v>
      </c>
      <c r="C19" s="328">
        <v>0.66666666666666663</v>
      </c>
      <c r="D19" s="328">
        <v>3</v>
      </c>
      <c r="E19" s="328">
        <v>3.5000000000000004</v>
      </c>
      <c r="F19" s="328">
        <v>0</v>
      </c>
      <c r="G19" s="328">
        <v>0</v>
      </c>
      <c r="H19" s="328">
        <v>3.0000000000000004</v>
      </c>
      <c r="I19" s="328">
        <v>0</v>
      </c>
      <c r="J19" s="328">
        <v>248.25</v>
      </c>
      <c r="K19" s="328">
        <f t="shared" si="2"/>
        <v>258.41666666666669</v>
      </c>
    </row>
    <row r="20" spans="1:11">
      <c r="A20" s="327" t="s">
        <v>595</v>
      </c>
      <c r="B20" s="328">
        <v>4</v>
      </c>
      <c r="C20" s="328">
        <v>13</v>
      </c>
      <c r="D20" s="328">
        <v>9</v>
      </c>
      <c r="E20" s="328">
        <v>7.9992248062015507</v>
      </c>
      <c r="F20" s="328">
        <v>0</v>
      </c>
      <c r="G20" s="328">
        <v>0</v>
      </c>
      <c r="H20" s="328">
        <v>13.299999999999999</v>
      </c>
      <c r="I20" s="328">
        <v>0</v>
      </c>
      <c r="J20" s="328">
        <v>437.92423836092348</v>
      </c>
      <c r="K20" s="328">
        <f t="shared" si="2"/>
        <v>485.22346316712503</v>
      </c>
    </row>
    <row r="21" spans="1:11" ht="6" customHeight="1">
      <c r="A21" s="327" t="s">
        <v>596</v>
      </c>
      <c r="B21" s="328">
        <v>13</v>
      </c>
      <c r="C21" s="328">
        <v>24.833333333333336</v>
      </c>
      <c r="D21" s="328">
        <v>5</v>
      </c>
      <c r="E21" s="328">
        <v>27.749999999999989</v>
      </c>
      <c r="F21" s="328">
        <v>1</v>
      </c>
      <c r="G21" s="328">
        <v>0</v>
      </c>
      <c r="H21" s="328">
        <v>21.031578947368423</v>
      </c>
      <c r="I21" s="328">
        <v>0</v>
      </c>
      <c r="J21" s="328">
        <v>684.28355947668399</v>
      </c>
      <c r="K21" s="328">
        <f t="shared" si="2"/>
        <v>776.89847175738578</v>
      </c>
    </row>
    <row r="22" spans="1:11" ht="17.25" customHeight="1">
      <c r="A22" s="327" t="s">
        <v>597</v>
      </c>
      <c r="B22" s="328">
        <v>4.7804878048780486</v>
      </c>
      <c r="C22" s="328">
        <v>4.6666666666666661</v>
      </c>
      <c r="D22" s="328">
        <v>11</v>
      </c>
      <c r="E22" s="328">
        <v>1</v>
      </c>
      <c r="F22" s="328">
        <v>0</v>
      </c>
      <c r="G22" s="328">
        <v>0</v>
      </c>
      <c r="H22" s="328">
        <v>0</v>
      </c>
      <c r="I22" s="328">
        <v>0</v>
      </c>
      <c r="J22" s="328">
        <v>206.30345266150451</v>
      </c>
      <c r="K22" s="328">
        <f t="shared" si="2"/>
        <v>227.75060713304921</v>
      </c>
    </row>
    <row r="23" spans="1:11" ht="18" customHeight="1">
      <c r="A23" s="327" t="s">
        <v>598</v>
      </c>
      <c r="B23" s="328">
        <v>15</v>
      </c>
      <c r="C23" s="328">
        <v>26.5</v>
      </c>
      <c r="D23" s="328">
        <v>8</v>
      </c>
      <c r="E23" s="328">
        <v>46.486904761904768</v>
      </c>
      <c r="F23" s="328">
        <v>0</v>
      </c>
      <c r="G23" s="328">
        <v>0</v>
      </c>
      <c r="H23" s="328">
        <v>12.3</v>
      </c>
      <c r="I23" s="328">
        <v>1</v>
      </c>
      <c r="J23" s="328">
        <v>1700.3474850463886</v>
      </c>
      <c r="K23" s="328">
        <f t="shared" si="2"/>
        <v>1809.6343898082932</v>
      </c>
    </row>
    <row r="24" spans="1:11">
      <c r="A24" s="331" t="s">
        <v>56</v>
      </c>
      <c r="B24" s="332">
        <f>SUM(B16:B23)</f>
        <v>49</v>
      </c>
      <c r="C24" s="332">
        <f>SUM(C16:C23)</f>
        <v>105.00000000000001</v>
      </c>
      <c r="D24" s="332">
        <f t="shared" ref="D24:K24" si="3">SUM(D16:D23)</f>
        <v>74</v>
      </c>
      <c r="E24" s="332">
        <f t="shared" si="3"/>
        <v>315.99999999999994</v>
      </c>
      <c r="F24" s="332">
        <f t="shared" si="3"/>
        <v>30.999999999999993</v>
      </c>
      <c r="G24" s="332">
        <f t="shared" si="3"/>
        <v>0</v>
      </c>
      <c r="H24" s="332">
        <f t="shared" si="3"/>
        <v>154</v>
      </c>
      <c r="I24" s="332">
        <f t="shared" si="3"/>
        <v>1</v>
      </c>
      <c r="J24" s="332">
        <f t="shared" si="3"/>
        <v>6070</v>
      </c>
      <c r="K24" s="332">
        <f t="shared" si="3"/>
        <v>6800</v>
      </c>
    </row>
    <row r="25" spans="1:1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>
      <c r="A26" s="331" t="s">
        <v>183</v>
      </c>
      <c r="B26" s="331">
        <f t="shared" ref="B26:G26" si="4">+B12-B24</f>
        <v>-10</v>
      </c>
      <c r="C26" s="331">
        <f t="shared" si="4"/>
        <v>-3.0000000000000142</v>
      </c>
      <c r="D26" s="331">
        <f t="shared" si="4"/>
        <v>-22.999999999999993</v>
      </c>
      <c r="E26" s="331">
        <f t="shared" si="4"/>
        <v>58.000000000000227</v>
      </c>
      <c r="F26" s="331">
        <f t="shared" si="4"/>
        <v>-0.99999999999998934</v>
      </c>
      <c r="G26" s="331">
        <f t="shared" si="4"/>
        <v>0</v>
      </c>
      <c r="H26" s="331"/>
      <c r="I26" s="331"/>
      <c r="J26" s="331">
        <f>+J12-J24</f>
        <v>-1244.0000000000009</v>
      </c>
      <c r="K26" s="331">
        <f>+K12-K24</f>
        <v>-1163.0000000000009</v>
      </c>
    </row>
    <row r="27" spans="1:11">
      <c r="A27" s="338" t="s">
        <v>178</v>
      </c>
      <c r="B27" s="339">
        <f t="shared" ref="B27:K27" si="5">+IFERROR(B26/B24,0)*100</f>
        <v>-20.408163265306122</v>
      </c>
      <c r="C27" s="339">
        <f t="shared" si="5"/>
        <v>-2.8571428571428701</v>
      </c>
      <c r="D27" s="339">
        <f t="shared" si="5"/>
        <v>-31.08108108108107</v>
      </c>
      <c r="E27" s="339">
        <f t="shared" si="5"/>
        <v>18.354430379746912</v>
      </c>
      <c r="F27" s="339">
        <f t="shared" si="5"/>
        <v>-3.2258064516128697</v>
      </c>
      <c r="G27" s="339">
        <f t="shared" si="5"/>
        <v>0</v>
      </c>
      <c r="H27" s="339"/>
      <c r="I27" s="339"/>
      <c r="J27" s="339">
        <f t="shared" si="5"/>
        <v>-20.494233937397048</v>
      </c>
      <c r="K27" s="339">
        <f t="shared" si="5"/>
        <v>-17.102941176470601</v>
      </c>
    </row>
  </sheetData>
  <mergeCells count="1">
    <mergeCell ref="A1:K1"/>
  </mergeCells>
  <phoneticPr fontId="8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C36" sqref="C36"/>
      <selection pane="topRight" activeCell="A10" sqref="A10"/>
    </sheetView>
  </sheetViews>
  <sheetFormatPr defaultRowHeight="15.75"/>
  <cols>
    <col min="1" max="1" width="22.5" customWidth="1"/>
    <col min="2" max="4" width="12.625" customWidth="1"/>
  </cols>
  <sheetData>
    <row r="1" spans="1:11" ht="38.25" customHeight="1">
      <c r="A1" s="646" t="s">
        <v>599</v>
      </c>
      <c r="B1" s="646"/>
      <c r="C1" s="646"/>
      <c r="D1" s="646"/>
      <c r="E1" s="24"/>
      <c r="F1" s="24"/>
      <c r="G1" s="24"/>
      <c r="H1" s="24"/>
      <c r="I1" s="24"/>
    </row>
    <row r="2" spans="1:11" ht="19.5" thickBot="1">
      <c r="A2" s="43" t="s">
        <v>590</v>
      </c>
      <c r="B2" s="24"/>
      <c r="C2" s="24"/>
      <c r="D2" s="24"/>
      <c r="E2" s="24"/>
      <c r="F2" s="24"/>
      <c r="G2" s="24"/>
      <c r="H2" s="24"/>
      <c r="I2" s="24"/>
    </row>
    <row r="3" spans="1:11" ht="16.5" thickBot="1">
      <c r="A3" s="98" t="s">
        <v>108</v>
      </c>
      <c r="B3" s="71" t="s">
        <v>12</v>
      </c>
      <c r="C3" s="71" t="s">
        <v>14</v>
      </c>
      <c r="D3" s="91" t="s">
        <v>13</v>
      </c>
      <c r="E3" s="11"/>
      <c r="F3" s="11"/>
      <c r="G3" s="11"/>
      <c r="H3" s="33"/>
      <c r="I3" s="33"/>
      <c r="K3" s="8"/>
    </row>
    <row r="4" spans="1:11">
      <c r="A4" s="65"/>
      <c r="B4" s="65"/>
      <c r="C4" s="65"/>
      <c r="D4" s="65"/>
      <c r="E4" s="8"/>
      <c r="F4" s="8"/>
      <c r="G4" s="8"/>
      <c r="H4" s="8"/>
      <c r="I4" s="8"/>
      <c r="K4" s="8"/>
    </row>
    <row r="5" spans="1:11">
      <c r="A5" s="3" t="s">
        <v>600</v>
      </c>
      <c r="B5" s="3">
        <v>20</v>
      </c>
      <c r="C5" s="3">
        <v>2</v>
      </c>
      <c r="D5" s="3">
        <v>0</v>
      </c>
      <c r="E5" s="8"/>
      <c r="F5" s="8"/>
      <c r="G5" s="8"/>
      <c r="H5" s="8"/>
      <c r="I5" s="8"/>
      <c r="K5" s="9"/>
    </row>
    <row r="6" spans="1:11">
      <c r="A6" s="3" t="s">
        <v>601</v>
      </c>
      <c r="B6" s="3">
        <v>98</v>
      </c>
      <c r="C6" s="3">
        <v>123</v>
      </c>
      <c r="D6" s="3">
        <v>58</v>
      </c>
      <c r="E6" s="8"/>
      <c r="F6" s="8"/>
      <c r="G6" s="8"/>
      <c r="H6" s="8"/>
      <c r="I6" s="8"/>
      <c r="K6" s="9"/>
    </row>
    <row r="7" spans="1:11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>
      <c r="A10" s="331" t="s">
        <v>56</v>
      </c>
      <c r="B10" s="331">
        <v>118</v>
      </c>
      <c r="C10" s="331">
        <v>125</v>
      </c>
      <c r="D10" s="331">
        <f>SUM(D4:D9)</f>
        <v>58</v>
      </c>
      <c r="E10" s="8"/>
      <c r="F10" s="8"/>
      <c r="G10" s="8"/>
      <c r="H10" s="8"/>
      <c r="I10" s="8"/>
      <c r="K10" s="9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>
      <c r="A12" s="43" t="s">
        <v>205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>
      <c r="A13" s="98" t="s">
        <v>108</v>
      </c>
      <c r="B13" s="71" t="s">
        <v>12</v>
      </c>
      <c r="C13" s="71" t="s">
        <v>14</v>
      </c>
      <c r="D13" s="91" t="s">
        <v>13</v>
      </c>
      <c r="E13" s="8"/>
      <c r="F13" s="8"/>
      <c r="G13" s="8"/>
      <c r="H13" s="8"/>
      <c r="I13" s="8"/>
      <c r="K13" s="9"/>
    </row>
    <row r="14" spans="1:11">
      <c r="A14" s="65"/>
      <c r="B14" s="65"/>
      <c r="C14" s="65"/>
      <c r="D14" s="65"/>
      <c r="E14" s="8"/>
      <c r="F14" s="8"/>
      <c r="G14" s="8"/>
      <c r="H14" s="8"/>
      <c r="I14" s="8"/>
      <c r="K14" s="9"/>
    </row>
    <row r="15" spans="1:11">
      <c r="A15" s="3" t="s">
        <v>600</v>
      </c>
      <c r="B15" s="3">
        <v>13</v>
      </c>
      <c r="C15" s="3">
        <v>1</v>
      </c>
      <c r="D15" s="3">
        <v>2</v>
      </c>
      <c r="E15" s="8"/>
      <c r="F15" s="8"/>
      <c r="G15" s="8"/>
      <c r="H15" s="8"/>
      <c r="I15" s="8"/>
      <c r="K15" s="9"/>
    </row>
    <row r="16" spans="1:11">
      <c r="A16" s="3" t="s">
        <v>601</v>
      </c>
      <c r="B16" s="3">
        <v>70</v>
      </c>
      <c r="C16" s="3">
        <v>125</v>
      </c>
      <c r="D16" s="3">
        <v>75</v>
      </c>
      <c r="E16" s="8"/>
      <c r="F16" s="8"/>
      <c r="G16" s="8"/>
      <c r="H16" s="8"/>
      <c r="I16" s="8"/>
      <c r="K16" s="9"/>
    </row>
    <row r="17" spans="1:11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>
      <c r="A20" s="331" t="s">
        <v>56</v>
      </c>
      <c r="B20" s="331">
        <f>SUM(B14:B19)</f>
        <v>83</v>
      </c>
      <c r="C20" s="331">
        <f>SUM(C14:C19)</f>
        <v>126</v>
      </c>
      <c r="D20" s="331">
        <f>SUM(D14:D19)</f>
        <v>77</v>
      </c>
      <c r="E20" s="8"/>
      <c r="F20" s="8"/>
      <c r="G20" s="8"/>
      <c r="H20" s="8"/>
      <c r="I20" s="8"/>
      <c r="K20" s="9"/>
    </row>
    <row r="21" spans="1:11">
      <c r="B21" s="8"/>
      <c r="C21" s="8"/>
      <c r="D21" s="8"/>
      <c r="E21" s="8"/>
      <c r="F21" s="8"/>
      <c r="G21" s="8"/>
      <c r="H21" s="8"/>
      <c r="I21" s="8"/>
      <c r="K21" s="9"/>
    </row>
    <row r="22" spans="1:11">
      <c r="A22" s="331"/>
      <c r="B22" s="331"/>
      <c r="C22" s="331"/>
      <c r="D22" s="331"/>
      <c r="E22" s="8"/>
      <c r="F22" s="8"/>
      <c r="G22" s="8"/>
      <c r="H22" s="8"/>
      <c r="I22" s="8"/>
      <c r="K22" s="9"/>
    </row>
    <row r="23" spans="1:11">
      <c r="A23" s="338"/>
      <c r="B23" s="339"/>
      <c r="C23" s="339"/>
      <c r="D23" s="339"/>
      <c r="E23" s="8"/>
      <c r="F23" s="8"/>
      <c r="G23" s="8"/>
      <c r="H23" s="8"/>
      <c r="I23" s="8"/>
      <c r="K23" s="9"/>
    </row>
    <row r="24" spans="1:11">
      <c r="K24" s="9"/>
    </row>
    <row r="25" spans="1:11">
      <c r="K25" s="9"/>
    </row>
    <row r="26" spans="1:11">
      <c r="K26" s="9"/>
    </row>
    <row r="27" spans="1:11">
      <c r="K27" s="9"/>
    </row>
    <row r="28" spans="1:11">
      <c r="K28" s="9"/>
    </row>
    <row r="29" spans="1:11">
      <c r="K29" s="9"/>
    </row>
    <row r="30" spans="1:11">
      <c r="K30" s="9"/>
    </row>
    <row r="31" spans="1:11">
      <c r="K31" s="9"/>
    </row>
    <row r="32" spans="1:11">
      <c r="K32" s="9"/>
    </row>
    <row r="33" spans="11:11">
      <c r="K33" s="9"/>
    </row>
    <row r="34" spans="11:11">
      <c r="K34" s="9"/>
    </row>
    <row r="35" spans="11:11">
      <c r="K35" s="9"/>
    </row>
    <row r="36" spans="11:11">
      <c r="K36" s="9"/>
    </row>
    <row r="37" spans="11:11">
      <c r="K37" s="9"/>
    </row>
    <row r="38" spans="11:11">
      <c r="K38" s="10"/>
    </row>
    <row r="39" spans="11:11">
      <c r="K39" s="8"/>
    </row>
  </sheetData>
  <mergeCells count="1">
    <mergeCell ref="A1:D1"/>
  </mergeCells>
  <phoneticPr fontId="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I11" sqref="I11"/>
    </sheetView>
  </sheetViews>
  <sheetFormatPr defaultRowHeight="15.75"/>
  <cols>
    <col min="1" max="1" width="12.125" style="126" customWidth="1"/>
    <col min="2" max="2" width="26.625" style="126" customWidth="1"/>
    <col min="3" max="5" width="8" style="126" customWidth="1"/>
    <col min="6" max="6" width="11.5" style="126" customWidth="1"/>
    <col min="7" max="8" width="8" style="126" customWidth="1"/>
    <col min="9" max="9" width="7.75" style="126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>
      <c r="A1" s="147" t="s">
        <v>190</v>
      </c>
      <c r="B1" s="148"/>
      <c r="C1" s="148"/>
      <c r="D1" s="148"/>
      <c r="E1" s="148"/>
      <c r="F1" s="148"/>
    </row>
    <row r="2" spans="1:20" ht="20.100000000000001" customHeight="1">
      <c r="A2" s="158" t="s">
        <v>191</v>
      </c>
      <c r="B2" s="544" t="s">
        <v>223</v>
      </c>
      <c r="C2" s="544"/>
      <c r="D2" s="544"/>
      <c r="E2" s="544"/>
      <c r="F2" s="544"/>
      <c r="G2" s="128"/>
      <c r="H2" s="128"/>
      <c r="I2" s="127"/>
      <c r="J2" s="129"/>
      <c r="K2" s="129"/>
    </row>
    <row r="3" spans="1:20" ht="20.100000000000001" customHeight="1">
      <c r="A3" s="158" t="s">
        <v>212</v>
      </c>
      <c r="B3" s="545" t="s">
        <v>211</v>
      </c>
      <c r="C3" s="545"/>
      <c r="D3" s="545"/>
      <c r="E3" s="545"/>
      <c r="F3" s="545"/>
      <c r="G3" s="127"/>
      <c r="H3" s="127"/>
      <c r="I3" s="127"/>
      <c r="J3" s="129"/>
      <c r="K3" s="129"/>
    </row>
    <row r="4" spans="1:20" ht="27.75" customHeight="1">
      <c r="A4" s="158" t="s">
        <v>213</v>
      </c>
      <c r="B4" s="546" t="s">
        <v>224</v>
      </c>
      <c r="C4" s="546"/>
      <c r="D4" s="546"/>
      <c r="E4" s="546"/>
      <c r="F4" s="546"/>
    </row>
    <row r="5" spans="1:20" ht="34.5" customHeight="1">
      <c r="A5" s="158" t="s">
        <v>214</v>
      </c>
      <c r="B5" s="547" t="s">
        <v>225</v>
      </c>
      <c r="C5" s="547"/>
      <c r="D5" s="547"/>
      <c r="E5" s="547"/>
      <c r="F5" s="547"/>
      <c r="G5" s="127"/>
      <c r="H5" s="127"/>
      <c r="I5" s="127"/>
      <c r="J5" s="129"/>
      <c r="K5" s="129"/>
    </row>
    <row r="6" spans="1:20" ht="24.75" customHeight="1">
      <c r="A6" s="158" t="s">
        <v>215</v>
      </c>
      <c r="B6" s="545" t="s">
        <v>227</v>
      </c>
      <c r="C6" s="545"/>
      <c r="D6" s="545"/>
      <c r="E6" s="545"/>
      <c r="F6" s="545"/>
      <c r="G6" s="127"/>
      <c r="H6" s="127"/>
      <c r="I6" s="127"/>
      <c r="J6" s="129"/>
      <c r="K6" s="129"/>
    </row>
    <row r="7" spans="1:20" ht="20.100000000000001" customHeight="1">
      <c r="A7" s="158" t="s">
        <v>216</v>
      </c>
      <c r="B7" s="545" t="s">
        <v>226</v>
      </c>
      <c r="C7" s="545"/>
      <c r="D7" s="545"/>
      <c r="E7" s="545"/>
      <c r="F7" s="545"/>
      <c r="G7" s="127"/>
      <c r="H7" s="127"/>
      <c r="I7" s="127"/>
      <c r="J7" s="129"/>
      <c r="K7" s="129"/>
    </row>
    <row r="8" spans="1:20" ht="20.100000000000001" customHeight="1">
      <c r="A8" s="158" t="s">
        <v>192</v>
      </c>
      <c r="B8" s="545" t="s">
        <v>228</v>
      </c>
      <c r="C8" s="545"/>
      <c r="D8" s="545"/>
      <c r="E8" s="545"/>
      <c r="F8" s="545"/>
      <c r="G8" s="127"/>
      <c r="H8" s="127"/>
      <c r="I8" s="127"/>
      <c r="J8" s="129"/>
      <c r="K8" s="129"/>
      <c r="L8" s="8"/>
      <c r="M8" s="8"/>
      <c r="N8" s="8"/>
    </row>
    <row r="9" spans="1:20" ht="37.5" customHeight="1">
      <c r="A9" s="158" t="s">
        <v>207</v>
      </c>
      <c r="B9" s="547" t="s">
        <v>229</v>
      </c>
      <c r="C9" s="547"/>
      <c r="D9" s="547"/>
      <c r="E9" s="547"/>
      <c r="F9" s="547"/>
      <c r="G9" s="127"/>
      <c r="H9" s="127"/>
      <c r="I9" s="127"/>
      <c r="J9" s="129"/>
      <c r="K9" s="129"/>
      <c r="L9" s="8"/>
      <c r="M9" s="8"/>
      <c r="N9" s="8"/>
    </row>
    <row r="10" spans="1:20" ht="37.5" customHeight="1">
      <c r="A10" s="301" t="s">
        <v>208</v>
      </c>
      <c r="B10" s="548" t="s">
        <v>230</v>
      </c>
      <c r="C10" s="548"/>
      <c r="D10" s="548"/>
      <c r="E10" s="548"/>
      <c r="F10" s="548"/>
      <c r="G10" s="127"/>
      <c r="H10" s="127"/>
      <c r="I10" s="127"/>
      <c r="J10" s="129"/>
      <c r="K10" s="129"/>
      <c r="L10" s="8"/>
      <c r="M10" s="8"/>
      <c r="N10" s="8"/>
    </row>
    <row r="11" spans="1:20" ht="20.100000000000001" customHeight="1">
      <c r="A11" s="301" t="s">
        <v>193</v>
      </c>
      <c r="B11" s="549" t="s">
        <v>231</v>
      </c>
      <c r="C11" s="549"/>
      <c r="D11" s="549"/>
      <c r="E11" s="549"/>
      <c r="F11" s="549"/>
      <c r="G11" s="130"/>
      <c r="H11" s="130"/>
      <c r="I11" s="130"/>
      <c r="J11" s="130"/>
      <c r="K11" s="130"/>
      <c r="L11" s="8"/>
      <c r="M11" s="8"/>
      <c r="N11" s="8"/>
    </row>
    <row r="12" spans="1:20" ht="20.100000000000001" customHeight="1">
      <c r="A12" s="301" t="s">
        <v>209</v>
      </c>
      <c r="B12" s="548" t="s">
        <v>232</v>
      </c>
      <c r="C12" s="548"/>
      <c r="D12" s="548"/>
      <c r="E12" s="548"/>
      <c r="F12" s="548"/>
      <c r="G12" s="130"/>
      <c r="H12" s="130"/>
      <c r="I12" s="130"/>
      <c r="J12" s="130"/>
      <c r="K12" s="130"/>
      <c r="L12" s="8"/>
      <c r="M12" s="8"/>
      <c r="N12" s="8"/>
    </row>
    <row r="13" spans="1:20" ht="31.5" customHeight="1">
      <c r="A13" s="301" t="s">
        <v>210</v>
      </c>
      <c r="B13" s="539" t="s">
        <v>233</v>
      </c>
      <c r="C13" s="539"/>
      <c r="D13" s="539"/>
      <c r="E13" s="539"/>
      <c r="F13" s="539"/>
      <c r="G13" s="142"/>
      <c r="H13" s="142"/>
      <c r="I13" s="142"/>
      <c r="J13" s="129"/>
      <c r="K13" s="129"/>
      <c r="L13" s="8"/>
      <c r="M13" s="8"/>
      <c r="N13" s="8"/>
    </row>
    <row r="14" spans="1:20" ht="23.25" customHeight="1">
      <c r="A14" s="301" t="s">
        <v>194</v>
      </c>
      <c r="B14" s="540" t="s">
        <v>217</v>
      </c>
      <c r="C14" s="540"/>
      <c r="D14" s="540"/>
      <c r="E14" s="540"/>
      <c r="F14" s="540"/>
      <c r="G14" s="131"/>
      <c r="H14" s="131"/>
      <c r="I14" s="131"/>
      <c r="J14" s="131"/>
      <c r="K14" s="131"/>
    </row>
    <row r="15" spans="1:20" ht="32.25" customHeight="1">
      <c r="A15" s="301" t="s">
        <v>195</v>
      </c>
      <c r="B15" s="541" t="s">
        <v>244</v>
      </c>
      <c r="C15" s="541"/>
      <c r="D15" s="541"/>
      <c r="E15" s="541"/>
      <c r="F15" s="541"/>
      <c r="G15" s="132"/>
      <c r="H15" s="132"/>
      <c r="I15" s="132"/>
      <c r="J15" s="132"/>
      <c r="K15" s="132"/>
      <c r="L15" s="8"/>
      <c r="M15" s="8"/>
      <c r="N15" s="8"/>
    </row>
    <row r="16" spans="1:20" ht="33.75" customHeight="1">
      <c r="A16" s="158" t="s">
        <v>220</v>
      </c>
      <c r="B16" s="542" t="s">
        <v>234</v>
      </c>
      <c r="C16" s="542"/>
      <c r="D16" s="542"/>
      <c r="E16" s="542"/>
      <c r="F16" s="542"/>
      <c r="G16" s="133"/>
      <c r="H16" s="133"/>
      <c r="I16" s="133"/>
      <c r="J16" s="133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1:11" ht="27" customHeight="1">
      <c r="A17" s="146" t="s">
        <v>196</v>
      </c>
      <c r="B17" s="550" t="s">
        <v>243</v>
      </c>
      <c r="C17" s="550"/>
      <c r="D17" s="550"/>
      <c r="E17" s="550"/>
      <c r="F17" s="550"/>
      <c r="G17" s="135"/>
      <c r="H17" s="135"/>
      <c r="I17" s="135"/>
      <c r="J17" s="135"/>
      <c r="K17" s="135"/>
    </row>
    <row r="18" spans="1:11" ht="20.100000000000001" customHeight="1">
      <c r="A18" s="146" t="s">
        <v>218</v>
      </c>
      <c r="B18" s="550" t="s">
        <v>242</v>
      </c>
      <c r="C18" s="550"/>
      <c r="D18" s="550"/>
      <c r="E18" s="550"/>
      <c r="F18" s="550"/>
      <c r="G18" s="135"/>
      <c r="H18" s="135"/>
      <c r="I18" s="135"/>
      <c r="J18" s="136"/>
      <c r="K18" s="136"/>
    </row>
    <row r="19" spans="1:11" ht="24.75" customHeight="1">
      <c r="A19" s="158" t="s">
        <v>197</v>
      </c>
      <c r="B19" s="543" t="s">
        <v>241</v>
      </c>
      <c r="C19" s="543"/>
      <c r="D19" s="543"/>
      <c r="E19" s="543"/>
      <c r="F19" s="543"/>
      <c r="G19" s="143"/>
      <c r="H19" s="143"/>
      <c r="I19" s="143"/>
      <c r="J19" s="137"/>
      <c r="K19" s="137"/>
    </row>
    <row r="20" spans="1:11" ht="42" customHeight="1">
      <c r="A20" s="158" t="s">
        <v>198</v>
      </c>
      <c r="B20" s="551" t="s">
        <v>240</v>
      </c>
      <c r="C20" s="551"/>
      <c r="D20" s="551"/>
      <c r="E20" s="551"/>
      <c r="F20" s="551"/>
      <c r="G20" s="144"/>
      <c r="H20" s="144"/>
      <c r="I20" s="144"/>
      <c r="J20" s="138"/>
      <c r="K20" s="138"/>
    </row>
    <row r="21" spans="1:11" ht="34.5" customHeight="1">
      <c r="A21" s="146" t="s">
        <v>219</v>
      </c>
      <c r="B21" s="543" t="s">
        <v>239</v>
      </c>
      <c r="C21" s="543"/>
      <c r="D21" s="543"/>
      <c r="E21" s="543"/>
      <c r="F21" s="543"/>
      <c r="G21" s="143"/>
      <c r="H21" s="143"/>
      <c r="I21" s="143"/>
      <c r="J21" s="137"/>
      <c r="K21" s="137"/>
    </row>
    <row r="22" spans="1:11" ht="51.75" customHeight="1">
      <c r="A22" s="146" t="s">
        <v>199</v>
      </c>
      <c r="B22" s="543" t="s">
        <v>238</v>
      </c>
      <c r="C22" s="543"/>
      <c r="D22" s="543"/>
      <c r="E22" s="543"/>
      <c r="F22" s="543"/>
      <c r="G22" s="143"/>
      <c r="H22" s="143"/>
      <c r="I22" s="143"/>
      <c r="J22" s="137"/>
      <c r="K22" s="137"/>
    </row>
    <row r="23" spans="1:11" ht="20.100000000000001" customHeight="1">
      <c r="A23" s="146" t="s">
        <v>200</v>
      </c>
      <c r="B23" s="537" t="s">
        <v>237</v>
      </c>
      <c r="C23" s="537"/>
      <c r="D23" s="537"/>
      <c r="E23" s="537"/>
      <c r="F23" s="537"/>
      <c r="G23" s="145"/>
      <c r="H23" s="145"/>
      <c r="I23" s="145"/>
      <c r="J23" s="139"/>
      <c r="K23" s="139"/>
    </row>
    <row r="24" spans="1:11" ht="20.100000000000001" customHeight="1">
      <c r="A24" s="146" t="s">
        <v>201</v>
      </c>
      <c r="B24" s="538" t="s">
        <v>236</v>
      </c>
      <c r="C24" s="538"/>
      <c r="D24" s="538"/>
      <c r="E24" s="538"/>
      <c r="F24" s="538"/>
      <c r="G24" s="132"/>
      <c r="H24" s="132"/>
      <c r="I24" s="132"/>
      <c r="J24" s="140"/>
      <c r="K24" s="140"/>
    </row>
    <row r="25" spans="1:11" ht="20.100000000000001" customHeight="1">
      <c r="A25" s="146" t="s">
        <v>202</v>
      </c>
      <c r="B25" s="536" t="s">
        <v>235</v>
      </c>
      <c r="C25" s="536"/>
      <c r="D25" s="536"/>
      <c r="E25" s="536"/>
      <c r="F25" s="536"/>
      <c r="G25" s="132"/>
      <c r="H25" s="132"/>
      <c r="I25" s="132"/>
      <c r="J25" s="140"/>
      <c r="K25" s="140"/>
    </row>
    <row r="26" spans="1:11">
      <c r="A26" s="127"/>
      <c r="B26" s="127"/>
      <c r="C26" s="127"/>
      <c r="D26" s="127"/>
      <c r="E26" s="127"/>
      <c r="F26" s="127"/>
      <c r="G26" s="127"/>
      <c r="H26" s="127"/>
      <c r="I26" s="127"/>
      <c r="J26" s="129"/>
      <c r="K26" s="129"/>
    </row>
    <row r="27" spans="1:11">
      <c r="A27" s="127"/>
      <c r="C27" s="127"/>
      <c r="D27" s="127"/>
      <c r="E27" s="127"/>
      <c r="F27" s="127"/>
      <c r="G27" s="127"/>
      <c r="H27" s="127"/>
      <c r="I27" s="127"/>
      <c r="J27" s="129"/>
      <c r="K27" s="129"/>
    </row>
    <row r="28" spans="1:11">
      <c r="A28" s="127"/>
      <c r="B28" s="127"/>
      <c r="C28" s="127"/>
      <c r="D28" s="127"/>
      <c r="E28" s="127"/>
      <c r="F28" s="127"/>
      <c r="G28" s="127"/>
      <c r="H28" s="127"/>
      <c r="I28" s="127"/>
      <c r="J28" s="129"/>
      <c r="K28" s="129"/>
    </row>
    <row r="29" spans="1:11">
      <c r="A29" s="127"/>
      <c r="B29" s="127"/>
      <c r="C29" s="127"/>
      <c r="D29" s="127"/>
      <c r="E29" s="127"/>
      <c r="F29" s="127"/>
      <c r="G29" s="127"/>
      <c r="H29" s="127"/>
      <c r="I29" s="127"/>
      <c r="J29" s="129"/>
      <c r="K29" s="129"/>
    </row>
    <row r="30" spans="1:11">
      <c r="A30" s="127"/>
      <c r="B30" s="127"/>
      <c r="C30" s="127"/>
      <c r="D30" s="127"/>
      <c r="E30" s="127"/>
      <c r="F30" s="127"/>
      <c r="G30" s="127"/>
      <c r="H30" s="127"/>
      <c r="I30" s="127"/>
      <c r="J30" s="129"/>
      <c r="K30" s="129"/>
    </row>
    <row r="31" spans="1:11">
      <c r="A31" s="127"/>
      <c r="B31" s="127"/>
      <c r="C31" s="127"/>
      <c r="D31" s="127"/>
      <c r="E31" s="127"/>
      <c r="F31" s="127"/>
      <c r="G31" s="127"/>
      <c r="H31" s="127"/>
      <c r="I31" s="127"/>
      <c r="J31" s="129"/>
      <c r="K31" s="129"/>
    </row>
    <row r="32" spans="1:11">
      <c r="A32" s="127"/>
      <c r="B32" s="127"/>
      <c r="C32" s="127"/>
      <c r="D32" s="127"/>
      <c r="E32" s="127"/>
      <c r="F32" s="127"/>
      <c r="G32" s="127"/>
      <c r="H32" s="127"/>
      <c r="I32" s="127"/>
      <c r="J32" s="129"/>
      <c r="K32" s="129"/>
    </row>
    <row r="33" spans="1:11">
      <c r="A33" s="127"/>
      <c r="B33" s="127"/>
      <c r="C33" s="127"/>
      <c r="D33" s="127"/>
      <c r="E33" s="127"/>
      <c r="F33" s="127"/>
      <c r="G33" s="127"/>
      <c r="H33" s="127"/>
      <c r="I33" s="127"/>
      <c r="J33" s="129"/>
      <c r="K33" s="129"/>
    </row>
    <row r="34" spans="1:11">
      <c r="A34" s="127"/>
      <c r="B34" s="127"/>
      <c r="C34" s="127"/>
      <c r="D34" s="127"/>
      <c r="E34" s="127"/>
      <c r="F34" s="127"/>
      <c r="G34" s="127"/>
      <c r="H34" s="127"/>
      <c r="I34" s="127"/>
      <c r="J34" s="129"/>
      <c r="K34" s="129"/>
    </row>
    <row r="35" spans="1:11">
      <c r="A35" s="127"/>
      <c r="B35" s="127"/>
      <c r="C35" s="127"/>
      <c r="D35" s="127"/>
      <c r="E35" s="127"/>
      <c r="F35" s="127"/>
      <c r="G35" s="127"/>
      <c r="H35" s="127"/>
      <c r="I35" s="127"/>
      <c r="J35" s="129"/>
      <c r="K35" s="129"/>
    </row>
    <row r="36" spans="1:11">
      <c r="A36" s="127"/>
      <c r="B36" s="127"/>
      <c r="C36" s="127"/>
      <c r="D36" s="127"/>
      <c r="E36" s="127"/>
      <c r="F36" s="127"/>
      <c r="G36" s="127"/>
      <c r="H36" s="127"/>
      <c r="I36" s="127"/>
      <c r="J36" s="129"/>
      <c r="K36" s="129"/>
    </row>
    <row r="37" spans="1:11">
      <c r="A37" s="127"/>
      <c r="B37" s="127"/>
      <c r="C37" s="127"/>
      <c r="D37" s="127"/>
      <c r="E37" s="127"/>
      <c r="F37" s="127"/>
      <c r="G37" s="127"/>
      <c r="H37" s="127"/>
      <c r="I37" s="127"/>
      <c r="J37" s="129"/>
      <c r="K37" s="129"/>
    </row>
    <row r="38" spans="1:11">
      <c r="A38" s="127"/>
      <c r="B38" s="127"/>
      <c r="C38" s="127"/>
      <c r="D38" s="127"/>
      <c r="E38" s="127"/>
      <c r="F38" s="127"/>
      <c r="G38" s="127"/>
      <c r="H38" s="127"/>
      <c r="I38" s="127"/>
      <c r="J38" s="129"/>
      <c r="K38" s="129"/>
    </row>
    <row r="39" spans="1:11">
      <c r="A39" s="127"/>
      <c r="B39" s="127"/>
      <c r="C39" s="127"/>
      <c r="D39" s="127"/>
      <c r="E39" s="127"/>
      <c r="F39" s="127"/>
      <c r="G39" s="127"/>
      <c r="H39" s="127"/>
      <c r="I39" s="127"/>
      <c r="J39" s="129"/>
      <c r="K39" s="129"/>
    </row>
    <row r="40" spans="1:11">
      <c r="A40" s="127"/>
      <c r="B40" s="127"/>
      <c r="C40" s="127"/>
      <c r="D40" s="127"/>
      <c r="E40" s="127"/>
      <c r="F40" s="127"/>
      <c r="G40" s="127"/>
      <c r="H40" s="127"/>
      <c r="I40" s="127"/>
      <c r="J40" s="129"/>
      <c r="K40" s="129"/>
    </row>
    <row r="41" spans="1:11">
      <c r="A41" s="127"/>
      <c r="B41" s="127"/>
      <c r="C41" s="127"/>
      <c r="D41" s="127"/>
      <c r="E41" s="127"/>
      <c r="F41" s="127"/>
      <c r="G41" s="127"/>
      <c r="H41" s="127"/>
      <c r="I41" s="127"/>
      <c r="J41" s="129"/>
      <c r="K41" s="129"/>
    </row>
    <row r="42" spans="1:11">
      <c r="A42" s="127"/>
      <c r="B42" s="127"/>
      <c r="C42" s="127"/>
      <c r="D42" s="127"/>
      <c r="E42" s="127"/>
      <c r="F42" s="127"/>
      <c r="G42" s="127"/>
      <c r="H42" s="127"/>
      <c r="I42" s="127"/>
      <c r="J42" s="129"/>
      <c r="K42" s="129"/>
    </row>
    <row r="43" spans="1:11">
      <c r="A43" s="127"/>
      <c r="B43" s="127"/>
      <c r="C43" s="127"/>
      <c r="D43" s="127"/>
      <c r="E43" s="127"/>
      <c r="F43" s="127"/>
      <c r="G43" s="127"/>
      <c r="H43" s="127"/>
      <c r="I43" s="127"/>
      <c r="J43" s="129"/>
      <c r="K43" s="129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2"/>
  <sheetViews>
    <sheetView zoomScale="115" zoomScaleNormal="115" zoomScaleSheetLayoutView="100" workbookViewId="0">
      <selection sqref="A1:F1"/>
    </sheetView>
  </sheetViews>
  <sheetFormatPr defaultColWidth="8.75" defaultRowHeight="24" customHeight="1"/>
  <cols>
    <col min="1" max="1" width="20.75" style="248" customWidth="1"/>
    <col min="2" max="2" width="32.75" style="248" customWidth="1"/>
    <col min="3" max="3" width="24.375" style="248" customWidth="1"/>
    <col min="4" max="4" width="12.25" style="248" customWidth="1"/>
    <col min="5" max="5" width="15" style="248" customWidth="1"/>
    <col min="6" max="6" width="8.75" style="248"/>
    <col min="7" max="7" width="3.375" style="248" customWidth="1"/>
    <col min="8" max="16384" width="8.75" style="248"/>
  </cols>
  <sheetData>
    <row r="1" spans="1:6" ht="20.25">
      <c r="A1" s="647" t="s">
        <v>295</v>
      </c>
      <c r="B1" s="647"/>
      <c r="C1" s="647"/>
      <c r="D1" s="647"/>
      <c r="E1" s="647"/>
      <c r="F1" s="647"/>
    </row>
    <row r="2" spans="1:6" ht="16.5" thickBot="1">
      <c r="A2" s="249" t="s">
        <v>49</v>
      </c>
    </row>
    <row r="3" spans="1:6" ht="32.25" thickBot="1">
      <c r="A3" s="226" t="s">
        <v>52</v>
      </c>
      <c r="B3" s="227" t="s">
        <v>81</v>
      </c>
      <c r="C3" s="227" t="s">
        <v>134</v>
      </c>
      <c r="D3" s="227" t="s">
        <v>130</v>
      </c>
      <c r="E3" s="295" t="s">
        <v>109</v>
      </c>
      <c r="F3" s="228" t="s">
        <v>110</v>
      </c>
    </row>
    <row r="4" spans="1:6" ht="24" customHeight="1">
      <c r="A4" s="268" t="s">
        <v>253</v>
      </c>
      <c r="B4" s="269" t="s">
        <v>296</v>
      </c>
      <c r="C4" s="269" t="s">
        <v>297</v>
      </c>
      <c r="D4" s="270" t="s">
        <v>298</v>
      </c>
      <c r="E4" s="270" t="s">
        <v>299</v>
      </c>
      <c r="F4" s="270" t="s">
        <v>300</v>
      </c>
    </row>
    <row r="5" spans="1:6" ht="36">
      <c r="A5" s="268" t="s">
        <v>253</v>
      </c>
      <c r="B5" s="269" t="s">
        <v>301</v>
      </c>
      <c r="C5" s="269" t="s">
        <v>302</v>
      </c>
      <c r="D5" s="270" t="s">
        <v>298</v>
      </c>
      <c r="E5" s="270" t="s">
        <v>299</v>
      </c>
      <c r="F5" s="270" t="s">
        <v>300</v>
      </c>
    </row>
    <row r="6" spans="1:6">
      <c r="A6" s="268" t="s">
        <v>253</v>
      </c>
      <c r="B6" s="269" t="s">
        <v>303</v>
      </c>
      <c r="C6" s="269" t="s">
        <v>304</v>
      </c>
      <c r="D6" s="270" t="s">
        <v>298</v>
      </c>
      <c r="E6" s="270" t="s">
        <v>299</v>
      </c>
      <c r="F6" s="270" t="s">
        <v>300</v>
      </c>
    </row>
    <row r="7" spans="1:6">
      <c r="A7" s="268" t="s">
        <v>253</v>
      </c>
      <c r="B7" s="269" t="s">
        <v>305</v>
      </c>
      <c r="C7" s="269" t="s">
        <v>306</v>
      </c>
      <c r="D7" s="270" t="s">
        <v>298</v>
      </c>
      <c r="E7" s="270" t="s">
        <v>299</v>
      </c>
      <c r="F7" s="270" t="s">
        <v>300</v>
      </c>
    </row>
    <row r="8" spans="1:6" ht="15.75">
      <c r="A8" s="268" t="s">
        <v>253</v>
      </c>
      <c r="B8" s="269" t="s">
        <v>307</v>
      </c>
      <c r="C8" s="269" t="s">
        <v>308</v>
      </c>
      <c r="D8" s="270" t="s">
        <v>298</v>
      </c>
      <c r="E8" s="270" t="s">
        <v>299</v>
      </c>
      <c r="F8" s="270" t="s">
        <v>300</v>
      </c>
    </row>
    <row r="9" spans="1:6" ht="15.75">
      <c r="A9" s="268" t="s">
        <v>253</v>
      </c>
      <c r="B9" s="269" t="s">
        <v>307</v>
      </c>
      <c r="C9" s="269" t="s">
        <v>309</v>
      </c>
      <c r="D9" s="270" t="s">
        <v>298</v>
      </c>
      <c r="E9" s="270" t="s">
        <v>310</v>
      </c>
      <c r="F9" s="270" t="s">
        <v>300</v>
      </c>
    </row>
    <row r="10" spans="1:6">
      <c r="A10" s="268" t="s">
        <v>253</v>
      </c>
      <c r="B10" s="269" t="s">
        <v>311</v>
      </c>
      <c r="C10" s="269" t="s">
        <v>312</v>
      </c>
      <c r="D10" s="270" t="s">
        <v>298</v>
      </c>
      <c r="E10" s="270" t="s">
        <v>299</v>
      </c>
      <c r="F10" s="270" t="s">
        <v>300</v>
      </c>
    </row>
    <row r="11" spans="1:6" ht="15.75">
      <c r="A11" s="268" t="s">
        <v>253</v>
      </c>
      <c r="B11" s="269" t="s">
        <v>313</v>
      </c>
      <c r="C11" s="269" t="s">
        <v>314</v>
      </c>
      <c r="D11" s="270" t="s">
        <v>298</v>
      </c>
      <c r="E11" s="270" t="s">
        <v>299</v>
      </c>
      <c r="F11" s="270" t="s">
        <v>300</v>
      </c>
    </row>
    <row r="12" spans="1:6">
      <c r="A12" s="271" t="s">
        <v>254</v>
      </c>
      <c r="B12" s="272" t="s">
        <v>315</v>
      </c>
      <c r="C12" s="272" t="s">
        <v>316</v>
      </c>
      <c r="D12" s="273" t="s">
        <v>298</v>
      </c>
      <c r="E12" s="273" t="s">
        <v>299</v>
      </c>
      <c r="F12" s="273" t="s">
        <v>300</v>
      </c>
    </row>
    <row r="13" spans="1:6" ht="15.75">
      <c r="A13" s="271" t="s">
        <v>254</v>
      </c>
      <c r="B13" s="272" t="s">
        <v>318</v>
      </c>
      <c r="C13" s="272" t="s">
        <v>319</v>
      </c>
      <c r="D13" s="273" t="s">
        <v>298</v>
      </c>
      <c r="E13" s="273" t="s">
        <v>299</v>
      </c>
      <c r="F13" s="273" t="s">
        <v>300</v>
      </c>
    </row>
    <row r="14" spans="1:6" ht="15.75">
      <c r="A14" s="271" t="s">
        <v>254</v>
      </c>
      <c r="B14" s="272" t="s">
        <v>320</v>
      </c>
      <c r="C14" s="272" t="s">
        <v>321</v>
      </c>
      <c r="D14" s="273" t="s">
        <v>298</v>
      </c>
      <c r="E14" s="273" t="s">
        <v>299</v>
      </c>
      <c r="F14" s="273" t="s">
        <v>300</v>
      </c>
    </row>
    <row r="15" spans="1:6" ht="36">
      <c r="A15" s="271" t="s">
        <v>254</v>
      </c>
      <c r="B15" s="272" t="s">
        <v>322</v>
      </c>
      <c r="C15" s="272" t="s">
        <v>323</v>
      </c>
      <c r="D15" s="273" t="s">
        <v>298</v>
      </c>
      <c r="E15" s="273" t="s">
        <v>299</v>
      </c>
      <c r="F15" s="273" t="s">
        <v>300</v>
      </c>
    </row>
    <row r="16" spans="1:6" ht="15.75">
      <c r="A16" s="271" t="s">
        <v>254</v>
      </c>
      <c r="B16" s="272" t="s">
        <v>324</v>
      </c>
      <c r="C16" s="272" t="s">
        <v>325</v>
      </c>
      <c r="D16" s="273" t="s">
        <v>298</v>
      </c>
      <c r="E16" s="273" t="s">
        <v>317</v>
      </c>
      <c r="F16" s="273" t="s">
        <v>300</v>
      </c>
    </row>
    <row r="17" spans="1:6" ht="36.75" customHeight="1">
      <c r="A17" s="271" t="s">
        <v>254</v>
      </c>
      <c r="B17" s="272" t="s">
        <v>326</v>
      </c>
      <c r="C17" s="272" t="s">
        <v>327</v>
      </c>
      <c r="D17" s="273" t="s">
        <v>298</v>
      </c>
      <c r="E17" s="273" t="s">
        <v>516</v>
      </c>
      <c r="F17" s="273" t="s">
        <v>300</v>
      </c>
    </row>
    <row r="18" spans="1:6">
      <c r="A18" s="271" t="s">
        <v>254</v>
      </c>
      <c r="B18" s="272" t="s">
        <v>328</v>
      </c>
      <c r="C18" s="272" t="s">
        <v>329</v>
      </c>
      <c r="D18" s="273" t="s">
        <v>298</v>
      </c>
      <c r="E18" s="273" t="s">
        <v>299</v>
      </c>
      <c r="F18" s="273" t="s">
        <v>300</v>
      </c>
    </row>
    <row r="19" spans="1:6">
      <c r="A19" s="274" t="s">
        <v>255</v>
      </c>
      <c r="B19" s="275" t="s">
        <v>330</v>
      </c>
      <c r="C19" s="275" t="s">
        <v>331</v>
      </c>
      <c r="D19" s="276" t="s">
        <v>298</v>
      </c>
      <c r="E19" s="276" t="s">
        <v>516</v>
      </c>
      <c r="F19" s="276" t="s">
        <v>300</v>
      </c>
    </row>
    <row r="20" spans="1:6">
      <c r="A20" s="274" t="s">
        <v>255</v>
      </c>
      <c r="B20" s="275" t="s">
        <v>332</v>
      </c>
      <c r="C20" s="275" t="s">
        <v>333</v>
      </c>
      <c r="D20" s="276" t="s">
        <v>298</v>
      </c>
      <c r="E20" s="276" t="s">
        <v>317</v>
      </c>
      <c r="F20" s="276" t="s">
        <v>300</v>
      </c>
    </row>
    <row r="21" spans="1:6">
      <c r="A21" s="274" t="s">
        <v>255</v>
      </c>
      <c r="B21" s="275" t="s">
        <v>332</v>
      </c>
      <c r="C21" s="275" t="s">
        <v>334</v>
      </c>
      <c r="D21" s="276" t="s">
        <v>298</v>
      </c>
      <c r="E21" s="276" t="s">
        <v>516</v>
      </c>
      <c r="F21" s="276" t="s">
        <v>300</v>
      </c>
    </row>
    <row r="22" spans="1:6">
      <c r="A22" s="274" t="s">
        <v>255</v>
      </c>
      <c r="B22" s="275" t="s">
        <v>335</v>
      </c>
      <c r="C22" s="275" t="s">
        <v>336</v>
      </c>
      <c r="D22" s="276" t="s">
        <v>298</v>
      </c>
      <c r="E22" s="276" t="s">
        <v>317</v>
      </c>
      <c r="F22" s="276" t="s">
        <v>300</v>
      </c>
    </row>
    <row r="23" spans="1:6" ht="36">
      <c r="A23" s="274" t="s">
        <v>255</v>
      </c>
      <c r="B23" s="275" t="s">
        <v>337</v>
      </c>
      <c r="C23" s="275" t="s">
        <v>338</v>
      </c>
      <c r="D23" s="276" t="s">
        <v>298</v>
      </c>
      <c r="E23" s="276" t="s">
        <v>317</v>
      </c>
      <c r="F23" s="276" t="s">
        <v>300</v>
      </c>
    </row>
    <row r="24" spans="1:6">
      <c r="A24" s="274" t="s">
        <v>255</v>
      </c>
      <c r="B24" s="275" t="s">
        <v>339</v>
      </c>
      <c r="C24" s="275" t="s">
        <v>340</v>
      </c>
      <c r="D24" s="276" t="s">
        <v>298</v>
      </c>
      <c r="E24" s="276" t="s">
        <v>516</v>
      </c>
      <c r="F24" s="276" t="s">
        <v>300</v>
      </c>
    </row>
    <row r="25" spans="1:6" ht="36">
      <c r="A25" s="277" t="s">
        <v>256</v>
      </c>
      <c r="B25" s="278" t="s">
        <v>341</v>
      </c>
      <c r="C25" s="298" t="s">
        <v>342</v>
      </c>
      <c r="D25" s="299" t="s">
        <v>298</v>
      </c>
      <c r="E25" s="299" t="s">
        <v>317</v>
      </c>
      <c r="F25" s="299" t="s">
        <v>300</v>
      </c>
    </row>
    <row r="26" spans="1:6">
      <c r="A26" s="277" t="s">
        <v>256</v>
      </c>
      <c r="B26" s="278" t="s">
        <v>343</v>
      </c>
      <c r="C26" s="298" t="s">
        <v>344</v>
      </c>
      <c r="D26" s="299" t="s">
        <v>298</v>
      </c>
      <c r="E26" s="299" t="s">
        <v>317</v>
      </c>
      <c r="F26" s="299" t="s">
        <v>300</v>
      </c>
    </row>
    <row r="27" spans="1:6">
      <c r="A27" s="277" t="s">
        <v>256</v>
      </c>
      <c r="B27" s="278" t="s">
        <v>345</v>
      </c>
      <c r="C27" s="298" t="s">
        <v>346</v>
      </c>
      <c r="D27" s="299" t="s">
        <v>298</v>
      </c>
      <c r="E27" s="299" t="s">
        <v>299</v>
      </c>
      <c r="F27" s="299" t="s">
        <v>300</v>
      </c>
    </row>
    <row r="28" spans="1:6">
      <c r="A28" s="277" t="s">
        <v>256</v>
      </c>
      <c r="B28" s="278" t="s">
        <v>347</v>
      </c>
      <c r="C28" s="298" t="s">
        <v>348</v>
      </c>
      <c r="D28" s="299" t="s">
        <v>298</v>
      </c>
      <c r="E28" s="299" t="s">
        <v>317</v>
      </c>
      <c r="F28" s="299" t="s">
        <v>300</v>
      </c>
    </row>
    <row r="29" spans="1:6">
      <c r="A29" s="277" t="s">
        <v>256</v>
      </c>
      <c r="B29" s="278" t="s">
        <v>349</v>
      </c>
      <c r="C29" s="298" t="s">
        <v>350</v>
      </c>
      <c r="D29" s="299" t="s">
        <v>298</v>
      </c>
      <c r="E29" s="299" t="s">
        <v>299</v>
      </c>
      <c r="F29" s="299" t="s">
        <v>300</v>
      </c>
    </row>
    <row r="30" spans="1:6" ht="15.75">
      <c r="A30" s="279" t="s">
        <v>257</v>
      </c>
      <c r="B30" s="280" t="s">
        <v>351</v>
      </c>
      <c r="C30" s="280" t="s">
        <v>352</v>
      </c>
      <c r="D30" s="281" t="s">
        <v>298</v>
      </c>
      <c r="E30" s="281" t="s">
        <v>516</v>
      </c>
      <c r="F30" s="281" t="s">
        <v>300</v>
      </c>
    </row>
    <row r="31" spans="1:6" ht="15.75">
      <c r="A31" s="279" t="s">
        <v>257</v>
      </c>
      <c r="B31" s="280" t="s">
        <v>353</v>
      </c>
      <c r="C31" s="280" t="s">
        <v>354</v>
      </c>
      <c r="D31" s="281" t="s">
        <v>298</v>
      </c>
      <c r="E31" s="281" t="s">
        <v>317</v>
      </c>
      <c r="F31" s="281" t="s">
        <v>300</v>
      </c>
    </row>
    <row r="32" spans="1:6">
      <c r="A32" s="279" t="s">
        <v>257</v>
      </c>
      <c r="B32" s="280" t="s">
        <v>355</v>
      </c>
      <c r="C32" s="280" t="s">
        <v>356</v>
      </c>
      <c r="D32" s="281" t="s">
        <v>298</v>
      </c>
      <c r="E32" s="281" t="s">
        <v>317</v>
      </c>
      <c r="F32" s="281" t="s">
        <v>300</v>
      </c>
    </row>
    <row r="33" spans="1:6" ht="36">
      <c r="A33" s="250" t="s">
        <v>357</v>
      </c>
      <c r="B33" s="251" t="s">
        <v>358</v>
      </c>
      <c r="C33" s="251" t="s">
        <v>359</v>
      </c>
      <c r="D33" s="252" t="s">
        <v>298</v>
      </c>
      <c r="E33" s="252" t="s">
        <v>317</v>
      </c>
      <c r="F33" s="251" t="s">
        <v>300</v>
      </c>
    </row>
    <row r="34" spans="1:6">
      <c r="A34" s="250" t="s">
        <v>357</v>
      </c>
      <c r="B34" s="253" t="s">
        <v>360</v>
      </c>
      <c r="C34" s="253" t="s">
        <v>361</v>
      </c>
      <c r="D34" s="254" t="s">
        <v>298</v>
      </c>
      <c r="E34" s="252" t="s">
        <v>317</v>
      </c>
      <c r="F34" s="253" t="s">
        <v>300</v>
      </c>
    </row>
    <row r="35" spans="1:6">
      <c r="A35" s="250" t="s">
        <v>357</v>
      </c>
      <c r="B35" s="253" t="s">
        <v>362</v>
      </c>
      <c r="C35" s="253" t="s">
        <v>363</v>
      </c>
      <c r="D35" s="254" t="s">
        <v>298</v>
      </c>
      <c r="E35" s="252" t="s">
        <v>317</v>
      </c>
      <c r="F35" s="253" t="s">
        <v>300</v>
      </c>
    </row>
    <row r="36" spans="1:6">
      <c r="A36" s="250" t="s">
        <v>357</v>
      </c>
      <c r="B36" s="253" t="s">
        <v>324</v>
      </c>
      <c r="C36" s="253" t="s">
        <v>364</v>
      </c>
      <c r="D36" s="254" t="s">
        <v>298</v>
      </c>
      <c r="E36" s="252" t="s">
        <v>317</v>
      </c>
      <c r="F36" s="253" t="s">
        <v>300</v>
      </c>
    </row>
    <row r="37" spans="1:6">
      <c r="A37" s="250" t="s">
        <v>357</v>
      </c>
      <c r="B37" s="253" t="s">
        <v>324</v>
      </c>
      <c r="C37" s="253" t="s">
        <v>365</v>
      </c>
      <c r="D37" s="254" t="s">
        <v>298</v>
      </c>
      <c r="E37" s="252" t="s">
        <v>317</v>
      </c>
      <c r="F37" s="253" t="s">
        <v>300</v>
      </c>
    </row>
    <row r="38" spans="1:6">
      <c r="A38" s="250" t="s">
        <v>357</v>
      </c>
      <c r="B38" s="253" t="s">
        <v>366</v>
      </c>
      <c r="C38" s="253" t="s">
        <v>367</v>
      </c>
      <c r="D38" s="254" t="s">
        <v>298</v>
      </c>
      <c r="E38" s="252" t="s">
        <v>317</v>
      </c>
      <c r="F38" s="253" t="s">
        <v>300</v>
      </c>
    </row>
    <row r="39" spans="1:6">
      <c r="A39" s="250" t="s">
        <v>357</v>
      </c>
      <c r="B39" s="253" t="s">
        <v>366</v>
      </c>
      <c r="C39" s="253" t="s">
        <v>368</v>
      </c>
      <c r="D39" s="254" t="s">
        <v>298</v>
      </c>
      <c r="E39" s="252" t="s">
        <v>317</v>
      </c>
      <c r="F39" s="253" t="s">
        <v>300</v>
      </c>
    </row>
    <row r="40" spans="1:6">
      <c r="A40" s="250" t="s">
        <v>357</v>
      </c>
      <c r="B40" s="255" t="s">
        <v>369</v>
      </c>
      <c r="C40" s="253" t="s">
        <v>370</v>
      </c>
      <c r="D40" s="254" t="s">
        <v>298</v>
      </c>
      <c r="E40" s="252" t="s">
        <v>317</v>
      </c>
      <c r="F40" s="253" t="s">
        <v>300</v>
      </c>
    </row>
    <row r="41" spans="1:6">
      <c r="A41" s="250" t="s">
        <v>357</v>
      </c>
      <c r="B41" s="255" t="s">
        <v>371</v>
      </c>
      <c r="C41" s="253" t="s">
        <v>372</v>
      </c>
      <c r="D41" s="254" t="s">
        <v>298</v>
      </c>
      <c r="E41" s="252" t="s">
        <v>317</v>
      </c>
      <c r="F41" s="253" t="s">
        <v>300</v>
      </c>
    </row>
    <row r="42" spans="1:6">
      <c r="A42" s="282" t="s">
        <v>264</v>
      </c>
      <c r="B42" s="283" t="s">
        <v>373</v>
      </c>
      <c r="C42" s="283" t="s">
        <v>374</v>
      </c>
      <c r="D42" s="284" t="s">
        <v>298</v>
      </c>
      <c r="E42" s="285" t="s">
        <v>299</v>
      </c>
      <c r="F42" s="283" t="s">
        <v>300</v>
      </c>
    </row>
    <row r="43" spans="1:6">
      <c r="A43" s="282" t="s">
        <v>264</v>
      </c>
      <c r="B43" s="283" t="s">
        <v>373</v>
      </c>
      <c r="C43" s="219" t="s">
        <v>375</v>
      </c>
      <c r="D43" s="284" t="s">
        <v>298</v>
      </c>
      <c r="E43" s="285" t="s">
        <v>299</v>
      </c>
      <c r="F43" s="283" t="s">
        <v>300</v>
      </c>
    </row>
    <row r="44" spans="1:6">
      <c r="A44" s="282" t="s">
        <v>264</v>
      </c>
      <c r="B44" s="283" t="s">
        <v>376</v>
      </c>
      <c r="C44" s="219" t="s">
        <v>377</v>
      </c>
      <c r="D44" s="284" t="s">
        <v>298</v>
      </c>
      <c r="E44" s="285" t="s">
        <v>299</v>
      </c>
      <c r="F44" s="283" t="s">
        <v>300</v>
      </c>
    </row>
    <row r="45" spans="1:6">
      <c r="A45" s="282" t="s">
        <v>264</v>
      </c>
      <c r="B45" s="283" t="s">
        <v>376</v>
      </c>
      <c r="C45" s="219" t="s">
        <v>378</v>
      </c>
      <c r="D45" s="284" t="s">
        <v>298</v>
      </c>
      <c r="E45" s="285" t="s">
        <v>299</v>
      </c>
      <c r="F45" s="283" t="s">
        <v>300</v>
      </c>
    </row>
    <row r="46" spans="1:6">
      <c r="A46" s="286" t="s">
        <v>379</v>
      </c>
      <c r="B46" s="287" t="s">
        <v>380</v>
      </c>
      <c r="C46" s="287" t="s">
        <v>381</v>
      </c>
      <c r="D46" s="288" t="s">
        <v>298</v>
      </c>
      <c r="E46" s="220" t="s">
        <v>317</v>
      </c>
      <c r="F46" s="287" t="s">
        <v>300</v>
      </c>
    </row>
    <row r="47" spans="1:6" ht="15.75"/>
    <row r="48" spans="1:6" ht="16.5" thickBot="1">
      <c r="A48" s="249" t="s">
        <v>50</v>
      </c>
    </row>
    <row r="49" spans="1:6" ht="32.25" thickBot="1">
      <c r="A49" s="226" t="s">
        <v>52</v>
      </c>
      <c r="B49" s="227" t="s">
        <v>81</v>
      </c>
      <c r="C49" s="227" t="s">
        <v>134</v>
      </c>
      <c r="D49" s="227" t="s">
        <v>130</v>
      </c>
      <c r="E49" s="227" t="s">
        <v>109</v>
      </c>
      <c r="F49" s="228" t="s">
        <v>110</v>
      </c>
    </row>
    <row r="50" spans="1:6" ht="15.75">
      <c r="A50" s="268" t="s">
        <v>253</v>
      </c>
      <c r="B50" s="269" t="s">
        <v>296</v>
      </c>
      <c r="C50" s="269" t="s">
        <v>297</v>
      </c>
      <c r="D50" s="270" t="s">
        <v>298</v>
      </c>
      <c r="E50" s="270" t="s">
        <v>299</v>
      </c>
      <c r="F50" s="270" t="s">
        <v>382</v>
      </c>
    </row>
    <row r="51" spans="1:6" ht="36">
      <c r="A51" s="268" t="s">
        <v>253</v>
      </c>
      <c r="B51" s="269" t="s">
        <v>301</v>
      </c>
      <c r="C51" s="269" t="s">
        <v>302</v>
      </c>
      <c r="D51" s="270" t="s">
        <v>298</v>
      </c>
      <c r="E51" s="270" t="s">
        <v>299</v>
      </c>
      <c r="F51" s="270" t="s">
        <v>382</v>
      </c>
    </row>
    <row r="52" spans="1:6">
      <c r="A52" s="268" t="s">
        <v>253</v>
      </c>
      <c r="B52" s="269" t="s">
        <v>383</v>
      </c>
      <c r="C52" s="269" t="s">
        <v>384</v>
      </c>
      <c r="D52" s="270" t="s">
        <v>298</v>
      </c>
      <c r="E52" s="270" t="s">
        <v>299</v>
      </c>
      <c r="F52" s="270" t="s">
        <v>382</v>
      </c>
    </row>
    <row r="53" spans="1:6" ht="15.75">
      <c r="A53" s="268" t="s">
        <v>253</v>
      </c>
      <c r="B53" s="269" t="s">
        <v>383</v>
      </c>
      <c r="C53" s="269" t="s">
        <v>385</v>
      </c>
      <c r="D53" s="270" t="s">
        <v>298</v>
      </c>
      <c r="E53" s="270" t="s">
        <v>299</v>
      </c>
      <c r="F53" s="270" t="s">
        <v>382</v>
      </c>
    </row>
    <row r="54" spans="1:6" ht="15.75">
      <c r="A54" s="268" t="s">
        <v>253</v>
      </c>
      <c r="B54" s="269" t="s">
        <v>383</v>
      </c>
      <c r="C54" s="269" t="s">
        <v>386</v>
      </c>
      <c r="D54" s="270" t="s">
        <v>298</v>
      </c>
      <c r="E54" s="270" t="s">
        <v>299</v>
      </c>
      <c r="F54" s="270" t="s">
        <v>382</v>
      </c>
    </row>
    <row r="55" spans="1:6" ht="15.75">
      <c r="A55" s="268" t="s">
        <v>253</v>
      </c>
      <c r="B55" s="269" t="s">
        <v>387</v>
      </c>
      <c r="C55" s="269" t="s">
        <v>388</v>
      </c>
      <c r="D55" s="270" t="s">
        <v>298</v>
      </c>
      <c r="E55" s="270" t="s">
        <v>299</v>
      </c>
      <c r="F55" s="270" t="s">
        <v>382</v>
      </c>
    </row>
    <row r="56" spans="1:6">
      <c r="A56" s="268" t="s">
        <v>253</v>
      </c>
      <c r="B56" s="269" t="s">
        <v>303</v>
      </c>
      <c r="C56" s="269" t="s">
        <v>304</v>
      </c>
      <c r="D56" s="270" t="s">
        <v>298</v>
      </c>
      <c r="E56" s="270" t="s">
        <v>299</v>
      </c>
      <c r="F56" s="270" t="s">
        <v>382</v>
      </c>
    </row>
    <row r="57" spans="1:6">
      <c r="A57" s="268" t="s">
        <v>253</v>
      </c>
      <c r="B57" s="269" t="s">
        <v>305</v>
      </c>
      <c r="C57" s="269" t="s">
        <v>306</v>
      </c>
      <c r="D57" s="270" t="s">
        <v>298</v>
      </c>
      <c r="E57" s="270" t="s">
        <v>299</v>
      </c>
      <c r="F57" s="270" t="s">
        <v>382</v>
      </c>
    </row>
    <row r="58" spans="1:6" ht="15.75">
      <c r="A58" s="268" t="s">
        <v>253</v>
      </c>
      <c r="B58" s="269" t="s">
        <v>307</v>
      </c>
      <c r="C58" s="269" t="s">
        <v>389</v>
      </c>
      <c r="D58" s="270" t="s">
        <v>298</v>
      </c>
      <c r="E58" s="270" t="s">
        <v>299</v>
      </c>
      <c r="F58" s="270" t="s">
        <v>382</v>
      </c>
    </row>
    <row r="59" spans="1:6" ht="15.75">
      <c r="A59" s="268" t="s">
        <v>253</v>
      </c>
      <c r="B59" s="269" t="s">
        <v>313</v>
      </c>
      <c r="C59" s="269" t="s">
        <v>314</v>
      </c>
      <c r="D59" s="270" t="s">
        <v>298</v>
      </c>
      <c r="E59" s="270" t="s">
        <v>299</v>
      </c>
      <c r="F59" s="270" t="s">
        <v>382</v>
      </c>
    </row>
    <row r="60" spans="1:6" ht="15.75">
      <c r="A60" s="268" t="s">
        <v>253</v>
      </c>
      <c r="B60" s="269" t="s">
        <v>390</v>
      </c>
      <c r="C60" s="269" t="s">
        <v>391</v>
      </c>
      <c r="D60" s="270" t="s">
        <v>298</v>
      </c>
      <c r="E60" s="270" t="s">
        <v>299</v>
      </c>
      <c r="F60" s="270" t="s">
        <v>382</v>
      </c>
    </row>
    <row r="61" spans="1:6" ht="15.75">
      <c r="A61" s="268" t="s">
        <v>253</v>
      </c>
      <c r="B61" s="269" t="s">
        <v>307</v>
      </c>
      <c r="C61" s="269" t="s">
        <v>309</v>
      </c>
      <c r="D61" s="270" t="s">
        <v>298</v>
      </c>
      <c r="E61" s="270" t="s">
        <v>310</v>
      </c>
      <c r="F61" s="270" t="s">
        <v>382</v>
      </c>
    </row>
    <row r="62" spans="1:6" ht="15.75">
      <c r="A62" s="268" t="s">
        <v>253</v>
      </c>
      <c r="B62" s="269" t="s">
        <v>392</v>
      </c>
      <c r="C62" s="269" t="s">
        <v>393</v>
      </c>
      <c r="D62" s="270" t="s">
        <v>298</v>
      </c>
      <c r="E62" s="270" t="s">
        <v>299</v>
      </c>
      <c r="F62" s="270" t="s">
        <v>382</v>
      </c>
    </row>
    <row r="63" spans="1:6">
      <c r="A63" s="271" t="s">
        <v>254</v>
      </c>
      <c r="B63" s="272" t="s">
        <v>394</v>
      </c>
      <c r="C63" s="272" t="s">
        <v>395</v>
      </c>
      <c r="D63" s="273" t="s">
        <v>298</v>
      </c>
      <c r="E63" s="273" t="s">
        <v>299</v>
      </c>
      <c r="F63" s="273" t="s">
        <v>382</v>
      </c>
    </row>
    <row r="64" spans="1:6">
      <c r="A64" s="271" t="s">
        <v>254</v>
      </c>
      <c r="B64" s="272" t="s">
        <v>396</v>
      </c>
      <c r="C64" s="272" t="s">
        <v>316</v>
      </c>
      <c r="D64" s="273" t="s">
        <v>298</v>
      </c>
      <c r="E64" s="273" t="s">
        <v>299</v>
      </c>
      <c r="F64" s="273" t="s">
        <v>382</v>
      </c>
    </row>
    <row r="65" spans="1:6" ht="15.75">
      <c r="A65" s="271" t="s">
        <v>254</v>
      </c>
      <c r="B65" s="272" t="s">
        <v>318</v>
      </c>
      <c r="C65" s="272" t="s">
        <v>397</v>
      </c>
      <c r="D65" s="273" t="s">
        <v>298</v>
      </c>
      <c r="E65" s="273" t="s">
        <v>299</v>
      </c>
      <c r="F65" s="273" t="s">
        <v>382</v>
      </c>
    </row>
    <row r="66" spans="1:6">
      <c r="A66" s="271" t="s">
        <v>254</v>
      </c>
      <c r="B66" s="272" t="s">
        <v>320</v>
      </c>
      <c r="C66" s="272" t="s">
        <v>398</v>
      </c>
      <c r="D66" s="273" t="s">
        <v>298</v>
      </c>
      <c r="E66" s="273" t="s">
        <v>299</v>
      </c>
      <c r="F66" s="273" t="s">
        <v>382</v>
      </c>
    </row>
    <row r="67" spans="1:6" ht="15.75">
      <c r="A67" s="271" t="s">
        <v>254</v>
      </c>
      <c r="B67" s="272" t="s">
        <v>324</v>
      </c>
      <c r="C67" s="272" t="s">
        <v>325</v>
      </c>
      <c r="D67" s="273" t="s">
        <v>298</v>
      </c>
      <c r="E67" s="273" t="s">
        <v>299</v>
      </c>
      <c r="F67" s="273" t="s">
        <v>382</v>
      </c>
    </row>
    <row r="68" spans="1:6" ht="15.75">
      <c r="A68" s="271" t="s">
        <v>254</v>
      </c>
      <c r="B68" s="272" t="s">
        <v>399</v>
      </c>
      <c r="C68" s="272" t="s">
        <v>400</v>
      </c>
      <c r="D68" s="273" t="s">
        <v>298</v>
      </c>
      <c r="E68" s="273" t="s">
        <v>317</v>
      </c>
      <c r="F68" s="273" t="s">
        <v>382</v>
      </c>
    </row>
    <row r="69" spans="1:6">
      <c r="A69" s="271" t="s">
        <v>254</v>
      </c>
      <c r="B69" s="272" t="s">
        <v>328</v>
      </c>
      <c r="C69" s="272" t="s">
        <v>329</v>
      </c>
      <c r="D69" s="273" t="s">
        <v>298</v>
      </c>
      <c r="E69" s="273" t="s">
        <v>317</v>
      </c>
      <c r="F69" s="273" t="s">
        <v>382</v>
      </c>
    </row>
    <row r="70" spans="1:6" ht="15.75">
      <c r="A70" s="271" t="s">
        <v>254</v>
      </c>
      <c r="B70" s="272" t="s">
        <v>401</v>
      </c>
      <c r="C70" s="272" t="s">
        <v>402</v>
      </c>
      <c r="D70" s="273" t="s">
        <v>298</v>
      </c>
      <c r="E70" s="273" t="s">
        <v>299</v>
      </c>
      <c r="F70" s="273" t="s">
        <v>382</v>
      </c>
    </row>
    <row r="71" spans="1:6" ht="15.75">
      <c r="A71" s="271" t="s">
        <v>254</v>
      </c>
      <c r="B71" s="272" t="s">
        <v>403</v>
      </c>
      <c r="C71" s="272" t="s">
        <v>404</v>
      </c>
      <c r="D71" s="273" t="s">
        <v>298</v>
      </c>
      <c r="E71" s="273" t="s">
        <v>299</v>
      </c>
      <c r="F71" s="273" t="s">
        <v>382</v>
      </c>
    </row>
    <row r="72" spans="1:6">
      <c r="A72" s="271" t="s">
        <v>254</v>
      </c>
      <c r="B72" s="272" t="s">
        <v>405</v>
      </c>
      <c r="C72" s="272" t="s">
        <v>406</v>
      </c>
      <c r="D72" s="273" t="s">
        <v>298</v>
      </c>
      <c r="E72" s="273" t="s">
        <v>299</v>
      </c>
      <c r="F72" s="273" t="s">
        <v>382</v>
      </c>
    </row>
    <row r="73" spans="1:6" ht="15.75">
      <c r="A73" s="271" t="s">
        <v>254</v>
      </c>
      <c r="B73" s="272" t="s">
        <v>362</v>
      </c>
      <c r="C73" s="272" t="s">
        <v>407</v>
      </c>
      <c r="D73" s="273" t="s">
        <v>298</v>
      </c>
      <c r="E73" s="273" t="s">
        <v>299</v>
      </c>
      <c r="F73" s="273" t="s">
        <v>382</v>
      </c>
    </row>
    <row r="74" spans="1:6">
      <c r="A74" s="271" t="s">
        <v>254</v>
      </c>
      <c r="B74" s="272" t="s">
        <v>318</v>
      </c>
      <c r="C74" s="272" t="s">
        <v>408</v>
      </c>
      <c r="D74" s="273" t="s">
        <v>298</v>
      </c>
      <c r="E74" s="273" t="s">
        <v>299</v>
      </c>
      <c r="F74" s="273" t="s">
        <v>382</v>
      </c>
    </row>
    <row r="75" spans="1:6">
      <c r="A75" s="274" t="s">
        <v>255</v>
      </c>
      <c r="B75" s="275" t="s">
        <v>401</v>
      </c>
      <c r="C75" s="275" t="s">
        <v>409</v>
      </c>
      <c r="D75" s="276" t="s">
        <v>298</v>
      </c>
      <c r="E75" s="276" t="s">
        <v>317</v>
      </c>
      <c r="F75" s="276" t="s">
        <v>382</v>
      </c>
    </row>
    <row r="76" spans="1:6">
      <c r="A76" s="274" t="s">
        <v>255</v>
      </c>
      <c r="B76" s="275" t="s">
        <v>330</v>
      </c>
      <c r="C76" s="275" t="s">
        <v>331</v>
      </c>
      <c r="D76" s="276" t="s">
        <v>298</v>
      </c>
      <c r="E76" s="276" t="s">
        <v>516</v>
      </c>
      <c r="F76" s="276" t="s">
        <v>382</v>
      </c>
    </row>
    <row r="77" spans="1:6">
      <c r="A77" s="274" t="s">
        <v>255</v>
      </c>
      <c r="B77" s="275" t="s">
        <v>335</v>
      </c>
      <c r="C77" s="275" t="s">
        <v>410</v>
      </c>
      <c r="D77" s="276" t="s">
        <v>298</v>
      </c>
      <c r="E77" s="276" t="s">
        <v>317</v>
      </c>
      <c r="F77" s="276" t="s">
        <v>382</v>
      </c>
    </row>
    <row r="78" spans="1:6">
      <c r="A78" s="274" t="s">
        <v>255</v>
      </c>
      <c r="B78" s="275" t="s">
        <v>411</v>
      </c>
      <c r="C78" s="275" t="s">
        <v>412</v>
      </c>
      <c r="D78" s="276" t="s">
        <v>298</v>
      </c>
      <c r="E78" s="276" t="s">
        <v>317</v>
      </c>
      <c r="F78" s="276" t="s">
        <v>382</v>
      </c>
    </row>
    <row r="79" spans="1:6">
      <c r="A79" s="274" t="s">
        <v>255</v>
      </c>
      <c r="B79" s="275" t="s">
        <v>413</v>
      </c>
      <c r="C79" s="275" t="s">
        <v>414</v>
      </c>
      <c r="D79" s="276" t="s">
        <v>298</v>
      </c>
      <c r="E79" s="276" t="s">
        <v>317</v>
      </c>
      <c r="F79" s="276" t="s">
        <v>382</v>
      </c>
    </row>
    <row r="80" spans="1:6" s="256" customFormat="1">
      <c r="A80" s="274" t="s">
        <v>255</v>
      </c>
      <c r="B80" s="275" t="s">
        <v>332</v>
      </c>
      <c r="C80" s="275" t="s">
        <v>415</v>
      </c>
      <c r="D80" s="276" t="s">
        <v>298</v>
      </c>
      <c r="E80" s="276" t="s">
        <v>317</v>
      </c>
      <c r="F80" s="276" t="s">
        <v>382</v>
      </c>
    </row>
    <row r="81" spans="1:6">
      <c r="A81" s="274" t="s">
        <v>255</v>
      </c>
      <c r="B81" s="275" t="s">
        <v>332</v>
      </c>
      <c r="C81" s="275" t="s">
        <v>416</v>
      </c>
      <c r="D81" s="276" t="s">
        <v>298</v>
      </c>
      <c r="E81" s="276" t="s">
        <v>317</v>
      </c>
      <c r="F81" s="276" t="s">
        <v>382</v>
      </c>
    </row>
    <row r="82" spans="1:6">
      <c r="A82" s="274" t="s">
        <v>255</v>
      </c>
      <c r="B82" s="275" t="s">
        <v>417</v>
      </c>
      <c r="C82" s="275" t="s">
        <v>418</v>
      </c>
      <c r="D82" s="276" t="s">
        <v>298</v>
      </c>
      <c r="E82" s="276" t="s">
        <v>317</v>
      </c>
      <c r="F82" s="276" t="s">
        <v>382</v>
      </c>
    </row>
    <row r="83" spans="1:6">
      <c r="A83" s="274" t="s">
        <v>255</v>
      </c>
      <c r="B83" s="275" t="s">
        <v>339</v>
      </c>
      <c r="C83" s="275" t="s">
        <v>340</v>
      </c>
      <c r="D83" s="276" t="s">
        <v>298</v>
      </c>
      <c r="E83" s="276" t="s">
        <v>317</v>
      </c>
      <c r="F83" s="276" t="s">
        <v>382</v>
      </c>
    </row>
    <row r="84" spans="1:6">
      <c r="A84" s="277" t="s">
        <v>256</v>
      </c>
      <c r="B84" s="278" t="s">
        <v>419</v>
      </c>
      <c r="C84" s="298" t="s">
        <v>420</v>
      </c>
      <c r="D84" s="299" t="s">
        <v>298</v>
      </c>
      <c r="E84" s="299" t="s">
        <v>317</v>
      </c>
      <c r="F84" s="299" t="s">
        <v>382</v>
      </c>
    </row>
    <row r="85" spans="1:6">
      <c r="A85" s="277" t="s">
        <v>256</v>
      </c>
      <c r="B85" s="278" t="s">
        <v>421</v>
      </c>
      <c r="C85" s="298" t="s">
        <v>422</v>
      </c>
      <c r="D85" s="299" t="s">
        <v>298</v>
      </c>
      <c r="E85" s="299" t="s">
        <v>317</v>
      </c>
      <c r="F85" s="299" t="s">
        <v>382</v>
      </c>
    </row>
    <row r="86" spans="1:6">
      <c r="A86" s="277" t="s">
        <v>256</v>
      </c>
      <c r="B86" s="278" t="s">
        <v>343</v>
      </c>
      <c r="C86" s="298" t="s">
        <v>344</v>
      </c>
      <c r="D86" s="299" t="s">
        <v>298</v>
      </c>
      <c r="E86" s="299" t="s">
        <v>317</v>
      </c>
      <c r="F86" s="299" t="s">
        <v>382</v>
      </c>
    </row>
    <row r="87" spans="1:6">
      <c r="A87" s="277" t="s">
        <v>256</v>
      </c>
      <c r="B87" s="278" t="s">
        <v>423</v>
      </c>
      <c r="C87" s="298" t="s">
        <v>424</v>
      </c>
      <c r="D87" s="299" t="s">
        <v>298</v>
      </c>
      <c r="E87" s="299" t="s">
        <v>317</v>
      </c>
      <c r="F87" s="299" t="s">
        <v>382</v>
      </c>
    </row>
    <row r="88" spans="1:6">
      <c r="A88" s="277" t="s">
        <v>256</v>
      </c>
      <c r="B88" s="278" t="s">
        <v>423</v>
      </c>
      <c r="C88" s="298" t="s">
        <v>425</v>
      </c>
      <c r="D88" s="299" t="s">
        <v>298</v>
      </c>
      <c r="E88" s="299" t="s">
        <v>317</v>
      </c>
      <c r="F88" s="299" t="s">
        <v>382</v>
      </c>
    </row>
    <row r="89" spans="1:6">
      <c r="A89" s="277" t="s">
        <v>256</v>
      </c>
      <c r="B89" s="278" t="s">
        <v>423</v>
      </c>
      <c r="C89" s="298" t="s">
        <v>510</v>
      </c>
      <c r="D89" s="299" t="s">
        <v>298</v>
      </c>
      <c r="E89" s="299" t="s">
        <v>317</v>
      </c>
      <c r="F89" s="299" t="s">
        <v>382</v>
      </c>
    </row>
    <row r="90" spans="1:6">
      <c r="A90" s="277" t="s">
        <v>256</v>
      </c>
      <c r="B90" s="278" t="s">
        <v>423</v>
      </c>
      <c r="C90" s="298" t="s">
        <v>426</v>
      </c>
      <c r="D90" s="299" t="s">
        <v>298</v>
      </c>
      <c r="E90" s="299" t="s">
        <v>299</v>
      </c>
      <c r="F90" s="299" t="s">
        <v>382</v>
      </c>
    </row>
    <row r="91" spans="1:6">
      <c r="A91" s="277" t="s">
        <v>256</v>
      </c>
      <c r="B91" s="278" t="s">
        <v>349</v>
      </c>
      <c r="C91" s="298" t="s">
        <v>427</v>
      </c>
      <c r="D91" s="299" t="s">
        <v>298</v>
      </c>
      <c r="E91" s="299" t="s">
        <v>299</v>
      </c>
      <c r="F91" s="299" t="s">
        <v>382</v>
      </c>
    </row>
    <row r="92" spans="1:6">
      <c r="A92" s="277" t="s">
        <v>256</v>
      </c>
      <c r="B92" s="278" t="s">
        <v>349</v>
      </c>
      <c r="C92" s="298" t="s">
        <v>428</v>
      </c>
      <c r="D92" s="299" t="s">
        <v>298</v>
      </c>
      <c r="E92" s="299" t="s">
        <v>317</v>
      </c>
      <c r="F92" s="299" t="s">
        <v>382</v>
      </c>
    </row>
    <row r="93" spans="1:6">
      <c r="A93" s="277" t="s">
        <v>256</v>
      </c>
      <c r="B93" s="278" t="s">
        <v>347</v>
      </c>
      <c r="C93" s="298" t="s">
        <v>429</v>
      </c>
      <c r="D93" s="299" t="s">
        <v>298</v>
      </c>
      <c r="E93" s="299" t="s">
        <v>317</v>
      </c>
      <c r="F93" s="299" t="s">
        <v>382</v>
      </c>
    </row>
    <row r="94" spans="1:6">
      <c r="A94" s="277" t="s">
        <v>256</v>
      </c>
      <c r="B94" s="278" t="s">
        <v>423</v>
      </c>
      <c r="C94" s="298" t="s">
        <v>430</v>
      </c>
      <c r="D94" s="299" t="s">
        <v>298</v>
      </c>
      <c r="E94" s="299" t="s">
        <v>299</v>
      </c>
      <c r="F94" s="299" t="s">
        <v>382</v>
      </c>
    </row>
    <row r="95" spans="1:6" ht="15.75">
      <c r="A95" s="279" t="s">
        <v>257</v>
      </c>
      <c r="B95" s="280" t="s">
        <v>351</v>
      </c>
      <c r="C95" s="280" t="s">
        <v>431</v>
      </c>
      <c r="D95" s="281" t="s">
        <v>298</v>
      </c>
      <c r="E95" s="281" t="s">
        <v>516</v>
      </c>
      <c r="F95" s="281" t="s">
        <v>432</v>
      </c>
    </row>
    <row r="96" spans="1:6" ht="15.75">
      <c r="A96" s="279" t="s">
        <v>257</v>
      </c>
      <c r="B96" s="280" t="s">
        <v>351</v>
      </c>
      <c r="C96" s="280" t="s">
        <v>433</v>
      </c>
      <c r="D96" s="281" t="s">
        <v>298</v>
      </c>
      <c r="E96" s="281" t="s">
        <v>317</v>
      </c>
      <c r="F96" s="281" t="s">
        <v>432</v>
      </c>
    </row>
    <row r="97" spans="1:6" ht="15.75">
      <c r="A97" s="279" t="s">
        <v>257</v>
      </c>
      <c r="B97" s="280" t="s">
        <v>353</v>
      </c>
      <c r="C97" s="280" t="s">
        <v>434</v>
      </c>
      <c r="D97" s="281" t="s">
        <v>298</v>
      </c>
      <c r="E97" s="281" t="s">
        <v>317</v>
      </c>
      <c r="F97" s="281" t="s">
        <v>435</v>
      </c>
    </row>
    <row r="98" spans="1:6">
      <c r="A98" s="250" t="s">
        <v>357</v>
      </c>
      <c r="B98" s="253" t="s">
        <v>417</v>
      </c>
      <c r="C98" s="253" t="s">
        <v>436</v>
      </c>
      <c r="D98" s="254" t="s">
        <v>298</v>
      </c>
      <c r="E98" s="254" t="s">
        <v>317</v>
      </c>
      <c r="F98" s="254" t="s">
        <v>382</v>
      </c>
    </row>
    <row r="99" spans="1:6">
      <c r="A99" s="250" t="s">
        <v>357</v>
      </c>
      <c r="B99" s="253" t="s">
        <v>360</v>
      </c>
      <c r="C99" s="253" t="s">
        <v>361</v>
      </c>
      <c r="D99" s="254" t="s">
        <v>298</v>
      </c>
      <c r="E99" s="257" t="s">
        <v>317</v>
      </c>
      <c r="F99" s="254" t="s">
        <v>382</v>
      </c>
    </row>
    <row r="100" spans="1:6">
      <c r="A100" s="250" t="s">
        <v>357</v>
      </c>
      <c r="B100" s="255" t="s">
        <v>437</v>
      </c>
      <c r="C100" s="253" t="s">
        <v>363</v>
      </c>
      <c r="D100" s="254" t="s">
        <v>298</v>
      </c>
      <c r="E100" s="257" t="s">
        <v>317</v>
      </c>
      <c r="F100" s="254" t="s">
        <v>382</v>
      </c>
    </row>
    <row r="101" spans="1:6">
      <c r="A101" s="250" t="s">
        <v>357</v>
      </c>
      <c r="B101" s="258" t="s">
        <v>438</v>
      </c>
      <c r="C101" s="253" t="s">
        <v>439</v>
      </c>
      <c r="D101" s="254" t="s">
        <v>298</v>
      </c>
      <c r="E101" s="257" t="s">
        <v>317</v>
      </c>
      <c r="F101" s="254" t="s">
        <v>382</v>
      </c>
    </row>
    <row r="102" spans="1:6">
      <c r="A102" s="250" t="s">
        <v>357</v>
      </c>
      <c r="B102" s="258" t="s">
        <v>438</v>
      </c>
      <c r="C102" s="253" t="s">
        <v>440</v>
      </c>
      <c r="D102" s="254" t="s">
        <v>298</v>
      </c>
      <c r="E102" s="257" t="s">
        <v>317</v>
      </c>
      <c r="F102" s="254" t="s">
        <v>382</v>
      </c>
    </row>
    <row r="103" spans="1:6">
      <c r="A103" s="250" t="s">
        <v>357</v>
      </c>
      <c r="B103" s="258" t="s">
        <v>438</v>
      </c>
      <c r="C103" s="253" t="s">
        <v>441</v>
      </c>
      <c r="D103" s="254" t="s">
        <v>298</v>
      </c>
      <c r="E103" s="257" t="s">
        <v>317</v>
      </c>
      <c r="F103" s="254" t="s">
        <v>382</v>
      </c>
    </row>
    <row r="104" spans="1:6">
      <c r="A104" s="250" t="s">
        <v>357</v>
      </c>
      <c r="B104" s="258" t="s">
        <v>438</v>
      </c>
      <c r="C104" s="253" t="s">
        <v>442</v>
      </c>
      <c r="D104" s="254" t="s">
        <v>298</v>
      </c>
      <c r="E104" s="257" t="s">
        <v>317</v>
      </c>
      <c r="F104" s="254" t="s">
        <v>382</v>
      </c>
    </row>
    <row r="105" spans="1:6">
      <c r="A105" s="250" t="s">
        <v>357</v>
      </c>
      <c r="B105" s="258" t="s">
        <v>443</v>
      </c>
      <c r="C105" s="253" t="s">
        <v>367</v>
      </c>
      <c r="D105" s="254" t="s">
        <v>298</v>
      </c>
      <c r="E105" s="257" t="s">
        <v>317</v>
      </c>
      <c r="F105" s="254" t="s">
        <v>382</v>
      </c>
    </row>
    <row r="106" spans="1:6">
      <c r="A106" s="250" t="s">
        <v>357</v>
      </c>
      <c r="B106" s="258" t="s">
        <v>369</v>
      </c>
      <c r="C106" s="253" t="s">
        <v>444</v>
      </c>
      <c r="D106" s="254" t="s">
        <v>298</v>
      </c>
      <c r="E106" s="257" t="s">
        <v>317</v>
      </c>
      <c r="F106" s="254" t="s">
        <v>382</v>
      </c>
    </row>
    <row r="107" spans="1:6">
      <c r="A107" s="250" t="s">
        <v>357</v>
      </c>
      <c r="B107" s="258" t="s">
        <v>371</v>
      </c>
      <c r="C107" s="253" t="s">
        <v>445</v>
      </c>
      <c r="D107" s="254" t="s">
        <v>298</v>
      </c>
      <c r="E107" s="257" t="s">
        <v>317</v>
      </c>
      <c r="F107" s="254" t="s">
        <v>382</v>
      </c>
    </row>
    <row r="108" spans="1:6">
      <c r="A108" s="289" t="s">
        <v>264</v>
      </c>
      <c r="B108" s="290" t="s">
        <v>376</v>
      </c>
      <c r="C108" s="290" t="s">
        <v>377</v>
      </c>
      <c r="D108" s="291" t="s">
        <v>298</v>
      </c>
      <c r="E108" s="291" t="s">
        <v>299</v>
      </c>
      <c r="F108" s="291" t="s">
        <v>382</v>
      </c>
    </row>
    <row r="109" spans="1:6">
      <c r="A109" s="289" t="s">
        <v>264</v>
      </c>
      <c r="B109" s="290" t="s">
        <v>376</v>
      </c>
      <c r="C109" s="290" t="s">
        <v>378</v>
      </c>
      <c r="D109" s="291" t="s">
        <v>298</v>
      </c>
      <c r="E109" s="291" t="s">
        <v>299</v>
      </c>
      <c r="F109" s="291" t="s">
        <v>382</v>
      </c>
    </row>
    <row r="110" spans="1:6">
      <c r="A110" s="289" t="s">
        <v>264</v>
      </c>
      <c r="B110" s="290" t="s">
        <v>446</v>
      </c>
      <c r="C110" s="290" t="s">
        <v>447</v>
      </c>
      <c r="D110" s="291" t="s">
        <v>298</v>
      </c>
      <c r="E110" s="291" t="s">
        <v>299</v>
      </c>
      <c r="F110" s="291" t="s">
        <v>382</v>
      </c>
    </row>
    <row r="111" spans="1:6">
      <c r="A111" s="289" t="s">
        <v>264</v>
      </c>
      <c r="B111" s="290" t="s">
        <v>446</v>
      </c>
      <c r="C111" s="290" t="s">
        <v>511</v>
      </c>
      <c r="D111" s="291" t="s">
        <v>298</v>
      </c>
      <c r="E111" s="291" t="s">
        <v>299</v>
      </c>
      <c r="F111" s="291" t="s">
        <v>382</v>
      </c>
    </row>
    <row r="112" spans="1:6">
      <c r="A112" s="289" t="s">
        <v>264</v>
      </c>
      <c r="B112" s="290" t="s">
        <v>448</v>
      </c>
      <c r="C112" s="290" t="s">
        <v>449</v>
      </c>
      <c r="D112" s="291" t="s">
        <v>298</v>
      </c>
      <c r="E112" s="291" t="s">
        <v>299</v>
      </c>
      <c r="F112" s="291" t="s">
        <v>382</v>
      </c>
    </row>
    <row r="113" spans="1:6">
      <c r="A113" s="289" t="s">
        <v>264</v>
      </c>
      <c r="B113" s="290" t="s">
        <v>448</v>
      </c>
      <c r="C113" s="290" t="s">
        <v>450</v>
      </c>
      <c r="D113" s="291" t="s">
        <v>298</v>
      </c>
      <c r="E113" s="291" t="s">
        <v>299</v>
      </c>
      <c r="F113" s="291" t="s">
        <v>382</v>
      </c>
    </row>
    <row r="114" spans="1:6">
      <c r="A114" s="286" t="s">
        <v>379</v>
      </c>
      <c r="B114" s="287" t="s">
        <v>380</v>
      </c>
      <c r="C114" s="287" t="s">
        <v>381</v>
      </c>
      <c r="D114" s="288" t="s">
        <v>298</v>
      </c>
      <c r="E114" s="287" t="s">
        <v>317</v>
      </c>
      <c r="F114" s="287" t="s">
        <v>382</v>
      </c>
    </row>
    <row r="115" spans="1:6" ht="15.75"/>
    <row r="116" spans="1:6" ht="16.5" thickBot="1">
      <c r="A116" s="259" t="s">
        <v>111</v>
      </c>
      <c r="B116" s="260"/>
      <c r="C116" s="260"/>
      <c r="D116" s="260"/>
      <c r="E116" s="260"/>
      <c r="F116" s="260"/>
    </row>
    <row r="117" spans="1:6" ht="32.25" thickBot="1">
      <c r="A117" s="226" t="s">
        <v>52</v>
      </c>
      <c r="B117" s="227" t="s">
        <v>81</v>
      </c>
      <c r="C117" s="227" t="s">
        <v>134</v>
      </c>
      <c r="D117" s="227" t="s">
        <v>130</v>
      </c>
      <c r="E117" s="227" t="s">
        <v>109</v>
      </c>
      <c r="F117" s="228" t="s">
        <v>110</v>
      </c>
    </row>
    <row r="118" spans="1:6" ht="15.75">
      <c r="A118" s="261"/>
      <c r="B118" s="261"/>
      <c r="C118" s="261"/>
      <c r="D118" s="261"/>
      <c r="E118" s="261"/>
      <c r="F118" s="261"/>
    </row>
    <row r="119" spans="1:6" ht="15.75"/>
    <row r="120" spans="1:6" ht="16.5" thickBot="1">
      <c r="A120" s="249" t="s">
        <v>51</v>
      </c>
    </row>
    <row r="121" spans="1:6" ht="32.25" thickBot="1">
      <c r="A121" s="226" t="s">
        <v>52</v>
      </c>
      <c r="B121" s="227" t="s">
        <v>81</v>
      </c>
      <c r="C121" s="227" t="s">
        <v>134</v>
      </c>
      <c r="D121" s="227" t="s">
        <v>130</v>
      </c>
      <c r="E121" s="227" t="s">
        <v>109</v>
      </c>
      <c r="F121" s="228" t="s">
        <v>110</v>
      </c>
    </row>
    <row r="122" spans="1:6" ht="15.75">
      <c r="A122" s="268" t="s">
        <v>253</v>
      </c>
      <c r="B122" s="269" t="s">
        <v>296</v>
      </c>
      <c r="C122" s="269" t="s">
        <v>297</v>
      </c>
      <c r="D122" s="270" t="s">
        <v>298</v>
      </c>
      <c r="E122" s="270" t="s">
        <v>317</v>
      </c>
      <c r="F122" s="270" t="s">
        <v>451</v>
      </c>
    </row>
    <row r="123" spans="1:6">
      <c r="A123" s="268" t="s">
        <v>253</v>
      </c>
      <c r="B123" s="269" t="s">
        <v>383</v>
      </c>
      <c r="C123" s="269" t="s">
        <v>453</v>
      </c>
      <c r="D123" s="270" t="s">
        <v>298</v>
      </c>
      <c r="E123" s="270" t="s">
        <v>317</v>
      </c>
      <c r="F123" s="270" t="s">
        <v>451</v>
      </c>
    </row>
    <row r="124" spans="1:6">
      <c r="A124" s="268" t="s">
        <v>253</v>
      </c>
      <c r="B124" s="269" t="s">
        <v>383</v>
      </c>
      <c r="C124" s="269" t="s">
        <v>453</v>
      </c>
      <c r="D124" s="270" t="s">
        <v>452</v>
      </c>
      <c r="E124" s="270" t="s">
        <v>317</v>
      </c>
      <c r="F124" s="270" t="s">
        <v>451</v>
      </c>
    </row>
    <row r="125" spans="1:6" ht="15.75">
      <c r="A125" s="268" t="s">
        <v>253</v>
      </c>
      <c r="B125" s="269" t="s">
        <v>383</v>
      </c>
      <c r="C125" s="269" t="s">
        <v>454</v>
      </c>
      <c r="D125" s="270" t="s">
        <v>298</v>
      </c>
      <c r="E125" s="270" t="s">
        <v>317</v>
      </c>
      <c r="F125" s="270" t="s">
        <v>451</v>
      </c>
    </row>
    <row r="126" spans="1:6" ht="15.75">
      <c r="A126" s="268" t="s">
        <v>253</v>
      </c>
      <c r="B126" s="269" t="s">
        <v>383</v>
      </c>
      <c r="C126" s="269" t="s">
        <v>454</v>
      </c>
      <c r="D126" s="270" t="s">
        <v>452</v>
      </c>
      <c r="E126" s="270" t="s">
        <v>317</v>
      </c>
      <c r="F126" s="270" t="s">
        <v>451</v>
      </c>
    </row>
    <row r="127" spans="1:6">
      <c r="A127" s="268" t="s">
        <v>253</v>
      </c>
      <c r="B127" s="269" t="s">
        <v>303</v>
      </c>
      <c r="C127" s="269" t="s">
        <v>455</v>
      </c>
      <c r="D127" s="270" t="s">
        <v>298</v>
      </c>
      <c r="E127" s="270" t="s">
        <v>317</v>
      </c>
      <c r="F127" s="270" t="s">
        <v>451</v>
      </c>
    </row>
    <row r="128" spans="1:6">
      <c r="A128" s="268" t="s">
        <v>253</v>
      </c>
      <c r="B128" s="269" t="s">
        <v>303</v>
      </c>
      <c r="C128" s="269" t="s">
        <v>455</v>
      </c>
      <c r="D128" s="270" t="s">
        <v>452</v>
      </c>
      <c r="E128" s="270" t="s">
        <v>317</v>
      </c>
      <c r="F128" s="270" t="s">
        <v>451</v>
      </c>
    </row>
    <row r="129" spans="1:6" ht="15.75">
      <c r="A129" s="268" t="s">
        <v>253</v>
      </c>
      <c r="B129" s="269" t="s">
        <v>399</v>
      </c>
      <c r="C129" s="269" t="s">
        <v>400</v>
      </c>
      <c r="D129" s="270" t="s">
        <v>298</v>
      </c>
      <c r="E129" s="270" t="s">
        <v>317</v>
      </c>
      <c r="F129" s="270" t="s">
        <v>451</v>
      </c>
    </row>
    <row r="130" spans="1:6">
      <c r="A130" s="268" t="s">
        <v>253</v>
      </c>
      <c r="B130" s="269" t="s">
        <v>456</v>
      </c>
      <c r="C130" s="269" t="s">
        <v>457</v>
      </c>
      <c r="D130" s="270" t="s">
        <v>298</v>
      </c>
      <c r="E130" s="270" t="s">
        <v>317</v>
      </c>
      <c r="F130" s="270" t="s">
        <v>451</v>
      </c>
    </row>
    <row r="131" spans="1:6">
      <c r="A131" s="268" t="s">
        <v>253</v>
      </c>
      <c r="B131" s="269" t="s">
        <v>456</v>
      </c>
      <c r="C131" s="269" t="s">
        <v>457</v>
      </c>
      <c r="D131" s="270" t="s">
        <v>452</v>
      </c>
      <c r="E131" s="270" t="s">
        <v>317</v>
      </c>
      <c r="F131" s="270" t="s">
        <v>451</v>
      </c>
    </row>
    <row r="132" spans="1:6" ht="15.75">
      <c r="A132" s="268" t="s">
        <v>253</v>
      </c>
      <c r="B132" s="269" t="s">
        <v>307</v>
      </c>
      <c r="C132" s="269" t="s">
        <v>389</v>
      </c>
      <c r="D132" s="270" t="s">
        <v>298</v>
      </c>
      <c r="E132" s="270" t="s">
        <v>317</v>
      </c>
      <c r="F132" s="270" t="s">
        <v>451</v>
      </c>
    </row>
    <row r="133" spans="1:6" ht="15.75">
      <c r="A133" s="268" t="s">
        <v>253</v>
      </c>
      <c r="B133" s="269" t="s">
        <v>307</v>
      </c>
      <c r="C133" s="269" t="s">
        <v>389</v>
      </c>
      <c r="D133" s="270" t="s">
        <v>452</v>
      </c>
      <c r="E133" s="270" t="s">
        <v>317</v>
      </c>
      <c r="F133" s="270" t="s">
        <v>451</v>
      </c>
    </row>
    <row r="134" spans="1:6" ht="15.75">
      <c r="A134" s="268" t="s">
        <v>253</v>
      </c>
      <c r="B134" s="269" t="s">
        <v>390</v>
      </c>
      <c r="C134" s="269" t="s">
        <v>458</v>
      </c>
      <c r="D134" s="270" t="s">
        <v>298</v>
      </c>
      <c r="E134" s="270" t="s">
        <v>317</v>
      </c>
      <c r="F134" s="270" t="s">
        <v>451</v>
      </c>
    </row>
    <row r="135" spans="1:6" ht="15.75">
      <c r="A135" s="268" t="s">
        <v>253</v>
      </c>
      <c r="B135" s="269" t="s">
        <v>313</v>
      </c>
      <c r="C135" s="269" t="s">
        <v>459</v>
      </c>
      <c r="D135" s="270" t="s">
        <v>452</v>
      </c>
      <c r="E135" s="270" t="s">
        <v>317</v>
      </c>
      <c r="F135" s="270" t="s">
        <v>451</v>
      </c>
    </row>
    <row r="136" spans="1:6" ht="15.75">
      <c r="A136" s="268" t="s">
        <v>253</v>
      </c>
      <c r="B136" s="269" t="s">
        <v>313</v>
      </c>
      <c r="C136" s="269" t="s">
        <v>459</v>
      </c>
      <c r="D136" s="270" t="s">
        <v>298</v>
      </c>
      <c r="E136" s="270" t="s">
        <v>317</v>
      </c>
      <c r="F136" s="270" t="s">
        <v>451</v>
      </c>
    </row>
    <row r="137" spans="1:6" ht="15.75">
      <c r="A137" s="271" t="s">
        <v>254</v>
      </c>
      <c r="B137" s="272" t="s">
        <v>399</v>
      </c>
      <c r="C137" s="272" t="s">
        <v>400</v>
      </c>
      <c r="D137" s="273" t="s">
        <v>298</v>
      </c>
      <c r="E137" s="273" t="s">
        <v>317</v>
      </c>
      <c r="F137" s="273" t="s">
        <v>451</v>
      </c>
    </row>
    <row r="138" spans="1:6" ht="15.75">
      <c r="A138" s="271" t="s">
        <v>254</v>
      </c>
      <c r="B138" s="272" t="s">
        <v>399</v>
      </c>
      <c r="C138" s="272" t="s">
        <v>400</v>
      </c>
      <c r="D138" s="273" t="s">
        <v>452</v>
      </c>
      <c r="E138" s="273" t="s">
        <v>317</v>
      </c>
      <c r="F138" s="273" t="s">
        <v>451</v>
      </c>
    </row>
    <row r="139" spans="1:6">
      <c r="A139" s="271" t="s">
        <v>254</v>
      </c>
      <c r="B139" s="272" t="s">
        <v>417</v>
      </c>
      <c r="C139" s="272" t="s">
        <v>460</v>
      </c>
      <c r="D139" s="273" t="s">
        <v>298</v>
      </c>
      <c r="E139" s="273" t="s">
        <v>317</v>
      </c>
      <c r="F139" s="273" t="s">
        <v>451</v>
      </c>
    </row>
    <row r="140" spans="1:6">
      <c r="A140" s="271" t="s">
        <v>254</v>
      </c>
      <c r="B140" s="272" t="s">
        <v>417</v>
      </c>
      <c r="C140" s="272" t="s">
        <v>460</v>
      </c>
      <c r="D140" s="273" t="s">
        <v>452</v>
      </c>
      <c r="E140" s="273" t="s">
        <v>317</v>
      </c>
      <c r="F140" s="273" t="s">
        <v>451</v>
      </c>
    </row>
    <row r="141" spans="1:6" ht="15.75">
      <c r="A141" s="271" t="s">
        <v>254</v>
      </c>
      <c r="B141" s="272" t="s">
        <v>461</v>
      </c>
      <c r="C141" s="272" t="s">
        <v>462</v>
      </c>
      <c r="D141" s="273" t="s">
        <v>298</v>
      </c>
      <c r="E141" s="273" t="s">
        <v>317</v>
      </c>
      <c r="F141" s="273" t="s">
        <v>451</v>
      </c>
    </row>
    <row r="142" spans="1:6" ht="15.75">
      <c r="A142" s="271" t="s">
        <v>254</v>
      </c>
      <c r="B142" s="272" t="s">
        <v>461</v>
      </c>
      <c r="C142" s="272" t="s">
        <v>462</v>
      </c>
      <c r="D142" s="273" t="s">
        <v>452</v>
      </c>
      <c r="E142" s="273" t="s">
        <v>317</v>
      </c>
      <c r="F142" s="273" t="s">
        <v>451</v>
      </c>
    </row>
    <row r="143" spans="1:6" ht="15.75">
      <c r="A143" s="271" t="s">
        <v>254</v>
      </c>
      <c r="B143" s="272" t="s">
        <v>463</v>
      </c>
      <c r="C143" s="272" t="s">
        <v>325</v>
      </c>
      <c r="D143" s="273" t="s">
        <v>298</v>
      </c>
      <c r="E143" s="273" t="s">
        <v>317</v>
      </c>
      <c r="F143" s="273" t="s">
        <v>451</v>
      </c>
    </row>
    <row r="144" spans="1:6" ht="15.75">
      <c r="A144" s="271" t="s">
        <v>254</v>
      </c>
      <c r="B144" s="272" t="s">
        <v>463</v>
      </c>
      <c r="C144" s="272" t="s">
        <v>325</v>
      </c>
      <c r="D144" s="273" t="s">
        <v>452</v>
      </c>
      <c r="E144" s="273" t="s">
        <v>317</v>
      </c>
      <c r="F144" s="273" t="s">
        <v>451</v>
      </c>
    </row>
    <row r="145" spans="1:16384" ht="15.75">
      <c r="A145" s="271" t="s">
        <v>254</v>
      </c>
      <c r="B145" s="272" t="s">
        <v>401</v>
      </c>
      <c r="C145" s="272" t="s">
        <v>402</v>
      </c>
      <c r="D145" s="273" t="s">
        <v>298</v>
      </c>
      <c r="E145" s="273" t="s">
        <v>317</v>
      </c>
      <c r="F145" s="273" t="s">
        <v>451</v>
      </c>
    </row>
    <row r="146" spans="1:16384" ht="15.75">
      <c r="A146" s="271" t="s">
        <v>254</v>
      </c>
      <c r="B146" s="272" t="s">
        <v>464</v>
      </c>
      <c r="C146" s="272" t="s">
        <v>465</v>
      </c>
      <c r="D146" s="273" t="s">
        <v>298</v>
      </c>
      <c r="E146" s="273" t="s">
        <v>317</v>
      </c>
      <c r="F146" s="273" t="s">
        <v>451</v>
      </c>
    </row>
    <row r="147" spans="1:16384" ht="15.75">
      <c r="A147" s="271" t="s">
        <v>254</v>
      </c>
      <c r="B147" s="272" t="s">
        <v>464</v>
      </c>
      <c r="C147" s="272" t="s">
        <v>465</v>
      </c>
      <c r="D147" s="273" t="s">
        <v>452</v>
      </c>
      <c r="E147" s="273" t="s">
        <v>317</v>
      </c>
      <c r="F147" s="273" t="s">
        <v>451</v>
      </c>
    </row>
    <row r="148" spans="1:16384">
      <c r="A148" s="271" t="s">
        <v>254</v>
      </c>
      <c r="B148" s="272" t="s">
        <v>466</v>
      </c>
      <c r="C148" s="272" t="s">
        <v>467</v>
      </c>
      <c r="D148" s="273" t="s">
        <v>452</v>
      </c>
      <c r="E148" s="273" t="s">
        <v>317</v>
      </c>
      <c r="F148" s="273" t="s">
        <v>451</v>
      </c>
    </row>
    <row r="149" spans="1:16384">
      <c r="A149" s="271" t="s">
        <v>254</v>
      </c>
      <c r="B149" s="272" t="s">
        <v>466</v>
      </c>
      <c r="C149" s="272" t="s">
        <v>467</v>
      </c>
      <c r="D149" s="273" t="s">
        <v>298</v>
      </c>
      <c r="E149" s="273" t="s">
        <v>317</v>
      </c>
      <c r="F149" s="273" t="s">
        <v>451</v>
      </c>
    </row>
    <row r="150" spans="1:16384" ht="15.75">
      <c r="A150" s="271" t="s">
        <v>254</v>
      </c>
      <c r="B150" s="272" t="s">
        <v>362</v>
      </c>
      <c r="C150" s="272" t="s">
        <v>468</v>
      </c>
      <c r="D150" s="273" t="s">
        <v>298</v>
      </c>
      <c r="E150" s="273" t="s">
        <v>317</v>
      </c>
      <c r="F150" s="273" t="s">
        <v>451</v>
      </c>
    </row>
    <row r="151" spans="1:16384" ht="15.75">
      <c r="A151" s="271" t="s">
        <v>254</v>
      </c>
      <c r="B151" s="272" t="s">
        <v>362</v>
      </c>
      <c r="C151" s="272" t="s">
        <v>468</v>
      </c>
      <c r="D151" s="273" t="s">
        <v>452</v>
      </c>
      <c r="E151" s="273" t="s">
        <v>317</v>
      </c>
      <c r="F151" s="273" t="s">
        <v>451</v>
      </c>
    </row>
    <row r="152" spans="1:16384" ht="15.75">
      <c r="A152" s="271" t="s">
        <v>254</v>
      </c>
      <c r="B152" s="272" t="s">
        <v>320</v>
      </c>
      <c r="C152" s="272" t="s">
        <v>469</v>
      </c>
      <c r="D152" s="273" t="s">
        <v>298</v>
      </c>
      <c r="E152" s="273" t="s">
        <v>317</v>
      </c>
      <c r="F152" s="273" t="s">
        <v>451</v>
      </c>
    </row>
    <row r="153" spans="1:16384">
      <c r="A153" s="274" t="s">
        <v>255</v>
      </c>
      <c r="B153" s="275" t="s">
        <v>332</v>
      </c>
      <c r="C153" s="275" t="s">
        <v>415</v>
      </c>
      <c r="D153" s="276" t="s">
        <v>298</v>
      </c>
      <c r="E153" s="276" t="s">
        <v>317</v>
      </c>
      <c r="F153" s="276" t="s">
        <v>451</v>
      </c>
    </row>
    <row r="154" spans="1:16384">
      <c r="A154" s="274" t="s">
        <v>255</v>
      </c>
      <c r="B154" s="275" t="s">
        <v>332</v>
      </c>
      <c r="C154" s="275" t="s">
        <v>415</v>
      </c>
      <c r="D154" s="276" t="s">
        <v>452</v>
      </c>
      <c r="E154" s="276" t="s">
        <v>317</v>
      </c>
      <c r="F154" s="276" t="s">
        <v>451</v>
      </c>
    </row>
    <row r="155" spans="1:16384">
      <c r="A155" s="274" t="s">
        <v>255</v>
      </c>
      <c r="B155" s="275" t="s">
        <v>417</v>
      </c>
      <c r="C155" s="275" t="s">
        <v>470</v>
      </c>
      <c r="D155" s="276" t="s">
        <v>298</v>
      </c>
      <c r="E155" s="276" t="s">
        <v>317</v>
      </c>
      <c r="F155" s="276" t="s">
        <v>451</v>
      </c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62"/>
      <c r="AT155" s="262"/>
      <c r="AU155" s="262"/>
      <c r="AV155" s="262"/>
      <c r="AW155" s="262"/>
      <c r="AX155" s="262"/>
      <c r="AY155" s="262"/>
      <c r="AZ155" s="262"/>
      <c r="BA155" s="262"/>
      <c r="BB155" s="262"/>
      <c r="BC155" s="262"/>
      <c r="BD155" s="262"/>
      <c r="BE155" s="262"/>
      <c r="BF155" s="262"/>
      <c r="BG155" s="262"/>
      <c r="BH155" s="262"/>
      <c r="BI155" s="262"/>
      <c r="BJ155" s="262"/>
      <c r="BK155" s="262"/>
      <c r="BL155" s="262"/>
      <c r="BM155" s="262"/>
      <c r="BN155" s="262"/>
      <c r="BO155" s="262"/>
      <c r="BP155" s="262"/>
      <c r="BQ155" s="262"/>
      <c r="BR155" s="262"/>
      <c r="BS155" s="262"/>
      <c r="BT155" s="262"/>
      <c r="BU155" s="262"/>
      <c r="BV155" s="262"/>
      <c r="BW155" s="262"/>
      <c r="BX155" s="262"/>
      <c r="BY155" s="262"/>
      <c r="BZ155" s="262"/>
      <c r="CA155" s="262"/>
      <c r="CB155" s="262"/>
      <c r="CC155" s="262"/>
      <c r="CD155" s="262"/>
      <c r="CE155" s="262"/>
      <c r="CF155" s="262"/>
      <c r="CG155" s="262"/>
      <c r="CH155" s="262"/>
      <c r="CI155" s="262"/>
      <c r="CJ155" s="262"/>
      <c r="CK155" s="262"/>
      <c r="CL155" s="262"/>
      <c r="CM155" s="262"/>
      <c r="CN155" s="262"/>
      <c r="CO155" s="262"/>
      <c r="CP155" s="262"/>
      <c r="CQ155" s="262"/>
      <c r="CR155" s="262"/>
      <c r="CS155" s="262"/>
      <c r="CT155" s="262"/>
      <c r="CU155" s="262"/>
      <c r="CV155" s="262"/>
      <c r="CW155" s="262"/>
      <c r="CX155" s="262"/>
      <c r="CY155" s="262"/>
      <c r="CZ155" s="262"/>
      <c r="DA155" s="262"/>
      <c r="DB155" s="262"/>
      <c r="DC155" s="262"/>
      <c r="DD155" s="262"/>
      <c r="DE155" s="262"/>
      <c r="DF155" s="262"/>
      <c r="DG155" s="262"/>
      <c r="DH155" s="262"/>
      <c r="DI155" s="262"/>
      <c r="DJ155" s="262"/>
      <c r="DK155" s="262"/>
      <c r="DL155" s="262"/>
      <c r="DM155" s="262"/>
      <c r="DN155" s="262"/>
      <c r="DO155" s="262"/>
      <c r="DP155" s="262"/>
      <c r="DQ155" s="262"/>
      <c r="DR155" s="262"/>
      <c r="DS155" s="262"/>
      <c r="DT155" s="262"/>
      <c r="DU155" s="262"/>
      <c r="DV155" s="262"/>
      <c r="DW155" s="262"/>
      <c r="DX155" s="262"/>
      <c r="DY155" s="262"/>
      <c r="DZ155" s="262"/>
      <c r="EA155" s="262"/>
      <c r="EB155" s="262"/>
      <c r="EC155" s="262"/>
      <c r="ED155" s="262"/>
      <c r="EE155" s="262"/>
      <c r="EF155" s="262"/>
      <c r="EG155" s="262"/>
      <c r="EH155" s="262"/>
      <c r="EI155" s="262"/>
      <c r="EJ155" s="262"/>
      <c r="EK155" s="262"/>
      <c r="EL155" s="262"/>
      <c r="EM155" s="262"/>
      <c r="EN155" s="262"/>
      <c r="EO155" s="262"/>
      <c r="EP155" s="262"/>
      <c r="EQ155" s="262"/>
      <c r="ER155" s="262"/>
      <c r="ES155" s="262"/>
      <c r="ET155" s="262"/>
      <c r="EU155" s="262"/>
      <c r="EV155" s="262"/>
      <c r="EW155" s="262"/>
      <c r="EX155" s="262"/>
      <c r="EY155" s="262"/>
      <c r="EZ155" s="262"/>
      <c r="FA155" s="262"/>
      <c r="FB155" s="262"/>
      <c r="FC155" s="262"/>
      <c r="FD155" s="262"/>
      <c r="FE155" s="262"/>
      <c r="FF155" s="262"/>
      <c r="FG155" s="262"/>
      <c r="FH155" s="262"/>
      <c r="FI155" s="262"/>
      <c r="FJ155" s="262"/>
      <c r="FK155" s="262"/>
      <c r="FL155" s="262"/>
      <c r="FM155" s="262"/>
      <c r="FN155" s="262"/>
      <c r="FO155" s="262"/>
      <c r="FP155" s="262"/>
      <c r="FQ155" s="262"/>
      <c r="FR155" s="262"/>
      <c r="FS155" s="262"/>
      <c r="FT155" s="262"/>
      <c r="FU155" s="262"/>
      <c r="FV155" s="262"/>
      <c r="FW155" s="262"/>
      <c r="FX155" s="262"/>
      <c r="FY155" s="262"/>
      <c r="FZ155" s="262"/>
      <c r="GA155" s="262"/>
      <c r="GB155" s="262"/>
      <c r="GC155" s="262"/>
      <c r="GD155" s="262"/>
      <c r="GE155" s="262"/>
      <c r="GF155" s="262"/>
      <c r="GG155" s="262"/>
      <c r="GH155" s="262"/>
      <c r="GI155" s="262"/>
      <c r="GJ155" s="262"/>
      <c r="GK155" s="262"/>
      <c r="GL155" s="262"/>
      <c r="GM155" s="262"/>
      <c r="GN155" s="262"/>
      <c r="GO155" s="262"/>
      <c r="GP155" s="262"/>
      <c r="GQ155" s="262"/>
      <c r="GR155" s="262"/>
      <c r="GS155" s="262"/>
      <c r="GT155" s="262"/>
      <c r="GU155" s="262"/>
      <c r="GV155" s="262"/>
      <c r="GW155" s="262"/>
      <c r="GX155" s="262"/>
      <c r="GY155" s="262"/>
      <c r="GZ155" s="262"/>
      <c r="HA155" s="262"/>
      <c r="HB155" s="262"/>
      <c r="HC155" s="262"/>
      <c r="HD155" s="262"/>
      <c r="HE155" s="262"/>
      <c r="HF155" s="262"/>
      <c r="HG155" s="262"/>
      <c r="HH155" s="262"/>
      <c r="HI155" s="262"/>
      <c r="HJ155" s="262"/>
      <c r="HK155" s="262"/>
      <c r="HL155" s="262"/>
      <c r="HM155" s="262"/>
      <c r="HN155" s="262"/>
      <c r="HO155" s="262"/>
      <c r="HP155" s="262"/>
      <c r="HQ155" s="262"/>
      <c r="HR155" s="262"/>
      <c r="HS155" s="262"/>
      <c r="HT155" s="262"/>
      <c r="HU155" s="262"/>
      <c r="HV155" s="262"/>
      <c r="HW155" s="262"/>
      <c r="HX155" s="262"/>
      <c r="HY155" s="262"/>
      <c r="HZ155" s="262"/>
      <c r="IA155" s="262"/>
      <c r="IB155" s="262"/>
      <c r="IC155" s="262"/>
      <c r="ID155" s="262"/>
      <c r="IE155" s="262"/>
      <c r="IF155" s="262"/>
      <c r="IG155" s="262"/>
      <c r="IH155" s="262"/>
      <c r="II155" s="262"/>
      <c r="IJ155" s="262"/>
      <c r="IK155" s="262"/>
      <c r="IL155" s="262"/>
      <c r="IM155" s="262"/>
      <c r="IN155" s="262"/>
      <c r="IO155" s="262"/>
      <c r="IP155" s="262"/>
      <c r="IQ155" s="262"/>
      <c r="IR155" s="262"/>
      <c r="IS155" s="262"/>
      <c r="IT155" s="262"/>
      <c r="IU155" s="262"/>
      <c r="IV155" s="262"/>
      <c r="IW155" s="262"/>
      <c r="IX155" s="262"/>
      <c r="IY155" s="262"/>
      <c r="IZ155" s="262"/>
      <c r="JA155" s="262"/>
      <c r="JB155" s="262"/>
      <c r="JC155" s="262"/>
      <c r="JD155" s="262"/>
      <c r="JE155" s="262"/>
      <c r="JF155" s="262"/>
      <c r="JG155" s="262"/>
      <c r="JH155" s="262"/>
      <c r="JI155" s="262"/>
      <c r="JJ155" s="262"/>
      <c r="JK155" s="262"/>
      <c r="JL155" s="262"/>
      <c r="JM155" s="262"/>
      <c r="JN155" s="262"/>
      <c r="JO155" s="262"/>
      <c r="JP155" s="262"/>
      <c r="JQ155" s="262"/>
      <c r="JR155" s="262"/>
      <c r="JS155" s="262"/>
      <c r="JT155" s="262"/>
      <c r="JU155" s="262"/>
      <c r="JV155" s="262"/>
      <c r="JW155" s="262"/>
      <c r="JX155" s="262"/>
      <c r="JY155" s="262"/>
      <c r="JZ155" s="262"/>
      <c r="KA155" s="262"/>
      <c r="KB155" s="262"/>
      <c r="KC155" s="262"/>
      <c r="KD155" s="262"/>
      <c r="KE155" s="262"/>
      <c r="KF155" s="262"/>
      <c r="KG155" s="262"/>
      <c r="KH155" s="262"/>
      <c r="KI155" s="262"/>
      <c r="KJ155" s="262"/>
      <c r="KK155" s="262"/>
      <c r="KL155" s="262"/>
      <c r="KM155" s="262"/>
      <c r="KN155" s="262"/>
      <c r="KO155" s="262"/>
      <c r="KP155" s="262"/>
      <c r="KQ155" s="262"/>
      <c r="KR155" s="262"/>
      <c r="KS155" s="262"/>
      <c r="KT155" s="262"/>
      <c r="KU155" s="262"/>
      <c r="KV155" s="262"/>
      <c r="KW155" s="262"/>
      <c r="KX155" s="262"/>
      <c r="KY155" s="262"/>
      <c r="KZ155" s="262"/>
      <c r="LA155" s="262"/>
      <c r="LB155" s="262"/>
      <c r="LC155" s="262"/>
      <c r="LD155" s="262"/>
      <c r="LE155" s="262"/>
      <c r="LF155" s="262"/>
      <c r="LG155" s="262"/>
      <c r="LH155" s="262"/>
      <c r="LI155" s="262"/>
      <c r="LJ155" s="262"/>
      <c r="LK155" s="262"/>
      <c r="LL155" s="262"/>
      <c r="LM155" s="262"/>
      <c r="LN155" s="262"/>
      <c r="LO155" s="262"/>
      <c r="LP155" s="262"/>
      <c r="LQ155" s="262"/>
      <c r="LR155" s="262"/>
      <c r="LS155" s="262"/>
      <c r="LT155" s="262"/>
      <c r="LU155" s="262"/>
      <c r="LV155" s="262"/>
      <c r="LW155" s="262"/>
      <c r="LX155" s="262"/>
      <c r="LY155" s="262"/>
      <c r="LZ155" s="262"/>
      <c r="MA155" s="262"/>
      <c r="MB155" s="262"/>
      <c r="MC155" s="262"/>
      <c r="MD155" s="262"/>
      <c r="ME155" s="262"/>
      <c r="MF155" s="262"/>
      <c r="MG155" s="262"/>
      <c r="MH155" s="262"/>
      <c r="MI155" s="262"/>
      <c r="MJ155" s="262"/>
      <c r="MK155" s="262"/>
      <c r="ML155" s="262"/>
      <c r="MM155" s="262"/>
      <c r="MN155" s="262"/>
      <c r="MO155" s="262"/>
      <c r="MP155" s="262"/>
      <c r="MQ155" s="262"/>
      <c r="MR155" s="262"/>
      <c r="MS155" s="262"/>
      <c r="MT155" s="262"/>
      <c r="MU155" s="262"/>
      <c r="MV155" s="262"/>
      <c r="MW155" s="262"/>
      <c r="MX155" s="262"/>
      <c r="MY155" s="262"/>
      <c r="MZ155" s="262"/>
      <c r="NA155" s="262"/>
      <c r="NB155" s="262"/>
      <c r="NC155" s="262"/>
      <c r="ND155" s="262"/>
      <c r="NE155" s="262"/>
      <c r="NF155" s="262"/>
      <c r="NG155" s="262"/>
      <c r="NH155" s="262"/>
      <c r="NI155" s="262"/>
      <c r="NJ155" s="262"/>
      <c r="NK155" s="262"/>
      <c r="NL155" s="262"/>
      <c r="NM155" s="262"/>
      <c r="NN155" s="262"/>
      <c r="NO155" s="262"/>
      <c r="NP155" s="262"/>
      <c r="NQ155" s="262"/>
      <c r="NR155" s="262"/>
      <c r="NS155" s="262"/>
      <c r="NT155" s="262"/>
      <c r="NU155" s="262"/>
      <c r="NV155" s="262"/>
      <c r="NW155" s="262"/>
      <c r="NX155" s="262"/>
      <c r="NY155" s="262"/>
      <c r="NZ155" s="262"/>
      <c r="OA155" s="262"/>
      <c r="OB155" s="262"/>
      <c r="OC155" s="262"/>
      <c r="OD155" s="262"/>
      <c r="OE155" s="262"/>
      <c r="OF155" s="262"/>
      <c r="OG155" s="262"/>
      <c r="OH155" s="262"/>
      <c r="OI155" s="262"/>
      <c r="OJ155" s="262"/>
      <c r="OK155" s="262"/>
      <c r="OL155" s="262"/>
      <c r="OM155" s="262"/>
      <c r="ON155" s="262"/>
      <c r="OO155" s="262"/>
      <c r="OP155" s="262"/>
      <c r="OQ155" s="262"/>
      <c r="OR155" s="262"/>
      <c r="OS155" s="262"/>
      <c r="OT155" s="262"/>
      <c r="OU155" s="262"/>
      <c r="OV155" s="262"/>
      <c r="OW155" s="262"/>
      <c r="OX155" s="262"/>
      <c r="OY155" s="262"/>
      <c r="OZ155" s="262"/>
      <c r="PA155" s="262"/>
      <c r="PB155" s="262"/>
      <c r="PC155" s="262"/>
      <c r="PD155" s="262"/>
      <c r="PE155" s="262"/>
      <c r="PF155" s="262"/>
      <c r="PG155" s="262"/>
      <c r="PH155" s="262"/>
      <c r="PI155" s="262"/>
      <c r="PJ155" s="262"/>
      <c r="PK155" s="262"/>
      <c r="PL155" s="262"/>
      <c r="PM155" s="262"/>
      <c r="PN155" s="262"/>
      <c r="PO155" s="262"/>
      <c r="PP155" s="262"/>
      <c r="PQ155" s="262"/>
      <c r="PR155" s="262"/>
      <c r="PS155" s="262"/>
      <c r="PT155" s="262"/>
      <c r="PU155" s="262"/>
      <c r="PV155" s="262"/>
      <c r="PW155" s="262"/>
      <c r="PX155" s="262"/>
      <c r="PY155" s="262"/>
      <c r="PZ155" s="262"/>
      <c r="QA155" s="262"/>
      <c r="QB155" s="262"/>
      <c r="QC155" s="262"/>
      <c r="QD155" s="262"/>
      <c r="QE155" s="262"/>
      <c r="QF155" s="262"/>
      <c r="QG155" s="262"/>
      <c r="QH155" s="262"/>
      <c r="QI155" s="262"/>
      <c r="QJ155" s="262"/>
      <c r="QK155" s="262"/>
      <c r="QL155" s="262"/>
      <c r="QM155" s="262"/>
      <c r="QN155" s="262"/>
      <c r="QO155" s="262"/>
      <c r="QP155" s="262"/>
      <c r="QQ155" s="262"/>
      <c r="QR155" s="262"/>
      <c r="QS155" s="262"/>
      <c r="QT155" s="262"/>
      <c r="QU155" s="262"/>
      <c r="QV155" s="262"/>
      <c r="QW155" s="262"/>
      <c r="QX155" s="262"/>
      <c r="QY155" s="262"/>
      <c r="QZ155" s="262"/>
      <c r="RA155" s="262"/>
      <c r="RB155" s="262"/>
      <c r="RC155" s="262"/>
      <c r="RD155" s="262"/>
      <c r="RE155" s="262"/>
      <c r="RF155" s="262"/>
      <c r="RG155" s="262"/>
      <c r="RH155" s="262"/>
      <c r="RI155" s="262"/>
      <c r="RJ155" s="262"/>
      <c r="RK155" s="262"/>
      <c r="RL155" s="262"/>
      <c r="RM155" s="262"/>
      <c r="RN155" s="262"/>
      <c r="RO155" s="262"/>
      <c r="RP155" s="262"/>
      <c r="RQ155" s="262"/>
      <c r="RR155" s="262"/>
      <c r="RS155" s="262"/>
      <c r="RT155" s="262"/>
      <c r="RU155" s="262"/>
      <c r="RV155" s="262"/>
      <c r="RW155" s="262"/>
      <c r="RX155" s="262"/>
      <c r="RY155" s="262"/>
      <c r="RZ155" s="262"/>
      <c r="SA155" s="262"/>
      <c r="SB155" s="262"/>
      <c r="SC155" s="262"/>
      <c r="SD155" s="262"/>
      <c r="SE155" s="262"/>
      <c r="SF155" s="262"/>
      <c r="SG155" s="262"/>
      <c r="SH155" s="262"/>
      <c r="SI155" s="262"/>
      <c r="SJ155" s="262"/>
      <c r="SK155" s="262"/>
      <c r="SL155" s="262"/>
      <c r="SM155" s="262"/>
      <c r="SN155" s="262"/>
      <c r="SO155" s="262"/>
      <c r="SP155" s="262"/>
      <c r="SQ155" s="262"/>
      <c r="SR155" s="262"/>
      <c r="SS155" s="262"/>
      <c r="ST155" s="262"/>
      <c r="SU155" s="262"/>
      <c r="SV155" s="262"/>
      <c r="SW155" s="262"/>
      <c r="SX155" s="262"/>
      <c r="SY155" s="262"/>
      <c r="SZ155" s="262"/>
      <c r="TA155" s="262"/>
      <c r="TB155" s="262"/>
      <c r="TC155" s="262"/>
      <c r="TD155" s="262"/>
      <c r="TE155" s="262"/>
      <c r="TF155" s="262"/>
      <c r="TG155" s="262"/>
      <c r="TH155" s="262"/>
      <c r="TI155" s="262"/>
      <c r="TJ155" s="262"/>
      <c r="TK155" s="262"/>
      <c r="TL155" s="262"/>
      <c r="TM155" s="262"/>
      <c r="TN155" s="262"/>
      <c r="TO155" s="262"/>
      <c r="TP155" s="262"/>
      <c r="TQ155" s="262"/>
      <c r="TR155" s="262"/>
      <c r="TS155" s="262"/>
      <c r="TT155" s="262"/>
      <c r="TU155" s="262"/>
      <c r="TV155" s="262"/>
      <c r="TW155" s="262"/>
      <c r="TX155" s="262"/>
      <c r="TY155" s="262"/>
      <c r="TZ155" s="262"/>
      <c r="UA155" s="262"/>
      <c r="UB155" s="262"/>
      <c r="UC155" s="262"/>
      <c r="UD155" s="262"/>
      <c r="UE155" s="262"/>
      <c r="UF155" s="262"/>
      <c r="UG155" s="262"/>
      <c r="UH155" s="262"/>
      <c r="UI155" s="262"/>
      <c r="UJ155" s="262"/>
      <c r="UK155" s="262"/>
      <c r="UL155" s="262"/>
      <c r="UM155" s="262"/>
      <c r="UN155" s="262"/>
      <c r="UO155" s="262"/>
      <c r="UP155" s="262"/>
      <c r="UQ155" s="262"/>
      <c r="UR155" s="262"/>
      <c r="US155" s="262"/>
      <c r="UT155" s="262"/>
      <c r="UU155" s="262"/>
      <c r="UV155" s="262"/>
      <c r="UW155" s="262"/>
      <c r="UX155" s="262"/>
      <c r="UY155" s="262"/>
      <c r="UZ155" s="262"/>
      <c r="VA155" s="262"/>
      <c r="VB155" s="262"/>
      <c r="VC155" s="262"/>
      <c r="VD155" s="262"/>
      <c r="VE155" s="262"/>
      <c r="VF155" s="262"/>
      <c r="VG155" s="262"/>
      <c r="VH155" s="262"/>
      <c r="VI155" s="262"/>
      <c r="VJ155" s="262"/>
      <c r="VK155" s="262"/>
      <c r="VL155" s="262"/>
      <c r="VM155" s="262"/>
      <c r="VN155" s="262"/>
      <c r="VO155" s="262"/>
      <c r="VP155" s="262"/>
      <c r="VQ155" s="262"/>
      <c r="VR155" s="262"/>
      <c r="VS155" s="262"/>
      <c r="VT155" s="262"/>
      <c r="VU155" s="262"/>
      <c r="VV155" s="262"/>
      <c r="VW155" s="262"/>
      <c r="VX155" s="262"/>
      <c r="VY155" s="262"/>
      <c r="VZ155" s="262"/>
      <c r="WA155" s="262"/>
      <c r="WB155" s="262"/>
      <c r="WC155" s="262"/>
      <c r="WD155" s="262"/>
      <c r="WE155" s="262"/>
      <c r="WF155" s="262"/>
      <c r="WG155" s="262"/>
      <c r="WH155" s="262"/>
      <c r="WI155" s="262"/>
      <c r="WJ155" s="262"/>
      <c r="WK155" s="262"/>
      <c r="WL155" s="262"/>
      <c r="WM155" s="262"/>
      <c r="WN155" s="262"/>
      <c r="WO155" s="262"/>
      <c r="WP155" s="262"/>
      <c r="WQ155" s="262"/>
      <c r="WR155" s="262"/>
      <c r="WS155" s="262"/>
      <c r="WT155" s="262"/>
      <c r="WU155" s="262"/>
      <c r="WV155" s="262"/>
      <c r="WW155" s="262"/>
      <c r="WX155" s="262"/>
      <c r="WY155" s="262"/>
      <c r="WZ155" s="262"/>
      <c r="XA155" s="262"/>
      <c r="XB155" s="262"/>
      <c r="XC155" s="262"/>
      <c r="XD155" s="262"/>
      <c r="XE155" s="262"/>
      <c r="XF155" s="262"/>
      <c r="XG155" s="262"/>
      <c r="XH155" s="262"/>
      <c r="XI155" s="262"/>
      <c r="XJ155" s="262"/>
      <c r="XK155" s="262"/>
      <c r="XL155" s="262"/>
      <c r="XM155" s="262"/>
      <c r="XN155" s="262"/>
      <c r="XO155" s="262"/>
      <c r="XP155" s="262"/>
      <c r="XQ155" s="262"/>
      <c r="XR155" s="262"/>
      <c r="XS155" s="262"/>
      <c r="XT155" s="262"/>
      <c r="XU155" s="262"/>
      <c r="XV155" s="262"/>
      <c r="XW155" s="262"/>
      <c r="XX155" s="262"/>
      <c r="XY155" s="262"/>
      <c r="XZ155" s="262"/>
      <c r="YA155" s="262"/>
      <c r="YB155" s="262"/>
      <c r="YC155" s="262"/>
      <c r="YD155" s="262"/>
      <c r="YE155" s="262"/>
      <c r="YF155" s="262"/>
      <c r="YG155" s="262"/>
      <c r="YH155" s="262"/>
      <c r="YI155" s="262"/>
      <c r="YJ155" s="262"/>
      <c r="YK155" s="262"/>
      <c r="YL155" s="262"/>
      <c r="YM155" s="262"/>
      <c r="YN155" s="262"/>
      <c r="YO155" s="262"/>
      <c r="YP155" s="262"/>
      <c r="YQ155" s="262"/>
      <c r="YR155" s="262"/>
      <c r="YS155" s="262"/>
      <c r="YT155" s="262"/>
      <c r="YU155" s="262"/>
      <c r="YV155" s="262"/>
      <c r="YW155" s="262"/>
      <c r="YX155" s="262"/>
      <c r="YY155" s="262"/>
      <c r="YZ155" s="262"/>
      <c r="ZA155" s="262"/>
      <c r="ZB155" s="262"/>
      <c r="ZC155" s="262"/>
      <c r="ZD155" s="262"/>
      <c r="ZE155" s="262"/>
      <c r="ZF155" s="262"/>
      <c r="ZG155" s="262"/>
      <c r="ZH155" s="262"/>
      <c r="ZI155" s="262"/>
      <c r="ZJ155" s="262"/>
      <c r="ZK155" s="262"/>
      <c r="ZL155" s="262"/>
      <c r="ZM155" s="262"/>
      <c r="ZN155" s="262"/>
      <c r="ZO155" s="262"/>
      <c r="ZP155" s="262"/>
      <c r="ZQ155" s="262"/>
      <c r="ZR155" s="262"/>
      <c r="ZS155" s="262"/>
      <c r="ZT155" s="262"/>
      <c r="ZU155" s="262"/>
      <c r="ZV155" s="262"/>
      <c r="ZW155" s="262"/>
      <c r="ZX155" s="262"/>
      <c r="ZY155" s="262"/>
      <c r="ZZ155" s="262"/>
      <c r="AAA155" s="262"/>
      <c r="AAB155" s="262"/>
      <c r="AAC155" s="262"/>
      <c r="AAD155" s="262"/>
      <c r="AAE155" s="262"/>
      <c r="AAF155" s="262"/>
      <c r="AAG155" s="262"/>
      <c r="AAH155" s="262"/>
      <c r="AAI155" s="262"/>
      <c r="AAJ155" s="262"/>
      <c r="AAK155" s="262"/>
      <c r="AAL155" s="262"/>
      <c r="AAM155" s="262"/>
      <c r="AAN155" s="262"/>
      <c r="AAO155" s="262"/>
      <c r="AAP155" s="262"/>
      <c r="AAQ155" s="262"/>
      <c r="AAR155" s="262"/>
      <c r="AAS155" s="262"/>
      <c r="AAT155" s="262"/>
      <c r="AAU155" s="262"/>
      <c r="AAV155" s="262"/>
      <c r="AAW155" s="262"/>
      <c r="AAX155" s="262"/>
      <c r="AAY155" s="262"/>
      <c r="AAZ155" s="262"/>
      <c r="ABA155" s="262"/>
      <c r="ABB155" s="262"/>
      <c r="ABC155" s="262"/>
      <c r="ABD155" s="262"/>
      <c r="ABE155" s="262"/>
      <c r="ABF155" s="262"/>
      <c r="ABG155" s="262"/>
      <c r="ABH155" s="262"/>
      <c r="ABI155" s="262"/>
      <c r="ABJ155" s="262"/>
      <c r="ABK155" s="262"/>
      <c r="ABL155" s="262"/>
      <c r="ABM155" s="262"/>
      <c r="ABN155" s="262"/>
      <c r="ABO155" s="262"/>
      <c r="ABP155" s="262"/>
      <c r="ABQ155" s="262"/>
      <c r="ABR155" s="262"/>
      <c r="ABS155" s="262"/>
      <c r="ABT155" s="262"/>
      <c r="ABU155" s="262"/>
      <c r="ABV155" s="262"/>
      <c r="ABW155" s="262"/>
      <c r="ABX155" s="262"/>
      <c r="ABY155" s="262"/>
      <c r="ABZ155" s="262"/>
      <c r="ACA155" s="262"/>
      <c r="ACB155" s="262"/>
      <c r="ACC155" s="262"/>
      <c r="ACD155" s="262"/>
      <c r="ACE155" s="262"/>
      <c r="ACF155" s="262"/>
      <c r="ACG155" s="262"/>
      <c r="ACH155" s="262"/>
      <c r="ACI155" s="262"/>
      <c r="ACJ155" s="262"/>
      <c r="ACK155" s="262"/>
      <c r="ACL155" s="262"/>
      <c r="ACM155" s="262"/>
      <c r="ACN155" s="262"/>
      <c r="ACO155" s="262"/>
      <c r="ACP155" s="262"/>
      <c r="ACQ155" s="262"/>
      <c r="ACR155" s="262"/>
      <c r="ACS155" s="262"/>
      <c r="ACT155" s="262"/>
      <c r="ACU155" s="262"/>
      <c r="ACV155" s="262"/>
      <c r="ACW155" s="262"/>
      <c r="ACX155" s="262"/>
      <c r="ACY155" s="262"/>
      <c r="ACZ155" s="262"/>
      <c r="ADA155" s="262"/>
      <c r="ADB155" s="262"/>
      <c r="ADC155" s="262"/>
      <c r="ADD155" s="262"/>
      <c r="ADE155" s="262"/>
      <c r="ADF155" s="262"/>
      <c r="ADG155" s="262"/>
      <c r="ADH155" s="262"/>
      <c r="ADI155" s="262"/>
      <c r="ADJ155" s="262"/>
      <c r="ADK155" s="262"/>
      <c r="ADL155" s="262"/>
      <c r="ADM155" s="262"/>
      <c r="ADN155" s="262"/>
      <c r="ADO155" s="262"/>
      <c r="ADP155" s="262"/>
      <c r="ADQ155" s="262"/>
      <c r="ADR155" s="262"/>
      <c r="ADS155" s="262"/>
      <c r="ADT155" s="262"/>
      <c r="ADU155" s="262"/>
      <c r="ADV155" s="262"/>
      <c r="ADW155" s="262"/>
      <c r="ADX155" s="262"/>
      <c r="ADY155" s="262"/>
      <c r="ADZ155" s="262"/>
      <c r="AEA155" s="262"/>
      <c r="AEB155" s="262"/>
      <c r="AEC155" s="262"/>
      <c r="AED155" s="262"/>
      <c r="AEE155" s="262"/>
      <c r="AEF155" s="262"/>
      <c r="AEG155" s="262"/>
      <c r="AEH155" s="262"/>
      <c r="AEI155" s="262"/>
      <c r="AEJ155" s="262"/>
      <c r="AEK155" s="262"/>
      <c r="AEL155" s="262"/>
      <c r="AEM155" s="262"/>
      <c r="AEN155" s="262"/>
      <c r="AEO155" s="262"/>
      <c r="AEP155" s="262"/>
      <c r="AEQ155" s="262"/>
      <c r="AER155" s="262"/>
      <c r="AES155" s="262"/>
      <c r="AET155" s="262"/>
      <c r="AEU155" s="262"/>
      <c r="AEV155" s="262"/>
      <c r="AEW155" s="262"/>
      <c r="AEX155" s="262"/>
      <c r="AEY155" s="262"/>
      <c r="AEZ155" s="262"/>
      <c r="AFA155" s="262"/>
      <c r="AFB155" s="262"/>
      <c r="AFC155" s="262"/>
      <c r="AFD155" s="262"/>
      <c r="AFE155" s="262"/>
      <c r="AFF155" s="262"/>
      <c r="AFG155" s="262"/>
      <c r="AFH155" s="262"/>
      <c r="AFI155" s="262"/>
      <c r="AFJ155" s="262"/>
      <c r="AFK155" s="262"/>
      <c r="AFL155" s="262"/>
      <c r="AFM155" s="262"/>
      <c r="AFN155" s="262"/>
      <c r="AFO155" s="262"/>
      <c r="AFP155" s="262"/>
      <c r="AFQ155" s="262"/>
      <c r="AFR155" s="262"/>
      <c r="AFS155" s="262"/>
      <c r="AFT155" s="262"/>
      <c r="AFU155" s="262"/>
      <c r="AFV155" s="262"/>
      <c r="AFW155" s="262"/>
      <c r="AFX155" s="262"/>
      <c r="AFY155" s="262"/>
      <c r="AFZ155" s="262"/>
      <c r="AGA155" s="262"/>
      <c r="AGB155" s="262"/>
      <c r="AGC155" s="262"/>
      <c r="AGD155" s="262"/>
      <c r="AGE155" s="262"/>
      <c r="AGF155" s="262"/>
      <c r="AGG155" s="262"/>
      <c r="AGH155" s="262"/>
      <c r="AGI155" s="262"/>
      <c r="AGJ155" s="262"/>
      <c r="AGK155" s="262"/>
      <c r="AGL155" s="262"/>
      <c r="AGM155" s="262"/>
      <c r="AGN155" s="262"/>
      <c r="AGO155" s="262"/>
      <c r="AGP155" s="262"/>
      <c r="AGQ155" s="262"/>
      <c r="AGR155" s="262"/>
      <c r="AGS155" s="262"/>
      <c r="AGT155" s="262"/>
      <c r="AGU155" s="262"/>
      <c r="AGV155" s="262"/>
      <c r="AGW155" s="262"/>
      <c r="AGX155" s="262"/>
      <c r="AGY155" s="262"/>
      <c r="AGZ155" s="262"/>
      <c r="AHA155" s="262"/>
      <c r="AHB155" s="262"/>
      <c r="AHC155" s="262"/>
      <c r="AHD155" s="262"/>
      <c r="AHE155" s="262"/>
      <c r="AHF155" s="262"/>
      <c r="AHG155" s="262"/>
      <c r="AHH155" s="262"/>
      <c r="AHI155" s="262"/>
      <c r="AHJ155" s="262"/>
      <c r="AHK155" s="262"/>
      <c r="AHL155" s="262"/>
      <c r="AHM155" s="262"/>
      <c r="AHN155" s="262"/>
      <c r="AHO155" s="262"/>
      <c r="AHP155" s="262"/>
      <c r="AHQ155" s="262"/>
      <c r="AHR155" s="262"/>
      <c r="AHS155" s="262"/>
      <c r="AHT155" s="262"/>
      <c r="AHU155" s="262"/>
      <c r="AHV155" s="262"/>
      <c r="AHW155" s="262"/>
      <c r="AHX155" s="262"/>
      <c r="AHY155" s="262"/>
      <c r="AHZ155" s="262"/>
      <c r="AIA155" s="262"/>
      <c r="AIB155" s="262"/>
      <c r="AIC155" s="262"/>
      <c r="AID155" s="262"/>
      <c r="AIE155" s="262"/>
      <c r="AIF155" s="262"/>
      <c r="AIG155" s="262"/>
      <c r="AIH155" s="262"/>
      <c r="AII155" s="262"/>
      <c r="AIJ155" s="262"/>
      <c r="AIK155" s="262"/>
      <c r="AIL155" s="262"/>
      <c r="AIM155" s="262"/>
      <c r="AIN155" s="262"/>
      <c r="AIO155" s="262"/>
      <c r="AIP155" s="262"/>
      <c r="AIQ155" s="262"/>
      <c r="AIR155" s="262"/>
      <c r="AIS155" s="262"/>
      <c r="AIT155" s="262"/>
      <c r="AIU155" s="262"/>
      <c r="AIV155" s="262"/>
      <c r="AIW155" s="262"/>
      <c r="AIX155" s="262"/>
      <c r="AIY155" s="262"/>
      <c r="AIZ155" s="262"/>
      <c r="AJA155" s="262"/>
      <c r="AJB155" s="262"/>
      <c r="AJC155" s="262"/>
      <c r="AJD155" s="262"/>
      <c r="AJE155" s="262"/>
      <c r="AJF155" s="262"/>
      <c r="AJG155" s="262"/>
      <c r="AJH155" s="262"/>
      <c r="AJI155" s="262"/>
      <c r="AJJ155" s="262"/>
      <c r="AJK155" s="262"/>
      <c r="AJL155" s="262"/>
      <c r="AJM155" s="262"/>
      <c r="AJN155" s="262"/>
      <c r="AJO155" s="262"/>
      <c r="AJP155" s="262"/>
      <c r="AJQ155" s="262"/>
      <c r="AJR155" s="262"/>
      <c r="AJS155" s="262"/>
      <c r="AJT155" s="262"/>
      <c r="AJU155" s="262"/>
      <c r="AJV155" s="262"/>
      <c r="AJW155" s="262"/>
      <c r="AJX155" s="262"/>
      <c r="AJY155" s="262"/>
      <c r="AJZ155" s="262"/>
      <c r="AKA155" s="262"/>
      <c r="AKB155" s="262"/>
      <c r="AKC155" s="262"/>
      <c r="AKD155" s="262"/>
      <c r="AKE155" s="262"/>
      <c r="AKF155" s="262"/>
      <c r="AKG155" s="262"/>
      <c r="AKH155" s="262"/>
      <c r="AKI155" s="262"/>
      <c r="AKJ155" s="262"/>
      <c r="AKK155" s="262"/>
      <c r="AKL155" s="262"/>
      <c r="AKM155" s="262"/>
      <c r="AKN155" s="262"/>
      <c r="AKO155" s="262"/>
      <c r="AKP155" s="262"/>
      <c r="AKQ155" s="262"/>
      <c r="AKR155" s="262"/>
      <c r="AKS155" s="262"/>
      <c r="AKT155" s="262"/>
      <c r="AKU155" s="262"/>
      <c r="AKV155" s="262"/>
      <c r="AKW155" s="262"/>
      <c r="AKX155" s="262"/>
      <c r="AKY155" s="262"/>
      <c r="AKZ155" s="262"/>
      <c r="ALA155" s="262"/>
      <c r="ALB155" s="262"/>
      <c r="ALC155" s="262"/>
      <c r="ALD155" s="262"/>
      <c r="ALE155" s="262"/>
      <c r="ALF155" s="262"/>
      <c r="ALG155" s="262"/>
      <c r="ALH155" s="262"/>
      <c r="ALI155" s="262"/>
      <c r="ALJ155" s="262"/>
      <c r="ALK155" s="262"/>
      <c r="ALL155" s="262"/>
      <c r="ALM155" s="262"/>
      <c r="ALN155" s="262"/>
      <c r="ALO155" s="262"/>
      <c r="ALP155" s="262"/>
      <c r="ALQ155" s="262"/>
      <c r="ALR155" s="262"/>
      <c r="ALS155" s="262"/>
      <c r="ALT155" s="262"/>
      <c r="ALU155" s="262"/>
      <c r="ALV155" s="262"/>
      <c r="ALW155" s="262"/>
      <c r="ALX155" s="262"/>
      <c r="ALY155" s="262"/>
      <c r="ALZ155" s="262"/>
      <c r="AMA155" s="262"/>
      <c r="AMB155" s="262"/>
      <c r="AMC155" s="262"/>
      <c r="AMD155" s="262"/>
      <c r="AME155" s="262"/>
      <c r="AMF155" s="262"/>
      <c r="AMG155" s="262"/>
      <c r="AMH155" s="262"/>
      <c r="AMI155" s="262"/>
      <c r="AMJ155" s="262"/>
      <c r="AMK155" s="262"/>
      <c r="AML155" s="262"/>
      <c r="AMM155" s="262"/>
      <c r="AMN155" s="262"/>
      <c r="AMO155" s="262"/>
      <c r="AMP155" s="262"/>
      <c r="AMQ155" s="262"/>
      <c r="AMR155" s="262"/>
      <c r="AMS155" s="262"/>
      <c r="AMT155" s="262"/>
      <c r="AMU155" s="262"/>
      <c r="AMV155" s="262"/>
      <c r="AMW155" s="262"/>
      <c r="AMX155" s="262"/>
      <c r="AMY155" s="262"/>
      <c r="AMZ155" s="262"/>
      <c r="ANA155" s="262"/>
      <c r="ANB155" s="262"/>
      <c r="ANC155" s="262"/>
      <c r="AND155" s="262"/>
      <c r="ANE155" s="262"/>
      <c r="ANF155" s="262"/>
      <c r="ANG155" s="262"/>
      <c r="ANH155" s="262"/>
      <c r="ANI155" s="262"/>
      <c r="ANJ155" s="262"/>
      <c r="ANK155" s="262"/>
      <c r="ANL155" s="262"/>
      <c r="ANM155" s="262"/>
      <c r="ANN155" s="262"/>
      <c r="ANO155" s="262"/>
      <c r="ANP155" s="262"/>
      <c r="ANQ155" s="262"/>
      <c r="ANR155" s="262"/>
      <c r="ANS155" s="262"/>
      <c r="ANT155" s="262"/>
      <c r="ANU155" s="262"/>
      <c r="ANV155" s="262"/>
      <c r="ANW155" s="262"/>
      <c r="ANX155" s="262"/>
      <c r="ANY155" s="262"/>
      <c r="ANZ155" s="262"/>
      <c r="AOA155" s="262"/>
      <c r="AOB155" s="262"/>
      <c r="AOC155" s="262"/>
      <c r="AOD155" s="262"/>
      <c r="AOE155" s="262"/>
      <c r="AOF155" s="262"/>
      <c r="AOG155" s="262"/>
      <c r="AOH155" s="262"/>
      <c r="AOI155" s="262"/>
      <c r="AOJ155" s="262"/>
      <c r="AOK155" s="262"/>
      <c r="AOL155" s="262"/>
      <c r="AOM155" s="262"/>
      <c r="AON155" s="262"/>
      <c r="AOO155" s="262"/>
      <c r="AOP155" s="262"/>
      <c r="AOQ155" s="262"/>
      <c r="AOR155" s="262"/>
      <c r="AOS155" s="262"/>
      <c r="AOT155" s="262"/>
      <c r="AOU155" s="262"/>
      <c r="AOV155" s="262"/>
      <c r="AOW155" s="262"/>
      <c r="AOX155" s="262"/>
      <c r="AOY155" s="262"/>
      <c r="AOZ155" s="262"/>
      <c r="APA155" s="262"/>
      <c r="APB155" s="262"/>
      <c r="APC155" s="262"/>
      <c r="APD155" s="262"/>
      <c r="APE155" s="262"/>
      <c r="APF155" s="262"/>
      <c r="APG155" s="262"/>
      <c r="APH155" s="262"/>
      <c r="API155" s="262"/>
      <c r="APJ155" s="262"/>
      <c r="APK155" s="262"/>
      <c r="APL155" s="262"/>
      <c r="APM155" s="262"/>
      <c r="APN155" s="262"/>
      <c r="APO155" s="262"/>
      <c r="APP155" s="262"/>
      <c r="APQ155" s="262"/>
      <c r="APR155" s="262"/>
      <c r="APS155" s="262"/>
      <c r="APT155" s="262"/>
      <c r="APU155" s="262"/>
      <c r="APV155" s="262"/>
      <c r="APW155" s="262"/>
      <c r="APX155" s="262"/>
      <c r="APY155" s="262"/>
      <c r="APZ155" s="262"/>
      <c r="AQA155" s="262"/>
      <c r="AQB155" s="262"/>
      <c r="AQC155" s="262"/>
      <c r="AQD155" s="262"/>
      <c r="AQE155" s="262"/>
      <c r="AQF155" s="262"/>
      <c r="AQG155" s="262"/>
      <c r="AQH155" s="262"/>
      <c r="AQI155" s="262"/>
      <c r="AQJ155" s="262"/>
      <c r="AQK155" s="262"/>
      <c r="AQL155" s="262"/>
      <c r="AQM155" s="262"/>
      <c r="AQN155" s="262"/>
      <c r="AQO155" s="262"/>
      <c r="AQP155" s="262"/>
      <c r="AQQ155" s="262"/>
      <c r="AQR155" s="262"/>
      <c r="AQS155" s="262"/>
      <c r="AQT155" s="262"/>
      <c r="AQU155" s="262"/>
      <c r="AQV155" s="262"/>
      <c r="AQW155" s="262"/>
      <c r="AQX155" s="262"/>
      <c r="AQY155" s="262"/>
      <c r="AQZ155" s="262"/>
      <c r="ARA155" s="262"/>
      <c r="ARB155" s="262"/>
      <c r="ARC155" s="262"/>
      <c r="ARD155" s="262"/>
      <c r="ARE155" s="262"/>
      <c r="ARF155" s="262"/>
      <c r="ARG155" s="262"/>
      <c r="ARH155" s="262"/>
      <c r="ARI155" s="262"/>
      <c r="ARJ155" s="262"/>
      <c r="ARK155" s="262"/>
      <c r="ARL155" s="262"/>
      <c r="ARM155" s="262"/>
      <c r="ARN155" s="262"/>
      <c r="ARO155" s="262"/>
      <c r="ARP155" s="262"/>
      <c r="ARQ155" s="262"/>
      <c r="ARR155" s="262"/>
      <c r="ARS155" s="262"/>
      <c r="ART155" s="262"/>
      <c r="ARU155" s="262"/>
      <c r="ARV155" s="262"/>
      <c r="ARW155" s="262"/>
      <c r="ARX155" s="262"/>
      <c r="ARY155" s="262"/>
      <c r="ARZ155" s="262"/>
      <c r="ASA155" s="262"/>
      <c r="ASB155" s="262"/>
      <c r="ASC155" s="262"/>
      <c r="ASD155" s="262"/>
      <c r="ASE155" s="262"/>
      <c r="ASF155" s="262"/>
      <c r="ASG155" s="262"/>
      <c r="ASH155" s="262"/>
      <c r="ASI155" s="262"/>
      <c r="ASJ155" s="262"/>
      <c r="ASK155" s="262"/>
      <c r="ASL155" s="262"/>
      <c r="ASM155" s="262"/>
      <c r="ASN155" s="262"/>
      <c r="ASO155" s="262"/>
      <c r="ASP155" s="262"/>
      <c r="ASQ155" s="262"/>
      <c r="ASR155" s="262"/>
      <c r="ASS155" s="262"/>
      <c r="AST155" s="262"/>
      <c r="ASU155" s="262"/>
      <c r="ASV155" s="262"/>
      <c r="ASW155" s="262"/>
      <c r="ASX155" s="262"/>
      <c r="ASY155" s="262"/>
      <c r="ASZ155" s="262"/>
      <c r="ATA155" s="262"/>
      <c r="ATB155" s="262"/>
      <c r="ATC155" s="262"/>
      <c r="ATD155" s="262"/>
      <c r="ATE155" s="262"/>
      <c r="ATF155" s="262"/>
      <c r="ATG155" s="262"/>
      <c r="ATH155" s="262"/>
      <c r="ATI155" s="262"/>
      <c r="ATJ155" s="262"/>
      <c r="ATK155" s="262"/>
      <c r="ATL155" s="262"/>
      <c r="ATM155" s="262"/>
      <c r="ATN155" s="262"/>
      <c r="ATO155" s="262"/>
      <c r="ATP155" s="262"/>
      <c r="ATQ155" s="262"/>
      <c r="ATR155" s="262"/>
      <c r="ATS155" s="262"/>
      <c r="ATT155" s="262"/>
      <c r="ATU155" s="262"/>
      <c r="ATV155" s="262"/>
      <c r="ATW155" s="262"/>
      <c r="ATX155" s="262"/>
      <c r="ATY155" s="262"/>
      <c r="ATZ155" s="262"/>
      <c r="AUA155" s="262"/>
      <c r="AUB155" s="262"/>
      <c r="AUC155" s="262"/>
      <c r="AUD155" s="262"/>
      <c r="AUE155" s="262"/>
      <c r="AUF155" s="262"/>
      <c r="AUG155" s="262"/>
      <c r="AUH155" s="262"/>
      <c r="AUI155" s="262"/>
      <c r="AUJ155" s="262"/>
      <c r="AUK155" s="262"/>
      <c r="AUL155" s="262"/>
      <c r="AUM155" s="262"/>
      <c r="AUN155" s="262"/>
      <c r="AUO155" s="262"/>
      <c r="AUP155" s="262"/>
      <c r="AUQ155" s="262"/>
      <c r="AUR155" s="262"/>
      <c r="AUS155" s="262"/>
      <c r="AUT155" s="262"/>
      <c r="AUU155" s="262"/>
      <c r="AUV155" s="262"/>
      <c r="AUW155" s="262"/>
      <c r="AUX155" s="262"/>
      <c r="AUY155" s="262"/>
      <c r="AUZ155" s="262"/>
      <c r="AVA155" s="262"/>
      <c r="AVB155" s="262"/>
      <c r="AVC155" s="262"/>
      <c r="AVD155" s="262"/>
      <c r="AVE155" s="262"/>
      <c r="AVF155" s="262"/>
      <c r="AVG155" s="262"/>
      <c r="AVH155" s="262"/>
      <c r="AVI155" s="262"/>
      <c r="AVJ155" s="262"/>
      <c r="AVK155" s="262"/>
      <c r="AVL155" s="262"/>
      <c r="AVM155" s="262"/>
      <c r="AVN155" s="262"/>
      <c r="AVO155" s="262"/>
      <c r="AVP155" s="262"/>
      <c r="AVQ155" s="262"/>
      <c r="AVR155" s="262"/>
      <c r="AVS155" s="262"/>
      <c r="AVT155" s="262"/>
      <c r="AVU155" s="262"/>
      <c r="AVV155" s="262"/>
      <c r="AVW155" s="262"/>
      <c r="AVX155" s="262"/>
      <c r="AVY155" s="262"/>
      <c r="AVZ155" s="262"/>
      <c r="AWA155" s="262"/>
      <c r="AWB155" s="262"/>
      <c r="AWC155" s="262"/>
      <c r="AWD155" s="262"/>
      <c r="AWE155" s="262"/>
      <c r="AWF155" s="262"/>
      <c r="AWG155" s="262"/>
      <c r="AWH155" s="262"/>
      <c r="AWI155" s="262"/>
      <c r="AWJ155" s="262"/>
      <c r="AWK155" s="262"/>
      <c r="AWL155" s="262"/>
      <c r="AWM155" s="262"/>
      <c r="AWN155" s="262"/>
      <c r="AWO155" s="262"/>
      <c r="AWP155" s="262"/>
      <c r="AWQ155" s="262"/>
      <c r="AWR155" s="262"/>
      <c r="AWS155" s="262"/>
      <c r="AWT155" s="262"/>
      <c r="AWU155" s="262"/>
      <c r="AWV155" s="262"/>
      <c r="AWW155" s="262"/>
      <c r="AWX155" s="262"/>
      <c r="AWY155" s="262"/>
      <c r="AWZ155" s="262"/>
      <c r="AXA155" s="262"/>
      <c r="AXB155" s="262"/>
      <c r="AXC155" s="262"/>
      <c r="AXD155" s="262"/>
      <c r="AXE155" s="262"/>
      <c r="AXF155" s="262"/>
      <c r="AXG155" s="262"/>
      <c r="AXH155" s="262"/>
      <c r="AXI155" s="262"/>
      <c r="AXJ155" s="262"/>
      <c r="AXK155" s="262"/>
      <c r="AXL155" s="262"/>
      <c r="AXM155" s="262"/>
      <c r="AXN155" s="262"/>
      <c r="AXO155" s="262"/>
      <c r="AXP155" s="262"/>
      <c r="AXQ155" s="262"/>
      <c r="AXR155" s="262"/>
      <c r="AXS155" s="262"/>
      <c r="AXT155" s="262"/>
      <c r="AXU155" s="262"/>
      <c r="AXV155" s="262"/>
      <c r="AXW155" s="262"/>
      <c r="AXX155" s="262"/>
      <c r="AXY155" s="262"/>
      <c r="AXZ155" s="262"/>
      <c r="AYA155" s="262"/>
      <c r="AYB155" s="262"/>
      <c r="AYC155" s="262"/>
      <c r="AYD155" s="262"/>
      <c r="AYE155" s="262"/>
      <c r="AYF155" s="262"/>
      <c r="AYG155" s="262"/>
      <c r="AYH155" s="262"/>
      <c r="AYI155" s="262"/>
      <c r="AYJ155" s="262"/>
      <c r="AYK155" s="262"/>
      <c r="AYL155" s="262"/>
      <c r="AYM155" s="262"/>
      <c r="AYN155" s="262"/>
      <c r="AYO155" s="262"/>
      <c r="AYP155" s="262"/>
      <c r="AYQ155" s="262"/>
      <c r="AYR155" s="262"/>
      <c r="AYS155" s="262"/>
      <c r="AYT155" s="262"/>
      <c r="AYU155" s="262"/>
      <c r="AYV155" s="262"/>
      <c r="AYW155" s="262"/>
      <c r="AYX155" s="262"/>
      <c r="AYY155" s="262"/>
      <c r="AYZ155" s="262"/>
      <c r="AZA155" s="262"/>
      <c r="AZB155" s="262"/>
      <c r="AZC155" s="262"/>
      <c r="AZD155" s="262"/>
      <c r="AZE155" s="262"/>
      <c r="AZF155" s="262"/>
      <c r="AZG155" s="262"/>
      <c r="AZH155" s="262"/>
      <c r="AZI155" s="262"/>
      <c r="AZJ155" s="262"/>
      <c r="AZK155" s="262"/>
      <c r="AZL155" s="262"/>
      <c r="AZM155" s="262"/>
      <c r="AZN155" s="262"/>
      <c r="AZO155" s="262"/>
      <c r="AZP155" s="262"/>
      <c r="AZQ155" s="262"/>
      <c r="AZR155" s="262"/>
      <c r="AZS155" s="262"/>
      <c r="AZT155" s="262"/>
      <c r="AZU155" s="262"/>
      <c r="AZV155" s="262"/>
      <c r="AZW155" s="262"/>
      <c r="AZX155" s="262"/>
      <c r="AZY155" s="262"/>
      <c r="AZZ155" s="262"/>
      <c r="BAA155" s="262"/>
      <c r="BAB155" s="262"/>
      <c r="BAC155" s="262"/>
      <c r="BAD155" s="262"/>
      <c r="BAE155" s="262"/>
      <c r="BAF155" s="262"/>
      <c r="BAG155" s="262"/>
      <c r="BAH155" s="262"/>
      <c r="BAI155" s="262"/>
      <c r="BAJ155" s="262"/>
      <c r="BAK155" s="262"/>
      <c r="BAL155" s="262"/>
      <c r="BAM155" s="262"/>
      <c r="BAN155" s="262"/>
      <c r="BAO155" s="262"/>
      <c r="BAP155" s="262"/>
      <c r="BAQ155" s="262"/>
      <c r="BAR155" s="262"/>
      <c r="BAS155" s="262"/>
      <c r="BAT155" s="262"/>
      <c r="BAU155" s="262"/>
      <c r="BAV155" s="262"/>
      <c r="BAW155" s="262"/>
      <c r="BAX155" s="262"/>
      <c r="BAY155" s="262"/>
      <c r="BAZ155" s="262"/>
      <c r="BBA155" s="262"/>
      <c r="BBB155" s="262"/>
      <c r="BBC155" s="262"/>
      <c r="BBD155" s="262"/>
      <c r="BBE155" s="262"/>
      <c r="BBF155" s="262"/>
      <c r="BBG155" s="262"/>
      <c r="BBH155" s="262"/>
      <c r="BBI155" s="262"/>
      <c r="BBJ155" s="262"/>
      <c r="BBK155" s="262"/>
      <c r="BBL155" s="262"/>
      <c r="BBM155" s="262"/>
      <c r="BBN155" s="262"/>
      <c r="BBO155" s="262"/>
      <c r="BBP155" s="262"/>
      <c r="BBQ155" s="262"/>
      <c r="BBR155" s="262"/>
      <c r="BBS155" s="262"/>
      <c r="BBT155" s="262"/>
      <c r="BBU155" s="262"/>
      <c r="BBV155" s="262"/>
      <c r="BBW155" s="262"/>
      <c r="BBX155" s="262"/>
      <c r="BBY155" s="262"/>
      <c r="BBZ155" s="262"/>
      <c r="BCA155" s="262"/>
      <c r="BCB155" s="262"/>
      <c r="BCC155" s="262"/>
      <c r="BCD155" s="262"/>
      <c r="BCE155" s="262"/>
      <c r="BCF155" s="262"/>
      <c r="BCG155" s="262"/>
      <c r="BCH155" s="262"/>
      <c r="BCI155" s="262"/>
      <c r="BCJ155" s="262"/>
      <c r="BCK155" s="262"/>
      <c r="BCL155" s="262"/>
      <c r="BCM155" s="262"/>
      <c r="BCN155" s="262"/>
      <c r="BCO155" s="262"/>
      <c r="BCP155" s="262"/>
      <c r="BCQ155" s="262"/>
      <c r="BCR155" s="262"/>
      <c r="BCS155" s="262"/>
      <c r="BCT155" s="262"/>
      <c r="BCU155" s="262"/>
      <c r="BCV155" s="262"/>
      <c r="BCW155" s="262"/>
      <c r="BCX155" s="262"/>
      <c r="BCY155" s="262"/>
      <c r="BCZ155" s="262"/>
      <c r="BDA155" s="262"/>
      <c r="BDB155" s="262"/>
      <c r="BDC155" s="262"/>
      <c r="BDD155" s="262"/>
      <c r="BDE155" s="262"/>
      <c r="BDF155" s="262"/>
      <c r="BDG155" s="262"/>
      <c r="BDH155" s="262"/>
      <c r="BDI155" s="262"/>
      <c r="BDJ155" s="262"/>
      <c r="BDK155" s="262"/>
      <c r="BDL155" s="262"/>
      <c r="BDM155" s="262"/>
      <c r="BDN155" s="262"/>
      <c r="BDO155" s="262"/>
      <c r="BDP155" s="262"/>
      <c r="BDQ155" s="262"/>
      <c r="BDR155" s="262"/>
      <c r="BDS155" s="262"/>
      <c r="BDT155" s="262"/>
      <c r="BDU155" s="262"/>
      <c r="BDV155" s="262"/>
      <c r="BDW155" s="262"/>
      <c r="BDX155" s="262"/>
      <c r="BDY155" s="262"/>
      <c r="BDZ155" s="262"/>
      <c r="BEA155" s="262"/>
      <c r="BEB155" s="262"/>
      <c r="BEC155" s="262"/>
      <c r="BED155" s="262"/>
      <c r="BEE155" s="262"/>
      <c r="BEF155" s="262"/>
      <c r="BEG155" s="262"/>
      <c r="BEH155" s="262"/>
      <c r="BEI155" s="262"/>
      <c r="BEJ155" s="262"/>
      <c r="BEK155" s="262"/>
      <c r="BEL155" s="262"/>
      <c r="BEM155" s="262"/>
      <c r="BEN155" s="262"/>
      <c r="BEO155" s="262"/>
      <c r="BEP155" s="262"/>
      <c r="BEQ155" s="262"/>
      <c r="BER155" s="262"/>
      <c r="BES155" s="262"/>
      <c r="BET155" s="262"/>
      <c r="BEU155" s="262"/>
      <c r="BEV155" s="262"/>
      <c r="BEW155" s="262"/>
      <c r="BEX155" s="262"/>
      <c r="BEY155" s="262"/>
      <c r="BEZ155" s="262"/>
      <c r="BFA155" s="262"/>
      <c r="BFB155" s="262"/>
      <c r="BFC155" s="262"/>
      <c r="BFD155" s="262"/>
      <c r="BFE155" s="262"/>
      <c r="BFF155" s="262"/>
      <c r="BFG155" s="262"/>
      <c r="BFH155" s="262"/>
      <c r="BFI155" s="262"/>
      <c r="BFJ155" s="262"/>
      <c r="BFK155" s="262"/>
      <c r="BFL155" s="262"/>
      <c r="BFM155" s="262"/>
      <c r="BFN155" s="262"/>
      <c r="BFO155" s="262"/>
      <c r="BFP155" s="262"/>
      <c r="BFQ155" s="262"/>
      <c r="BFR155" s="262"/>
      <c r="BFS155" s="262"/>
      <c r="BFT155" s="262"/>
      <c r="BFU155" s="262"/>
      <c r="BFV155" s="262"/>
      <c r="BFW155" s="262"/>
      <c r="BFX155" s="262"/>
      <c r="BFY155" s="262"/>
      <c r="BFZ155" s="262"/>
      <c r="BGA155" s="262"/>
      <c r="BGB155" s="262"/>
      <c r="BGC155" s="262"/>
      <c r="BGD155" s="262"/>
      <c r="BGE155" s="262"/>
      <c r="BGF155" s="262"/>
      <c r="BGG155" s="262"/>
      <c r="BGH155" s="262"/>
      <c r="BGI155" s="262"/>
      <c r="BGJ155" s="262"/>
      <c r="BGK155" s="262"/>
      <c r="BGL155" s="262"/>
      <c r="BGM155" s="262"/>
      <c r="BGN155" s="262"/>
      <c r="BGO155" s="262"/>
      <c r="BGP155" s="262"/>
      <c r="BGQ155" s="262"/>
      <c r="BGR155" s="262"/>
      <c r="BGS155" s="262"/>
      <c r="BGT155" s="262"/>
      <c r="BGU155" s="262"/>
      <c r="BGV155" s="262"/>
      <c r="BGW155" s="262"/>
      <c r="BGX155" s="262"/>
      <c r="BGY155" s="262"/>
      <c r="BGZ155" s="262"/>
      <c r="BHA155" s="262"/>
      <c r="BHB155" s="262"/>
      <c r="BHC155" s="262"/>
      <c r="BHD155" s="262"/>
      <c r="BHE155" s="262"/>
      <c r="BHF155" s="262"/>
      <c r="BHG155" s="262"/>
      <c r="BHH155" s="262"/>
      <c r="BHI155" s="262"/>
      <c r="BHJ155" s="262"/>
      <c r="BHK155" s="262"/>
      <c r="BHL155" s="262"/>
      <c r="BHM155" s="262"/>
      <c r="BHN155" s="262"/>
      <c r="BHO155" s="262"/>
      <c r="BHP155" s="262"/>
      <c r="BHQ155" s="262"/>
      <c r="BHR155" s="262"/>
      <c r="BHS155" s="262"/>
      <c r="BHT155" s="262"/>
      <c r="BHU155" s="262"/>
      <c r="BHV155" s="262"/>
      <c r="BHW155" s="262"/>
      <c r="BHX155" s="262"/>
      <c r="BHY155" s="262"/>
      <c r="BHZ155" s="262"/>
      <c r="BIA155" s="262"/>
      <c r="BIB155" s="262"/>
      <c r="BIC155" s="262"/>
      <c r="BID155" s="262"/>
      <c r="BIE155" s="262"/>
      <c r="BIF155" s="262"/>
      <c r="BIG155" s="262"/>
      <c r="BIH155" s="262"/>
      <c r="BII155" s="262"/>
      <c r="BIJ155" s="262"/>
      <c r="BIK155" s="262"/>
      <c r="BIL155" s="262"/>
      <c r="BIM155" s="262"/>
      <c r="BIN155" s="262"/>
      <c r="BIO155" s="262"/>
      <c r="BIP155" s="262"/>
      <c r="BIQ155" s="262"/>
      <c r="BIR155" s="262"/>
      <c r="BIS155" s="262"/>
      <c r="BIT155" s="262"/>
      <c r="BIU155" s="262"/>
      <c r="BIV155" s="262"/>
      <c r="BIW155" s="262"/>
      <c r="BIX155" s="262"/>
      <c r="BIY155" s="262"/>
      <c r="BIZ155" s="262"/>
      <c r="BJA155" s="262"/>
      <c r="BJB155" s="262"/>
      <c r="BJC155" s="262"/>
      <c r="BJD155" s="262"/>
      <c r="BJE155" s="262"/>
      <c r="BJF155" s="262"/>
      <c r="BJG155" s="262"/>
      <c r="BJH155" s="262"/>
      <c r="BJI155" s="262"/>
      <c r="BJJ155" s="262"/>
      <c r="BJK155" s="262"/>
      <c r="BJL155" s="262"/>
      <c r="BJM155" s="262"/>
      <c r="BJN155" s="262"/>
      <c r="BJO155" s="262"/>
      <c r="BJP155" s="262"/>
      <c r="BJQ155" s="262"/>
      <c r="BJR155" s="262"/>
      <c r="BJS155" s="262"/>
      <c r="BJT155" s="262"/>
      <c r="BJU155" s="262"/>
      <c r="BJV155" s="262"/>
      <c r="BJW155" s="262"/>
      <c r="BJX155" s="262"/>
      <c r="BJY155" s="262"/>
      <c r="BJZ155" s="262"/>
      <c r="BKA155" s="262"/>
      <c r="BKB155" s="262"/>
      <c r="BKC155" s="262"/>
      <c r="BKD155" s="262"/>
      <c r="BKE155" s="262"/>
      <c r="BKF155" s="262"/>
      <c r="BKG155" s="262"/>
      <c r="BKH155" s="262"/>
      <c r="BKI155" s="262"/>
      <c r="BKJ155" s="262"/>
      <c r="BKK155" s="262"/>
      <c r="BKL155" s="262"/>
      <c r="BKM155" s="262"/>
      <c r="BKN155" s="262"/>
      <c r="BKO155" s="262"/>
      <c r="BKP155" s="262"/>
      <c r="BKQ155" s="262"/>
      <c r="BKR155" s="262"/>
      <c r="BKS155" s="262"/>
      <c r="BKT155" s="262"/>
      <c r="BKU155" s="262"/>
      <c r="BKV155" s="262"/>
      <c r="BKW155" s="262"/>
      <c r="BKX155" s="262"/>
      <c r="BKY155" s="262"/>
      <c r="BKZ155" s="262"/>
      <c r="BLA155" s="262"/>
      <c r="BLB155" s="262"/>
      <c r="BLC155" s="262"/>
      <c r="BLD155" s="262"/>
      <c r="BLE155" s="262"/>
      <c r="BLF155" s="262"/>
      <c r="BLG155" s="262"/>
      <c r="BLH155" s="262"/>
      <c r="BLI155" s="262"/>
      <c r="BLJ155" s="262"/>
      <c r="BLK155" s="262"/>
      <c r="BLL155" s="262"/>
      <c r="BLM155" s="262"/>
      <c r="BLN155" s="262"/>
      <c r="BLO155" s="262"/>
      <c r="BLP155" s="262"/>
      <c r="BLQ155" s="262"/>
      <c r="BLR155" s="262"/>
      <c r="BLS155" s="262"/>
      <c r="BLT155" s="262"/>
      <c r="BLU155" s="262"/>
      <c r="BLV155" s="262"/>
      <c r="BLW155" s="262"/>
      <c r="BLX155" s="262"/>
      <c r="BLY155" s="262"/>
      <c r="BLZ155" s="262"/>
      <c r="BMA155" s="262"/>
      <c r="BMB155" s="262"/>
      <c r="BMC155" s="262"/>
      <c r="BMD155" s="262"/>
      <c r="BME155" s="262"/>
      <c r="BMF155" s="262"/>
      <c r="BMG155" s="262"/>
      <c r="BMH155" s="262"/>
      <c r="BMI155" s="262"/>
      <c r="BMJ155" s="262"/>
      <c r="BMK155" s="262"/>
      <c r="BML155" s="262"/>
      <c r="BMM155" s="262"/>
      <c r="BMN155" s="262"/>
      <c r="BMO155" s="262"/>
      <c r="BMP155" s="262"/>
      <c r="BMQ155" s="262"/>
      <c r="BMR155" s="262"/>
      <c r="BMS155" s="262"/>
      <c r="BMT155" s="262"/>
      <c r="BMU155" s="262"/>
      <c r="BMV155" s="262"/>
      <c r="BMW155" s="262"/>
      <c r="BMX155" s="262"/>
      <c r="BMY155" s="262"/>
      <c r="BMZ155" s="262"/>
      <c r="BNA155" s="262"/>
      <c r="BNB155" s="262"/>
      <c r="BNC155" s="262"/>
      <c r="BND155" s="262"/>
      <c r="BNE155" s="262"/>
      <c r="BNF155" s="262"/>
      <c r="BNG155" s="262"/>
      <c r="BNH155" s="262"/>
      <c r="BNI155" s="262"/>
      <c r="BNJ155" s="262"/>
      <c r="BNK155" s="262"/>
      <c r="BNL155" s="262"/>
      <c r="BNM155" s="262"/>
      <c r="BNN155" s="262"/>
      <c r="BNO155" s="262"/>
      <c r="BNP155" s="262"/>
      <c r="BNQ155" s="262"/>
      <c r="BNR155" s="262"/>
      <c r="BNS155" s="262"/>
      <c r="BNT155" s="262"/>
      <c r="BNU155" s="262"/>
      <c r="BNV155" s="262"/>
      <c r="BNW155" s="262"/>
      <c r="BNX155" s="262"/>
      <c r="BNY155" s="262"/>
      <c r="BNZ155" s="262"/>
      <c r="BOA155" s="262"/>
      <c r="BOB155" s="262"/>
      <c r="BOC155" s="262"/>
      <c r="BOD155" s="262"/>
      <c r="BOE155" s="262"/>
      <c r="BOF155" s="262"/>
      <c r="BOG155" s="262"/>
      <c r="BOH155" s="262"/>
      <c r="BOI155" s="262"/>
      <c r="BOJ155" s="262"/>
      <c r="BOK155" s="262"/>
      <c r="BOL155" s="262"/>
      <c r="BOM155" s="262"/>
      <c r="BON155" s="262"/>
      <c r="BOO155" s="262"/>
      <c r="BOP155" s="262"/>
      <c r="BOQ155" s="262"/>
      <c r="BOR155" s="262"/>
      <c r="BOS155" s="262"/>
      <c r="BOT155" s="262"/>
      <c r="BOU155" s="262"/>
      <c r="BOV155" s="262"/>
      <c r="BOW155" s="262"/>
      <c r="BOX155" s="262"/>
      <c r="BOY155" s="262"/>
      <c r="BOZ155" s="262"/>
      <c r="BPA155" s="262"/>
      <c r="BPB155" s="262"/>
      <c r="BPC155" s="262"/>
      <c r="BPD155" s="262"/>
      <c r="BPE155" s="262"/>
      <c r="BPF155" s="262"/>
      <c r="BPG155" s="262"/>
      <c r="BPH155" s="262"/>
      <c r="BPI155" s="262"/>
      <c r="BPJ155" s="262"/>
      <c r="BPK155" s="262"/>
      <c r="BPL155" s="262"/>
      <c r="BPM155" s="262"/>
      <c r="BPN155" s="262"/>
      <c r="BPO155" s="262"/>
      <c r="BPP155" s="262"/>
      <c r="BPQ155" s="262"/>
      <c r="BPR155" s="262"/>
      <c r="BPS155" s="262"/>
      <c r="BPT155" s="262"/>
      <c r="BPU155" s="262"/>
      <c r="BPV155" s="262"/>
      <c r="BPW155" s="262"/>
      <c r="BPX155" s="262"/>
      <c r="BPY155" s="262"/>
      <c r="BPZ155" s="262"/>
      <c r="BQA155" s="262"/>
      <c r="BQB155" s="262"/>
      <c r="BQC155" s="262"/>
      <c r="BQD155" s="262"/>
      <c r="BQE155" s="262"/>
      <c r="BQF155" s="262"/>
      <c r="BQG155" s="262"/>
      <c r="BQH155" s="262"/>
      <c r="BQI155" s="262"/>
      <c r="BQJ155" s="262"/>
      <c r="BQK155" s="262"/>
      <c r="BQL155" s="262"/>
      <c r="BQM155" s="262"/>
      <c r="BQN155" s="262"/>
      <c r="BQO155" s="262"/>
      <c r="BQP155" s="262"/>
      <c r="BQQ155" s="262"/>
      <c r="BQR155" s="262"/>
      <c r="BQS155" s="262"/>
      <c r="BQT155" s="262"/>
      <c r="BQU155" s="262"/>
      <c r="BQV155" s="262"/>
      <c r="BQW155" s="262"/>
      <c r="BQX155" s="262"/>
      <c r="BQY155" s="262"/>
      <c r="BQZ155" s="262"/>
      <c r="BRA155" s="262"/>
      <c r="BRB155" s="262"/>
      <c r="BRC155" s="262"/>
      <c r="BRD155" s="262"/>
      <c r="BRE155" s="262"/>
      <c r="BRF155" s="262"/>
      <c r="BRG155" s="262"/>
      <c r="BRH155" s="262"/>
      <c r="BRI155" s="262"/>
      <c r="BRJ155" s="262"/>
      <c r="BRK155" s="262"/>
      <c r="BRL155" s="262"/>
      <c r="BRM155" s="262"/>
      <c r="BRN155" s="262"/>
      <c r="BRO155" s="262"/>
      <c r="BRP155" s="262"/>
      <c r="BRQ155" s="262"/>
      <c r="BRR155" s="262"/>
      <c r="BRS155" s="262"/>
      <c r="BRT155" s="262"/>
      <c r="BRU155" s="262"/>
      <c r="BRV155" s="262"/>
      <c r="BRW155" s="262"/>
      <c r="BRX155" s="262"/>
      <c r="BRY155" s="262"/>
      <c r="BRZ155" s="262"/>
      <c r="BSA155" s="262"/>
      <c r="BSB155" s="262"/>
      <c r="BSC155" s="262"/>
      <c r="BSD155" s="262"/>
      <c r="BSE155" s="262"/>
      <c r="BSF155" s="262"/>
      <c r="BSG155" s="262"/>
      <c r="BSH155" s="262"/>
      <c r="BSI155" s="262"/>
      <c r="BSJ155" s="262"/>
      <c r="BSK155" s="262"/>
      <c r="BSL155" s="262"/>
      <c r="BSM155" s="262"/>
      <c r="BSN155" s="262"/>
      <c r="BSO155" s="262"/>
      <c r="BSP155" s="262"/>
      <c r="BSQ155" s="262"/>
      <c r="BSR155" s="262"/>
      <c r="BSS155" s="262"/>
      <c r="BST155" s="262"/>
      <c r="BSU155" s="262"/>
      <c r="BSV155" s="262"/>
      <c r="BSW155" s="262"/>
      <c r="BSX155" s="262"/>
      <c r="BSY155" s="262"/>
      <c r="BSZ155" s="262"/>
      <c r="BTA155" s="262"/>
      <c r="BTB155" s="262"/>
      <c r="BTC155" s="262"/>
      <c r="BTD155" s="262"/>
      <c r="BTE155" s="262"/>
      <c r="BTF155" s="262"/>
      <c r="BTG155" s="262"/>
      <c r="BTH155" s="262"/>
      <c r="BTI155" s="262"/>
      <c r="BTJ155" s="262"/>
      <c r="BTK155" s="262"/>
      <c r="BTL155" s="262"/>
      <c r="BTM155" s="262"/>
      <c r="BTN155" s="262"/>
      <c r="BTO155" s="262"/>
      <c r="BTP155" s="262"/>
      <c r="BTQ155" s="262"/>
      <c r="BTR155" s="262"/>
      <c r="BTS155" s="262"/>
      <c r="BTT155" s="262"/>
      <c r="BTU155" s="262"/>
      <c r="BTV155" s="262"/>
      <c r="BTW155" s="262"/>
      <c r="BTX155" s="262"/>
      <c r="BTY155" s="262"/>
      <c r="BTZ155" s="262"/>
      <c r="BUA155" s="262"/>
      <c r="BUB155" s="262"/>
      <c r="BUC155" s="262"/>
      <c r="BUD155" s="262"/>
      <c r="BUE155" s="262"/>
      <c r="BUF155" s="262"/>
      <c r="BUG155" s="262"/>
      <c r="BUH155" s="262"/>
      <c r="BUI155" s="262"/>
      <c r="BUJ155" s="262"/>
      <c r="BUK155" s="262"/>
      <c r="BUL155" s="262"/>
      <c r="BUM155" s="262"/>
      <c r="BUN155" s="262"/>
      <c r="BUO155" s="262"/>
      <c r="BUP155" s="262"/>
      <c r="BUQ155" s="262"/>
      <c r="BUR155" s="262"/>
      <c r="BUS155" s="262"/>
      <c r="BUT155" s="262"/>
      <c r="BUU155" s="262"/>
      <c r="BUV155" s="262"/>
      <c r="BUW155" s="262"/>
      <c r="BUX155" s="262"/>
      <c r="BUY155" s="262"/>
      <c r="BUZ155" s="262"/>
      <c r="BVA155" s="262"/>
      <c r="BVB155" s="262"/>
      <c r="BVC155" s="262"/>
      <c r="BVD155" s="262"/>
      <c r="BVE155" s="262"/>
      <c r="BVF155" s="262"/>
      <c r="BVG155" s="262"/>
      <c r="BVH155" s="262"/>
      <c r="BVI155" s="262"/>
      <c r="BVJ155" s="262"/>
      <c r="BVK155" s="262"/>
      <c r="BVL155" s="262"/>
      <c r="BVM155" s="262"/>
      <c r="BVN155" s="262"/>
      <c r="BVO155" s="262"/>
      <c r="BVP155" s="262"/>
      <c r="BVQ155" s="262"/>
      <c r="BVR155" s="262"/>
      <c r="BVS155" s="262"/>
      <c r="BVT155" s="262"/>
      <c r="BVU155" s="262"/>
      <c r="BVV155" s="262"/>
      <c r="BVW155" s="262"/>
      <c r="BVX155" s="262"/>
      <c r="BVY155" s="262"/>
      <c r="BVZ155" s="262"/>
      <c r="BWA155" s="262"/>
      <c r="BWB155" s="262"/>
      <c r="BWC155" s="262"/>
      <c r="BWD155" s="262"/>
      <c r="BWE155" s="262"/>
      <c r="BWF155" s="262"/>
      <c r="BWG155" s="262"/>
      <c r="BWH155" s="262"/>
      <c r="BWI155" s="262"/>
      <c r="BWJ155" s="262"/>
      <c r="BWK155" s="262"/>
      <c r="BWL155" s="262"/>
      <c r="BWM155" s="262"/>
      <c r="BWN155" s="262"/>
      <c r="BWO155" s="262"/>
      <c r="BWP155" s="262"/>
      <c r="BWQ155" s="262"/>
      <c r="BWR155" s="262"/>
      <c r="BWS155" s="262"/>
      <c r="BWT155" s="262"/>
      <c r="BWU155" s="262"/>
      <c r="BWV155" s="262"/>
      <c r="BWW155" s="262"/>
      <c r="BWX155" s="262"/>
      <c r="BWY155" s="262"/>
      <c r="BWZ155" s="262"/>
      <c r="BXA155" s="262"/>
      <c r="BXB155" s="262"/>
      <c r="BXC155" s="262"/>
      <c r="BXD155" s="262"/>
      <c r="BXE155" s="262"/>
      <c r="BXF155" s="262"/>
      <c r="BXG155" s="262"/>
      <c r="BXH155" s="262"/>
      <c r="BXI155" s="262"/>
      <c r="BXJ155" s="262"/>
      <c r="BXK155" s="262"/>
      <c r="BXL155" s="262"/>
      <c r="BXM155" s="262"/>
      <c r="BXN155" s="262"/>
      <c r="BXO155" s="262"/>
      <c r="BXP155" s="262"/>
      <c r="BXQ155" s="262"/>
      <c r="BXR155" s="262"/>
      <c r="BXS155" s="262"/>
      <c r="BXT155" s="262"/>
      <c r="BXU155" s="262"/>
      <c r="BXV155" s="262"/>
      <c r="BXW155" s="262"/>
      <c r="BXX155" s="262"/>
      <c r="BXY155" s="262"/>
      <c r="BXZ155" s="262"/>
      <c r="BYA155" s="262"/>
      <c r="BYB155" s="262"/>
      <c r="BYC155" s="262"/>
      <c r="BYD155" s="262"/>
      <c r="BYE155" s="262"/>
      <c r="BYF155" s="262"/>
      <c r="BYG155" s="262"/>
      <c r="BYH155" s="262"/>
      <c r="BYI155" s="262"/>
      <c r="BYJ155" s="262"/>
      <c r="BYK155" s="262"/>
      <c r="BYL155" s="262"/>
      <c r="BYM155" s="262"/>
      <c r="BYN155" s="262"/>
      <c r="BYO155" s="262"/>
      <c r="BYP155" s="262"/>
      <c r="BYQ155" s="262"/>
      <c r="BYR155" s="262"/>
      <c r="BYS155" s="262"/>
      <c r="BYT155" s="262"/>
      <c r="BYU155" s="262"/>
      <c r="BYV155" s="262"/>
      <c r="BYW155" s="262"/>
      <c r="BYX155" s="262"/>
      <c r="BYY155" s="262"/>
      <c r="BYZ155" s="262"/>
      <c r="BZA155" s="262"/>
      <c r="BZB155" s="262"/>
      <c r="BZC155" s="262"/>
      <c r="BZD155" s="262"/>
      <c r="BZE155" s="262"/>
      <c r="BZF155" s="262"/>
      <c r="BZG155" s="262"/>
      <c r="BZH155" s="262"/>
      <c r="BZI155" s="262"/>
      <c r="BZJ155" s="262"/>
      <c r="BZK155" s="262"/>
      <c r="BZL155" s="262"/>
      <c r="BZM155" s="262"/>
      <c r="BZN155" s="262"/>
      <c r="BZO155" s="262"/>
      <c r="BZP155" s="262"/>
      <c r="BZQ155" s="262"/>
      <c r="BZR155" s="262"/>
      <c r="BZS155" s="262"/>
      <c r="BZT155" s="262"/>
      <c r="BZU155" s="262"/>
      <c r="BZV155" s="262"/>
      <c r="BZW155" s="262"/>
      <c r="BZX155" s="262"/>
      <c r="BZY155" s="262"/>
      <c r="BZZ155" s="262"/>
      <c r="CAA155" s="262"/>
      <c r="CAB155" s="262"/>
      <c r="CAC155" s="262"/>
      <c r="CAD155" s="262"/>
      <c r="CAE155" s="262"/>
      <c r="CAF155" s="262"/>
      <c r="CAG155" s="262"/>
      <c r="CAH155" s="262"/>
      <c r="CAI155" s="262"/>
      <c r="CAJ155" s="262"/>
      <c r="CAK155" s="262"/>
      <c r="CAL155" s="262"/>
      <c r="CAM155" s="262"/>
      <c r="CAN155" s="262"/>
      <c r="CAO155" s="262"/>
      <c r="CAP155" s="262"/>
      <c r="CAQ155" s="262"/>
      <c r="CAR155" s="262"/>
      <c r="CAS155" s="262"/>
      <c r="CAT155" s="262"/>
      <c r="CAU155" s="262"/>
      <c r="CAV155" s="262"/>
      <c r="CAW155" s="262"/>
      <c r="CAX155" s="262"/>
      <c r="CAY155" s="262"/>
      <c r="CAZ155" s="262"/>
      <c r="CBA155" s="262"/>
      <c r="CBB155" s="262"/>
      <c r="CBC155" s="262"/>
      <c r="CBD155" s="262"/>
      <c r="CBE155" s="262"/>
      <c r="CBF155" s="262"/>
      <c r="CBG155" s="262"/>
      <c r="CBH155" s="262"/>
      <c r="CBI155" s="262"/>
      <c r="CBJ155" s="262"/>
      <c r="CBK155" s="262"/>
      <c r="CBL155" s="262"/>
      <c r="CBM155" s="262"/>
      <c r="CBN155" s="262"/>
      <c r="CBO155" s="262"/>
      <c r="CBP155" s="262"/>
      <c r="CBQ155" s="262"/>
      <c r="CBR155" s="262"/>
      <c r="CBS155" s="262"/>
      <c r="CBT155" s="262"/>
      <c r="CBU155" s="262"/>
      <c r="CBV155" s="262"/>
      <c r="CBW155" s="262"/>
      <c r="CBX155" s="262"/>
      <c r="CBY155" s="262"/>
      <c r="CBZ155" s="262"/>
      <c r="CCA155" s="262"/>
      <c r="CCB155" s="262"/>
      <c r="CCC155" s="262"/>
      <c r="CCD155" s="262"/>
      <c r="CCE155" s="262"/>
      <c r="CCF155" s="262"/>
      <c r="CCG155" s="262"/>
      <c r="CCH155" s="262"/>
      <c r="CCI155" s="262"/>
      <c r="CCJ155" s="262"/>
      <c r="CCK155" s="262"/>
      <c r="CCL155" s="262"/>
      <c r="CCM155" s="262"/>
      <c r="CCN155" s="262"/>
      <c r="CCO155" s="262"/>
      <c r="CCP155" s="262"/>
      <c r="CCQ155" s="262"/>
      <c r="CCR155" s="262"/>
      <c r="CCS155" s="262"/>
      <c r="CCT155" s="262"/>
      <c r="CCU155" s="262"/>
      <c r="CCV155" s="262"/>
      <c r="CCW155" s="262"/>
      <c r="CCX155" s="262"/>
      <c r="CCY155" s="262"/>
      <c r="CCZ155" s="262"/>
      <c r="CDA155" s="262"/>
      <c r="CDB155" s="262"/>
      <c r="CDC155" s="262"/>
      <c r="CDD155" s="262"/>
      <c r="CDE155" s="262"/>
      <c r="CDF155" s="262"/>
      <c r="CDG155" s="262"/>
      <c r="CDH155" s="262"/>
      <c r="CDI155" s="262"/>
      <c r="CDJ155" s="262"/>
      <c r="CDK155" s="262"/>
      <c r="CDL155" s="262"/>
      <c r="CDM155" s="262"/>
      <c r="CDN155" s="262"/>
      <c r="CDO155" s="262"/>
      <c r="CDP155" s="262"/>
      <c r="CDQ155" s="262"/>
      <c r="CDR155" s="262"/>
      <c r="CDS155" s="262"/>
      <c r="CDT155" s="262"/>
      <c r="CDU155" s="262"/>
      <c r="CDV155" s="262"/>
      <c r="CDW155" s="262"/>
      <c r="CDX155" s="262"/>
      <c r="CDY155" s="262"/>
      <c r="CDZ155" s="262"/>
      <c r="CEA155" s="262"/>
      <c r="CEB155" s="262"/>
      <c r="CEC155" s="262"/>
      <c r="CED155" s="262"/>
      <c r="CEE155" s="262"/>
      <c r="CEF155" s="262"/>
      <c r="CEG155" s="262"/>
      <c r="CEH155" s="262"/>
      <c r="CEI155" s="262"/>
      <c r="CEJ155" s="262"/>
      <c r="CEK155" s="262"/>
      <c r="CEL155" s="262"/>
      <c r="CEM155" s="262"/>
      <c r="CEN155" s="262"/>
      <c r="CEO155" s="262"/>
      <c r="CEP155" s="262"/>
      <c r="CEQ155" s="262"/>
      <c r="CER155" s="262"/>
      <c r="CES155" s="262"/>
      <c r="CET155" s="262"/>
      <c r="CEU155" s="262"/>
      <c r="CEV155" s="262"/>
      <c r="CEW155" s="262"/>
      <c r="CEX155" s="262"/>
      <c r="CEY155" s="262"/>
      <c r="CEZ155" s="262"/>
      <c r="CFA155" s="262"/>
      <c r="CFB155" s="262"/>
      <c r="CFC155" s="262"/>
      <c r="CFD155" s="262"/>
      <c r="CFE155" s="262"/>
      <c r="CFF155" s="262"/>
      <c r="CFG155" s="262"/>
      <c r="CFH155" s="262"/>
      <c r="CFI155" s="262"/>
      <c r="CFJ155" s="262"/>
      <c r="CFK155" s="262"/>
      <c r="CFL155" s="262"/>
      <c r="CFM155" s="262"/>
      <c r="CFN155" s="262"/>
      <c r="CFO155" s="262"/>
      <c r="CFP155" s="262"/>
      <c r="CFQ155" s="262"/>
      <c r="CFR155" s="262"/>
      <c r="CFS155" s="262"/>
      <c r="CFT155" s="262"/>
      <c r="CFU155" s="262"/>
      <c r="CFV155" s="262"/>
      <c r="CFW155" s="262"/>
      <c r="CFX155" s="262"/>
      <c r="CFY155" s="262"/>
      <c r="CFZ155" s="262"/>
      <c r="CGA155" s="262"/>
      <c r="CGB155" s="262"/>
      <c r="CGC155" s="262"/>
      <c r="CGD155" s="262"/>
      <c r="CGE155" s="262"/>
      <c r="CGF155" s="262"/>
      <c r="CGG155" s="262"/>
      <c r="CGH155" s="262"/>
      <c r="CGI155" s="262"/>
      <c r="CGJ155" s="262"/>
      <c r="CGK155" s="262"/>
      <c r="CGL155" s="262"/>
      <c r="CGM155" s="262"/>
      <c r="CGN155" s="262"/>
      <c r="CGO155" s="262"/>
      <c r="CGP155" s="262"/>
      <c r="CGQ155" s="262"/>
      <c r="CGR155" s="262"/>
      <c r="CGS155" s="262"/>
      <c r="CGT155" s="262"/>
      <c r="CGU155" s="262"/>
      <c r="CGV155" s="262"/>
      <c r="CGW155" s="262"/>
      <c r="CGX155" s="262"/>
      <c r="CGY155" s="262"/>
      <c r="CGZ155" s="262"/>
      <c r="CHA155" s="262"/>
      <c r="CHB155" s="262"/>
      <c r="CHC155" s="262"/>
      <c r="CHD155" s="262"/>
      <c r="CHE155" s="262"/>
      <c r="CHF155" s="262"/>
      <c r="CHG155" s="262"/>
      <c r="CHH155" s="262"/>
      <c r="CHI155" s="262"/>
      <c r="CHJ155" s="262"/>
      <c r="CHK155" s="262"/>
      <c r="CHL155" s="262"/>
      <c r="CHM155" s="262"/>
      <c r="CHN155" s="262"/>
      <c r="CHO155" s="262"/>
      <c r="CHP155" s="262"/>
      <c r="CHQ155" s="262"/>
      <c r="CHR155" s="262"/>
      <c r="CHS155" s="262"/>
      <c r="CHT155" s="262"/>
      <c r="CHU155" s="262"/>
      <c r="CHV155" s="262"/>
      <c r="CHW155" s="262"/>
      <c r="CHX155" s="262"/>
      <c r="CHY155" s="262"/>
      <c r="CHZ155" s="262"/>
      <c r="CIA155" s="262"/>
      <c r="CIB155" s="262"/>
      <c r="CIC155" s="262"/>
      <c r="CID155" s="262"/>
      <c r="CIE155" s="262"/>
      <c r="CIF155" s="262"/>
      <c r="CIG155" s="262"/>
      <c r="CIH155" s="262"/>
      <c r="CII155" s="262"/>
      <c r="CIJ155" s="262"/>
      <c r="CIK155" s="262"/>
      <c r="CIL155" s="262"/>
      <c r="CIM155" s="262"/>
      <c r="CIN155" s="262"/>
      <c r="CIO155" s="262"/>
      <c r="CIP155" s="262"/>
      <c r="CIQ155" s="262"/>
      <c r="CIR155" s="262"/>
      <c r="CIS155" s="262"/>
      <c r="CIT155" s="262"/>
      <c r="CIU155" s="262"/>
      <c r="CIV155" s="262"/>
      <c r="CIW155" s="262"/>
      <c r="CIX155" s="262"/>
      <c r="CIY155" s="262"/>
      <c r="CIZ155" s="262"/>
      <c r="CJA155" s="262"/>
      <c r="CJB155" s="262"/>
      <c r="CJC155" s="262"/>
      <c r="CJD155" s="262"/>
      <c r="CJE155" s="262"/>
      <c r="CJF155" s="262"/>
      <c r="CJG155" s="262"/>
      <c r="CJH155" s="262"/>
      <c r="CJI155" s="262"/>
      <c r="CJJ155" s="262"/>
      <c r="CJK155" s="262"/>
      <c r="CJL155" s="262"/>
      <c r="CJM155" s="262"/>
      <c r="CJN155" s="262"/>
      <c r="CJO155" s="262"/>
      <c r="CJP155" s="262"/>
      <c r="CJQ155" s="262"/>
      <c r="CJR155" s="262"/>
      <c r="CJS155" s="262"/>
      <c r="CJT155" s="262"/>
      <c r="CJU155" s="262"/>
      <c r="CJV155" s="262"/>
      <c r="CJW155" s="262"/>
      <c r="CJX155" s="262"/>
      <c r="CJY155" s="262"/>
      <c r="CJZ155" s="262"/>
      <c r="CKA155" s="262"/>
      <c r="CKB155" s="262"/>
      <c r="CKC155" s="262"/>
      <c r="CKD155" s="262"/>
      <c r="CKE155" s="262"/>
      <c r="CKF155" s="262"/>
      <c r="CKG155" s="262"/>
      <c r="CKH155" s="262"/>
      <c r="CKI155" s="262"/>
      <c r="CKJ155" s="262"/>
      <c r="CKK155" s="262"/>
      <c r="CKL155" s="262"/>
      <c r="CKM155" s="262"/>
      <c r="CKN155" s="262"/>
      <c r="CKO155" s="262"/>
      <c r="CKP155" s="262"/>
      <c r="CKQ155" s="262"/>
      <c r="CKR155" s="262"/>
      <c r="CKS155" s="262"/>
      <c r="CKT155" s="262"/>
      <c r="CKU155" s="262"/>
      <c r="CKV155" s="262"/>
      <c r="CKW155" s="262"/>
      <c r="CKX155" s="262"/>
      <c r="CKY155" s="262"/>
      <c r="CKZ155" s="262"/>
      <c r="CLA155" s="262"/>
      <c r="CLB155" s="262"/>
      <c r="CLC155" s="262"/>
      <c r="CLD155" s="262"/>
      <c r="CLE155" s="262"/>
      <c r="CLF155" s="262"/>
      <c r="CLG155" s="262"/>
      <c r="CLH155" s="262"/>
      <c r="CLI155" s="262"/>
      <c r="CLJ155" s="262"/>
      <c r="CLK155" s="262"/>
      <c r="CLL155" s="262"/>
      <c r="CLM155" s="262"/>
      <c r="CLN155" s="262"/>
      <c r="CLO155" s="262"/>
      <c r="CLP155" s="262"/>
      <c r="CLQ155" s="262"/>
      <c r="CLR155" s="262"/>
      <c r="CLS155" s="262"/>
      <c r="CLT155" s="262"/>
      <c r="CLU155" s="262"/>
      <c r="CLV155" s="262"/>
      <c r="CLW155" s="262"/>
      <c r="CLX155" s="262"/>
      <c r="CLY155" s="262"/>
      <c r="CLZ155" s="262"/>
      <c r="CMA155" s="262"/>
      <c r="CMB155" s="262"/>
      <c r="CMC155" s="262"/>
      <c r="CMD155" s="262"/>
      <c r="CME155" s="262"/>
      <c r="CMF155" s="262"/>
      <c r="CMG155" s="262"/>
      <c r="CMH155" s="262"/>
      <c r="CMI155" s="262"/>
      <c r="CMJ155" s="262"/>
      <c r="CMK155" s="262"/>
      <c r="CML155" s="262"/>
      <c r="CMM155" s="262"/>
      <c r="CMN155" s="262"/>
      <c r="CMO155" s="262"/>
      <c r="CMP155" s="262"/>
      <c r="CMQ155" s="262"/>
      <c r="CMR155" s="262"/>
      <c r="CMS155" s="262"/>
      <c r="CMT155" s="262"/>
      <c r="CMU155" s="262"/>
      <c r="CMV155" s="262"/>
      <c r="CMW155" s="262"/>
      <c r="CMX155" s="262"/>
      <c r="CMY155" s="262"/>
      <c r="CMZ155" s="262"/>
      <c r="CNA155" s="262"/>
      <c r="CNB155" s="262"/>
      <c r="CNC155" s="262"/>
      <c r="CND155" s="262"/>
      <c r="CNE155" s="262"/>
      <c r="CNF155" s="262"/>
      <c r="CNG155" s="262"/>
      <c r="CNH155" s="262"/>
      <c r="CNI155" s="262"/>
      <c r="CNJ155" s="262"/>
      <c r="CNK155" s="262"/>
      <c r="CNL155" s="262"/>
      <c r="CNM155" s="262"/>
      <c r="CNN155" s="262"/>
      <c r="CNO155" s="262"/>
      <c r="CNP155" s="262"/>
      <c r="CNQ155" s="262"/>
      <c r="CNR155" s="262"/>
      <c r="CNS155" s="262"/>
      <c r="CNT155" s="262"/>
      <c r="CNU155" s="262"/>
      <c r="CNV155" s="262"/>
      <c r="CNW155" s="262"/>
      <c r="CNX155" s="262"/>
      <c r="CNY155" s="262"/>
      <c r="CNZ155" s="262"/>
      <c r="COA155" s="262"/>
      <c r="COB155" s="262"/>
      <c r="COC155" s="262"/>
      <c r="COD155" s="262"/>
      <c r="COE155" s="262"/>
      <c r="COF155" s="262"/>
      <c r="COG155" s="262"/>
      <c r="COH155" s="262"/>
      <c r="COI155" s="262"/>
      <c r="COJ155" s="262"/>
      <c r="COK155" s="262"/>
      <c r="COL155" s="262"/>
      <c r="COM155" s="262"/>
      <c r="CON155" s="262"/>
      <c r="COO155" s="262"/>
      <c r="COP155" s="262"/>
      <c r="COQ155" s="262"/>
      <c r="COR155" s="262"/>
      <c r="COS155" s="262"/>
      <c r="COT155" s="262"/>
      <c r="COU155" s="262"/>
      <c r="COV155" s="262"/>
      <c r="COW155" s="262"/>
      <c r="COX155" s="262"/>
      <c r="COY155" s="262"/>
      <c r="COZ155" s="262"/>
      <c r="CPA155" s="262"/>
      <c r="CPB155" s="262"/>
      <c r="CPC155" s="262"/>
      <c r="CPD155" s="262"/>
      <c r="CPE155" s="262"/>
      <c r="CPF155" s="262"/>
      <c r="CPG155" s="262"/>
      <c r="CPH155" s="262"/>
      <c r="CPI155" s="262"/>
      <c r="CPJ155" s="262"/>
      <c r="CPK155" s="262"/>
      <c r="CPL155" s="262"/>
      <c r="CPM155" s="262"/>
      <c r="CPN155" s="262"/>
      <c r="CPO155" s="262"/>
      <c r="CPP155" s="262"/>
      <c r="CPQ155" s="262"/>
      <c r="CPR155" s="262"/>
      <c r="CPS155" s="262"/>
      <c r="CPT155" s="262"/>
      <c r="CPU155" s="262"/>
      <c r="CPV155" s="262"/>
      <c r="CPW155" s="262"/>
      <c r="CPX155" s="262"/>
      <c r="CPY155" s="262"/>
      <c r="CPZ155" s="262"/>
      <c r="CQA155" s="262"/>
      <c r="CQB155" s="262"/>
      <c r="CQC155" s="262"/>
      <c r="CQD155" s="262"/>
      <c r="CQE155" s="262"/>
      <c r="CQF155" s="262"/>
      <c r="CQG155" s="262"/>
      <c r="CQH155" s="262"/>
      <c r="CQI155" s="262"/>
      <c r="CQJ155" s="262"/>
      <c r="CQK155" s="262"/>
      <c r="CQL155" s="262"/>
      <c r="CQM155" s="262"/>
      <c r="CQN155" s="262"/>
      <c r="CQO155" s="262"/>
      <c r="CQP155" s="262"/>
      <c r="CQQ155" s="262"/>
      <c r="CQR155" s="262"/>
      <c r="CQS155" s="262"/>
      <c r="CQT155" s="262"/>
      <c r="CQU155" s="262"/>
      <c r="CQV155" s="262"/>
      <c r="CQW155" s="262"/>
      <c r="CQX155" s="262"/>
      <c r="CQY155" s="262"/>
      <c r="CQZ155" s="262"/>
      <c r="CRA155" s="262"/>
      <c r="CRB155" s="262"/>
      <c r="CRC155" s="262"/>
      <c r="CRD155" s="262"/>
      <c r="CRE155" s="262"/>
      <c r="CRF155" s="262"/>
      <c r="CRG155" s="262"/>
      <c r="CRH155" s="262"/>
      <c r="CRI155" s="262"/>
      <c r="CRJ155" s="262"/>
      <c r="CRK155" s="262"/>
      <c r="CRL155" s="262"/>
      <c r="CRM155" s="262"/>
      <c r="CRN155" s="262"/>
      <c r="CRO155" s="262"/>
      <c r="CRP155" s="262"/>
      <c r="CRQ155" s="262"/>
      <c r="CRR155" s="262"/>
      <c r="CRS155" s="262"/>
      <c r="CRT155" s="262"/>
      <c r="CRU155" s="262"/>
      <c r="CRV155" s="262"/>
      <c r="CRW155" s="262"/>
      <c r="CRX155" s="262"/>
      <c r="CRY155" s="262"/>
      <c r="CRZ155" s="262"/>
      <c r="CSA155" s="262"/>
      <c r="CSB155" s="262"/>
      <c r="CSC155" s="262"/>
      <c r="CSD155" s="262"/>
      <c r="CSE155" s="262"/>
      <c r="CSF155" s="262"/>
      <c r="CSG155" s="262"/>
      <c r="CSH155" s="262"/>
      <c r="CSI155" s="262"/>
      <c r="CSJ155" s="262"/>
      <c r="CSK155" s="262"/>
      <c r="CSL155" s="262"/>
      <c r="CSM155" s="262"/>
      <c r="CSN155" s="262"/>
      <c r="CSO155" s="262"/>
      <c r="CSP155" s="262"/>
      <c r="CSQ155" s="262"/>
      <c r="CSR155" s="262"/>
      <c r="CSS155" s="262"/>
      <c r="CST155" s="262"/>
      <c r="CSU155" s="262"/>
      <c r="CSV155" s="262"/>
      <c r="CSW155" s="262"/>
      <c r="CSX155" s="262"/>
      <c r="CSY155" s="262"/>
      <c r="CSZ155" s="262"/>
      <c r="CTA155" s="262"/>
      <c r="CTB155" s="262"/>
      <c r="CTC155" s="262"/>
      <c r="CTD155" s="262"/>
      <c r="CTE155" s="262"/>
      <c r="CTF155" s="262"/>
      <c r="CTG155" s="262"/>
      <c r="CTH155" s="262"/>
      <c r="CTI155" s="262"/>
      <c r="CTJ155" s="262"/>
      <c r="CTK155" s="262"/>
      <c r="CTL155" s="262"/>
      <c r="CTM155" s="262"/>
      <c r="CTN155" s="262"/>
      <c r="CTO155" s="262"/>
      <c r="CTP155" s="262"/>
      <c r="CTQ155" s="262"/>
      <c r="CTR155" s="262"/>
      <c r="CTS155" s="262"/>
      <c r="CTT155" s="262"/>
      <c r="CTU155" s="262"/>
      <c r="CTV155" s="262"/>
      <c r="CTW155" s="262"/>
      <c r="CTX155" s="262"/>
      <c r="CTY155" s="262"/>
      <c r="CTZ155" s="262"/>
      <c r="CUA155" s="262"/>
      <c r="CUB155" s="262"/>
      <c r="CUC155" s="262"/>
      <c r="CUD155" s="262"/>
      <c r="CUE155" s="262"/>
      <c r="CUF155" s="262"/>
      <c r="CUG155" s="262"/>
      <c r="CUH155" s="262"/>
      <c r="CUI155" s="262"/>
      <c r="CUJ155" s="262"/>
      <c r="CUK155" s="262"/>
      <c r="CUL155" s="262"/>
      <c r="CUM155" s="262"/>
      <c r="CUN155" s="262"/>
      <c r="CUO155" s="262"/>
      <c r="CUP155" s="262"/>
      <c r="CUQ155" s="262"/>
      <c r="CUR155" s="262"/>
      <c r="CUS155" s="262"/>
      <c r="CUT155" s="262"/>
      <c r="CUU155" s="262"/>
      <c r="CUV155" s="262"/>
      <c r="CUW155" s="262"/>
      <c r="CUX155" s="262"/>
      <c r="CUY155" s="262"/>
      <c r="CUZ155" s="262"/>
      <c r="CVA155" s="262"/>
      <c r="CVB155" s="262"/>
      <c r="CVC155" s="262"/>
      <c r="CVD155" s="262"/>
      <c r="CVE155" s="262"/>
      <c r="CVF155" s="262"/>
      <c r="CVG155" s="262"/>
      <c r="CVH155" s="262"/>
      <c r="CVI155" s="262"/>
      <c r="CVJ155" s="262"/>
      <c r="CVK155" s="262"/>
      <c r="CVL155" s="262"/>
      <c r="CVM155" s="262"/>
      <c r="CVN155" s="262"/>
      <c r="CVO155" s="262"/>
      <c r="CVP155" s="262"/>
      <c r="CVQ155" s="262"/>
      <c r="CVR155" s="262"/>
      <c r="CVS155" s="262"/>
      <c r="CVT155" s="262"/>
      <c r="CVU155" s="262"/>
      <c r="CVV155" s="262"/>
      <c r="CVW155" s="262"/>
      <c r="CVX155" s="262"/>
      <c r="CVY155" s="262"/>
      <c r="CVZ155" s="262"/>
      <c r="CWA155" s="262"/>
      <c r="CWB155" s="262"/>
      <c r="CWC155" s="262"/>
      <c r="CWD155" s="262"/>
      <c r="CWE155" s="262"/>
      <c r="CWF155" s="262"/>
      <c r="CWG155" s="262"/>
      <c r="CWH155" s="262"/>
      <c r="CWI155" s="262"/>
      <c r="CWJ155" s="262"/>
      <c r="CWK155" s="262"/>
      <c r="CWL155" s="262"/>
      <c r="CWM155" s="262"/>
      <c r="CWN155" s="262"/>
      <c r="CWO155" s="262"/>
      <c r="CWP155" s="262"/>
      <c r="CWQ155" s="262"/>
      <c r="CWR155" s="262"/>
      <c r="CWS155" s="262"/>
      <c r="CWT155" s="262"/>
      <c r="CWU155" s="262"/>
      <c r="CWV155" s="262"/>
      <c r="CWW155" s="262"/>
      <c r="CWX155" s="262"/>
      <c r="CWY155" s="262"/>
      <c r="CWZ155" s="262"/>
      <c r="CXA155" s="262"/>
      <c r="CXB155" s="262"/>
      <c r="CXC155" s="262"/>
      <c r="CXD155" s="262"/>
      <c r="CXE155" s="262"/>
      <c r="CXF155" s="262"/>
      <c r="CXG155" s="262"/>
      <c r="CXH155" s="262"/>
      <c r="CXI155" s="262"/>
      <c r="CXJ155" s="262"/>
      <c r="CXK155" s="262"/>
      <c r="CXL155" s="262"/>
      <c r="CXM155" s="262"/>
      <c r="CXN155" s="262"/>
      <c r="CXO155" s="262"/>
      <c r="CXP155" s="262"/>
      <c r="CXQ155" s="262"/>
      <c r="CXR155" s="262"/>
      <c r="CXS155" s="262"/>
      <c r="CXT155" s="262"/>
      <c r="CXU155" s="262"/>
      <c r="CXV155" s="262"/>
      <c r="CXW155" s="262"/>
      <c r="CXX155" s="262"/>
      <c r="CXY155" s="262"/>
      <c r="CXZ155" s="262"/>
      <c r="CYA155" s="262"/>
      <c r="CYB155" s="262"/>
      <c r="CYC155" s="262"/>
      <c r="CYD155" s="262"/>
      <c r="CYE155" s="262"/>
      <c r="CYF155" s="262"/>
      <c r="CYG155" s="262"/>
      <c r="CYH155" s="262"/>
      <c r="CYI155" s="262"/>
      <c r="CYJ155" s="262"/>
      <c r="CYK155" s="262"/>
      <c r="CYL155" s="262"/>
      <c r="CYM155" s="262"/>
      <c r="CYN155" s="262"/>
      <c r="CYO155" s="262"/>
      <c r="CYP155" s="262"/>
      <c r="CYQ155" s="262"/>
      <c r="CYR155" s="262"/>
      <c r="CYS155" s="262"/>
      <c r="CYT155" s="262"/>
      <c r="CYU155" s="262"/>
      <c r="CYV155" s="262"/>
      <c r="CYW155" s="262"/>
      <c r="CYX155" s="262"/>
      <c r="CYY155" s="262"/>
      <c r="CYZ155" s="262"/>
      <c r="CZA155" s="262"/>
      <c r="CZB155" s="262"/>
      <c r="CZC155" s="262"/>
      <c r="CZD155" s="262"/>
      <c r="CZE155" s="262"/>
      <c r="CZF155" s="262"/>
      <c r="CZG155" s="262"/>
      <c r="CZH155" s="262"/>
      <c r="CZI155" s="262"/>
      <c r="CZJ155" s="262"/>
      <c r="CZK155" s="262"/>
      <c r="CZL155" s="262"/>
      <c r="CZM155" s="262"/>
      <c r="CZN155" s="262"/>
      <c r="CZO155" s="262"/>
      <c r="CZP155" s="262"/>
      <c r="CZQ155" s="262"/>
      <c r="CZR155" s="262"/>
      <c r="CZS155" s="262"/>
      <c r="CZT155" s="262"/>
      <c r="CZU155" s="262"/>
      <c r="CZV155" s="262"/>
      <c r="CZW155" s="262"/>
      <c r="CZX155" s="262"/>
      <c r="CZY155" s="262"/>
      <c r="CZZ155" s="262"/>
      <c r="DAA155" s="262"/>
      <c r="DAB155" s="262"/>
      <c r="DAC155" s="262"/>
      <c r="DAD155" s="262"/>
      <c r="DAE155" s="262"/>
      <c r="DAF155" s="262"/>
      <c r="DAG155" s="262"/>
      <c r="DAH155" s="262"/>
      <c r="DAI155" s="262"/>
      <c r="DAJ155" s="262"/>
      <c r="DAK155" s="262"/>
      <c r="DAL155" s="262"/>
      <c r="DAM155" s="262"/>
      <c r="DAN155" s="262"/>
      <c r="DAO155" s="262"/>
      <c r="DAP155" s="262"/>
      <c r="DAQ155" s="262"/>
      <c r="DAR155" s="262"/>
      <c r="DAS155" s="262"/>
      <c r="DAT155" s="262"/>
      <c r="DAU155" s="262"/>
      <c r="DAV155" s="262"/>
      <c r="DAW155" s="262"/>
      <c r="DAX155" s="262"/>
      <c r="DAY155" s="262"/>
      <c r="DAZ155" s="262"/>
      <c r="DBA155" s="262"/>
      <c r="DBB155" s="262"/>
      <c r="DBC155" s="262"/>
      <c r="DBD155" s="262"/>
      <c r="DBE155" s="262"/>
      <c r="DBF155" s="262"/>
      <c r="DBG155" s="262"/>
      <c r="DBH155" s="262"/>
      <c r="DBI155" s="262"/>
      <c r="DBJ155" s="262"/>
      <c r="DBK155" s="262"/>
      <c r="DBL155" s="262"/>
      <c r="DBM155" s="262"/>
      <c r="DBN155" s="262"/>
      <c r="DBO155" s="262"/>
      <c r="DBP155" s="262"/>
      <c r="DBQ155" s="262"/>
      <c r="DBR155" s="262"/>
      <c r="DBS155" s="262"/>
      <c r="DBT155" s="262"/>
      <c r="DBU155" s="262"/>
      <c r="DBV155" s="262"/>
      <c r="DBW155" s="262"/>
      <c r="DBX155" s="262"/>
      <c r="DBY155" s="262"/>
      <c r="DBZ155" s="262"/>
      <c r="DCA155" s="262"/>
      <c r="DCB155" s="262"/>
      <c r="DCC155" s="262"/>
      <c r="DCD155" s="262"/>
      <c r="DCE155" s="262"/>
      <c r="DCF155" s="262"/>
      <c r="DCG155" s="262"/>
      <c r="DCH155" s="262"/>
      <c r="DCI155" s="262"/>
      <c r="DCJ155" s="262"/>
      <c r="DCK155" s="262"/>
      <c r="DCL155" s="262"/>
      <c r="DCM155" s="262"/>
      <c r="DCN155" s="262"/>
      <c r="DCO155" s="262"/>
      <c r="DCP155" s="262"/>
      <c r="DCQ155" s="262"/>
      <c r="DCR155" s="262"/>
      <c r="DCS155" s="262"/>
      <c r="DCT155" s="262"/>
      <c r="DCU155" s="262"/>
      <c r="DCV155" s="262"/>
      <c r="DCW155" s="262"/>
      <c r="DCX155" s="262"/>
      <c r="DCY155" s="262"/>
      <c r="DCZ155" s="262"/>
      <c r="DDA155" s="262"/>
      <c r="DDB155" s="262"/>
      <c r="DDC155" s="262"/>
      <c r="DDD155" s="262"/>
      <c r="DDE155" s="262"/>
      <c r="DDF155" s="262"/>
      <c r="DDG155" s="262"/>
      <c r="DDH155" s="262"/>
      <c r="DDI155" s="262"/>
      <c r="DDJ155" s="262"/>
      <c r="DDK155" s="262"/>
      <c r="DDL155" s="262"/>
      <c r="DDM155" s="262"/>
      <c r="DDN155" s="262"/>
      <c r="DDO155" s="262"/>
      <c r="DDP155" s="262"/>
      <c r="DDQ155" s="262"/>
      <c r="DDR155" s="262"/>
      <c r="DDS155" s="262"/>
      <c r="DDT155" s="262"/>
      <c r="DDU155" s="262"/>
      <c r="DDV155" s="262"/>
      <c r="DDW155" s="262"/>
      <c r="DDX155" s="262"/>
      <c r="DDY155" s="262"/>
      <c r="DDZ155" s="262"/>
      <c r="DEA155" s="262"/>
      <c r="DEB155" s="262"/>
      <c r="DEC155" s="262"/>
      <c r="DED155" s="262"/>
      <c r="DEE155" s="262"/>
      <c r="DEF155" s="262"/>
      <c r="DEG155" s="262"/>
      <c r="DEH155" s="262"/>
      <c r="DEI155" s="262"/>
      <c r="DEJ155" s="262"/>
      <c r="DEK155" s="262"/>
      <c r="DEL155" s="262"/>
      <c r="DEM155" s="262"/>
      <c r="DEN155" s="262"/>
      <c r="DEO155" s="262"/>
      <c r="DEP155" s="262"/>
      <c r="DEQ155" s="262"/>
      <c r="DER155" s="262"/>
      <c r="DES155" s="262"/>
      <c r="DET155" s="262"/>
      <c r="DEU155" s="262"/>
      <c r="DEV155" s="262"/>
      <c r="DEW155" s="262"/>
      <c r="DEX155" s="262"/>
      <c r="DEY155" s="262"/>
      <c r="DEZ155" s="262"/>
      <c r="DFA155" s="262"/>
      <c r="DFB155" s="262"/>
      <c r="DFC155" s="262"/>
      <c r="DFD155" s="262"/>
      <c r="DFE155" s="262"/>
      <c r="DFF155" s="262"/>
      <c r="DFG155" s="262"/>
      <c r="DFH155" s="262"/>
      <c r="DFI155" s="262"/>
      <c r="DFJ155" s="262"/>
      <c r="DFK155" s="262"/>
      <c r="DFL155" s="262"/>
      <c r="DFM155" s="262"/>
      <c r="DFN155" s="262"/>
      <c r="DFO155" s="262"/>
      <c r="DFP155" s="262"/>
      <c r="DFQ155" s="262"/>
      <c r="DFR155" s="262"/>
      <c r="DFS155" s="262"/>
      <c r="DFT155" s="262"/>
      <c r="DFU155" s="262"/>
      <c r="DFV155" s="262"/>
      <c r="DFW155" s="262"/>
      <c r="DFX155" s="262"/>
      <c r="DFY155" s="262"/>
      <c r="DFZ155" s="262"/>
      <c r="DGA155" s="262"/>
      <c r="DGB155" s="262"/>
      <c r="DGC155" s="262"/>
      <c r="DGD155" s="262"/>
      <c r="DGE155" s="262"/>
      <c r="DGF155" s="262"/>
      <c r="DGG155" s="262"/>
      <c r="DGH155" s="262"/>
      <c r="DGI155" s="262"/>
      <c r="DGJ155" s="262"/>
      <c r="DGK155" s="262"/>
      <c r="DGL155" s="262"/>
      <c r="DGM155" s="262"/>
      <c r="DGN155" s="262"/>
      <c r="DGO155" s="262"/>
      <c r="DGP155" s="262"/>
      <c r="DGQ155" s="262"/>
      <c r="DGR155" s="262"/>
      <c r="DGS155" s="262"/>
      <c r="DGT155" s="262"/>
      <c r="DGU155" s="262"/>
      <c r="DGV155" s="262"/>
      <c r="DGW155" s="262"/>
      <c r="DGX155" s="262"/>
      <c r="DGY155" s="262"/>
      <c r="DGZ155" s="262"/>
      <c r="DHA155" s="262"/>
      <c r="DHB155" s="262"/>
      <c r="DHC155" s="262"/>
      <c r="DHD155" s="262"/>
      <c r="DHE155" s="262"/>
      <c r="DHF155" s="262"/>
      <c r="DHG155" s="262"/>
      <c r="DHH155" s="262"/>
      <c r="DHI155" s="262"/>
      <c r="DHJ155" s="262"/>
      <c r="DHK155" s="262"/>
      <c r="DHL155" s="262"/>
      <c r="DHM155" s="262"/>
      <c r="DHN155" s="262"/>
      <c r="DHO155" s="262"/>
      <c r="DHP155" s="262"/>
      <c r="DHQ155" s="262"/>
      <c r="DHR155" s="262"/>
      <c r="DHS155" s="262"/>
      <c r="DHT155" s="262"/>
      <c r="DHU155" s="262"/>
      <c r="DHV155" s="262"/>
      <c r="DHW155" s="262"/>
      <c r="DHX155" s="262"/>
      <c r="DHY155" s="262"/>
      <c r="DHZ155" s="262"/>
      <c r="DIA155" s="262"/>
      <c r="DIB155" s="262"/>
      <c r="DIC155" s="262"/>
      <c r="DID155" s="262"/>
      <c r="DIE155" s="262"/>
      <c r="DIF155" s="262"/>
      <c r="DIG155" s="262"/>
      <c r="DIH155" s="262"/>
      <c r="DII155" s="262"/>
      <c r="DIJ155" s="262"/>
      <c r="DIK155" s="262"/>
      <c r="DIL155" s="262"/>
      <c r="DIM155" s="262"/>
      <c r="DIN155" s="262"/>
      <c r="DIO155" s="262"/>
      <c r="DIP155" s="262"/>
      <c r="DIQ155" s="262"/>
      <c r="DIR155" s="262"/>
      <c r="DIS155" s="262"/>
      <c r="DIT155" s="262"/>
      <c r="DIU155" s="262"/>
      <c r="DIV155" s="262"/>
      <c r="DIW155" s="262"/>
      <c r="DIX155" s="262"/>
      <c r="DIY155" s="262"/>
      <c r="DIZ155" s="262"/>
      <c r="DJA155" s="262"/>
      <c r="DJB155" s="262"/>
      <c r="DJC155" s="262"/>
      <c r="DJD155" s="262"/>
      <c r="DJE155" s="262"/>
      <c r="DJF155" s="262"/>
      <c r="DJG155" s="262"/>
      <c r="DJH155" s="262"/>
      <c r="DJI155" s="262"/>
      <c r="DJJ155" s="262"/>
      <c r="DJK155" s="262"/>
      <c r="DJL155" s="262"/>
      <c r="DJM155" s="262"/>
      <c r="DJN155" s="262"/>
      <c r="DJO155" s="262"/>
      <c r="DJP155" s="262"/>
      <c r="DJQ155" s="262"/>
      <c r="DJR155" s="262"/>
      <c r="DJS155" s="262"/>
      <c r="DJT155" s="262"/>
      <c r="DJU155" s="262"/>
      <c r="DJV155" s="262"/>
      <c r="DJW155" s="262"/>
      <c r="DJX155" s="262"/>
      <c r="DJY155" s="262"/>
      <c r="DJZ155" s="262"/>
      <c r="DKA155" s="262"/>
      <c r="DKB155" s="262"/>
      <c r="DKC155" s="262"/>
      <c r="DKD155" s="262"/>
      <c r="DKE155" s="262"/>
      <c r="DKF155" s="262"/>
      <c r="DKG155" s="262"/>
      <c r="DKH155" s="262"/>
      <c r="DKI155" s="262"/>
      <c r="DKJ155" s="262"/>
      <c r="DKK155" s="262"/>
      <c r="DKL155" s="262"/>
      <c r="DKM155" s="262"/>
      <c r="DKN155" s="262"/>
      <c r="DKO155" s="262"/>
      <c r="DKP155" s="262"/>
      <c r="DKQ155" s="262"/>
      <c r="DKR155" s="262"/>
      <c r="DKS155" s="262"/>
      <c r="DKT155" s="262"/>
      <c r="DKU155" s="262"/>
      <c r="DKV155" s="262"/>
      <c r="DKW155" s="262"/>
      <c r="DKX155" s="262"/>
      <c r="DKY155" s="262"/>
      <c r="DKZ155" s="262"/>
      <c r="DLA155" s="262"/>
      <c r="DLB155" s="262"/>
      <c r="DLC155" s="262"/>
      <c r="DLD155" s="262"/>
      <c r="DLE155" s="262"/>
      <c r="DLF155" s="262"/>
      <c r="DLG155" s="262"/>
      <c r="DLH155" s="262"/>
      <c r="DLI155" s="262"/>
      <c r="DLJ155" s="262"/>
      <c r="DLK155" s="262"/>
      <c r="DLL155" s="262"/>
      <c r="DLM155" s="262"/>
      <c r="DLN155" s="262"/>
      <c r="DLO155" s="262"/>
      <c r="DLP155" s="262"/>
      <c r="DLQ155" s="262"/>
      <c r="DLR155" s="262"/>
      <c r="DLS155" s="262"/>
      <c r="DLT155" s="262"/>
      <c r="DLU155" s="262"/>
      <c r="DLV155" s="262"/>
      <c r="DLW155" s="262"/>
      <c r="DLX155" s="262"/>
      <c r="DLY155" s="262"/>
      <c r="DLZ155" s="262"/>
      <c r="DMA155" s="262"/>
      <c r="DMB155" s="262"/>
      <c r="DMC155" s="262"/>
      <c r="DMD155" s="262"/>
      <c r="DME155" s="262"/>
      <c r="DMF155" s="262"/>
      <c r="DMG155" s="262"/>
      <c r="DMH155" s="262"/>
      <c r="DMI155" s="262"/>
      <c r="DMJ155" s="262"/>
      <c r="DMK155" s="262"/>
      <c r="DML155" s="262"/>
      <c r="DMM155" s="262"/>
      <c r="DMN155" s="262"/>
      <c r="DMO155" s="262"/>
      <c r="DMP155" s="262"/>
      <c r="DMQ155" s="262"/>
      <c r="DMR155" s="262"/>
      <c r="DMS155" s="262"/>
      <c r="DMT155" s="262"/>
      <c r="DMU155" s="262"/>
      <c r="DMV155" s="262"/>
      <c r="DMW155" s="262"/>
      <c r="DMX155" s="262"/>
      <c r="DMY155" s="262"/>
      <c r="DMZ155" s="262"/>
      <c r="DNA155" s="262"/>
      <c r="DNB155" s="262"/>
      <c r="DNC155" s="262"/>
      <c r="DND155" s="262"/>
      <c r="DNE155" s="262"/>
      <c r="DNF155" s="262"/>
      <c r="DNG155" s="262"/>
      <c r="DNH155" s="262"/>
      <c r="DNI155" s="262"/>
      <c r="DNJ155" s="262"/>
      <c r="DNK155" s="262"/>
      <c r="DNL155" s="262"/>
      <c r="DNM155" s="262"/>
      <c r="DNN155" s="262"/>
      <c r="DNO155" s="262"/>
      <c r="DNP155" s="262"/>
      <c r="DNQ155" s="262"/>
      <c r="DNR155" s="262"/>
      <c r="DNS155" s="262"/>
      <c r="DNT155" s="262"/>
      <c r="DNU155" s="262"/>
      <c r="DNV155" s="262"/>
      <c r="DNW155" s="262"/>
      <c r="DNX155" s="262"/>
      <c r="DNY155" s="262"/>
      <c r="DNZ155" s="262"/>
      <c r="DOA155" s="262"/>
      <c r="DOB155" s="262"/>
      <c r="DOC155" s="262"/>
      <c r="DOD155" s="262"/>
      <c r="DOE155" s="262"/>
      <c r="DOF155" s="262"/>
      <c r="DOG155" s="262"/>
      <c r="DOH155" s="262"/>
      <c r="DOI155" s="262"/>
      <c r="DOJ155" s="262"/>
      <c r="DOK155" s="262"/>
      <c r="DOL155" s="262"/>
      <c r="DOM155" s="262"/>
      <c r="DON155" s="262"/>
      <c r="DOO155" s="262"/>
      <c r="DOP155" s="262"/>
      <c r="DOQ155" s="262"/>
      <c r="DOR155" s="262"/>
      <c r="DOS155" s="262"/>
      <c r="DOT155" s="262"/>
      <c r="DOU155" s="262"/>
      <c r="DOV155" s="262"/>
      <c r="DOW155" s="262"/>
      <c r="DOX155" s="262"/>
      <c r="DOY155" s="262"/>
      <c r="DOZ155" s="262"/>
      <c r="DPA155" s="262"/>
      <c r="DPB155" s="262"/>
      <c r="DPC155" s="262"/>
      <c r="DPD155" s="262"/>
      <c r="DPE155" s="262"/>
      <c r="DPF155" s="262"/>
      <c r="DPG155" s="262"/>
      <c r="DPH155" s="262"/>
      <c r="DPI155" s="262"/>
      <c r="DPJ155" s="262"/>
      <c r="DPK155" s="262"/>
      <c r="DPL155" s="262"/>
      <c r="DPM155" s="262"/>
      <c r="DPN155" s="262"/>
      <c r="DPO155" s="262"/>
      <c r="DPP155" s="262"/>
      <c r="DPQ155" s="262"/>
      <c r="DPR155" s="262"/>
      <c r="DPS155" s="262"/>
      <c r="DPT155" s="262"/>
      <c r="DPU155" s="262"/>
      <c r="DPV155" s="262"/>
      <c r="DPW155" s="262"/>
      <c r="DPX155" s="262"/>
      <c r="DPY155" s="262"/>
      <c r="DPZ155" s="262"/>
      <c r="DQA155" s="262"/>
      <c r="DQB155" s="262"/>
      <c r="DQC155" s="262"/>
      <c r="DQD155" s="262"/>
      <c r="DQE155" s="262"/>
      <c r="DQF155" s="262"/>
      <c r="DQG155" s="262"/>
      <c r="DQH155" s="262"/>
      <c r="DQI155" s="262"/>
      <c r="DQJ155" s="262"/>
      <c r="DQK155" s="262"/>
      <c r="DQL155" s="262"/>
      <c r="DQM155" s="262"/>
      <c r="DQN155" s="262"/>
      <c r="DQO155" s="262"/>
      <c r="DQP155" s="262"/>
      <c r="DQQ155" s="262"/>
      <c r="DQR155" s="262"/>
      <c r="DQS155" s="262"/>
      <c r="DQT155" s="262"/>
      <c r="DQU155" s="262"/>
      <c r="DQV155" s="262"/>
      <c r="DQW155" s="262"/>
      <c r="DQX155" s="262"/>
      <c r="DQY155" s="262"/>
      <c r="DQZ155" s="262"/>
      <c r="DRA155" s="262"/>
      <c r="DRB155" s="262"/>
      <c r="DRC155" s="262"/>
      <c r="DRD155" s="262"/>
      <c r="DRE155" s="262"/>
      <c r="DRF155" s="262"/>
      <c r="DRG155" s="262"/>
      <c r="DRH155" s="262"/>
      <c r="DRI155" s="262"/>
      <c r="DRJ155" s="262"/>
      <c r="DRK155" s="262"/>
      <c r="DRL155" s="262"/>
      <c r="DRM155" s="262"/>
      <c r="DRN155" s="262"/>
      <c r="DRO155" s="262"/>
      <c r="DRP155" s="262"/>
      <c r="DRQ155" s="262"/>
      <c r="DRR155" s="262"/>
      <c r="DRS155" s="262"/>
      <c r="DRT155" s="262"/>
      <c r="DRU155" s="262"/>
      <c r="DRV155" s="262"/>
      <c r="DRW155" s="262"/>
      <c r="DRX155" s="262"/>
      <c r="DRY155" s="262"/>
      <c r="DRZ155" s="262"/>
      <c r="DSA155" s="262"/>
      <c r="DSB155" s="262"/>
      <c r="DSC155" s="262"/>
      <c r="DSD155" s="262"/>
      <c r="DSE155" s="262"/>
      <c r="DSF155" s="262"/>
      <c r="DSG155" s="262"/>
      <c r="DSH155" s="262"/>
      <c r="DSI155" s="262"/>
      <c r="DSJ155" s="262"/>
      <c r="DSK155" s="262"/>
      <c r="DSL155" s="262"/>
      <c r="DSM155" s="262"/>
      <c r="DSN155" s="262"/>
      <c r="DSO155" s="262"/>
      <c r="DSP155" s="262"/>
      <c r="DSQ155" s="262"/>
      <c r="DSR155" s="262"/>
      <c r="DSS155" s="262"/>
      <c r="DST155" s="262"/>
      <c r="DSU155" s="262"/>
      <c r="DSV155" s="262"/>
      <c r="DSW155" s="262"/>
      <c r="DSX155" s="262"/>
      <c r="DSY155" s="262"/>
      <c r="DSZ155" s="262"/>
      <c r="DTA155" s="262"/>
      <c r="DTB155" s="262"/>
      <c r="DTC155" s="262"/>
      <c r="DTD155" s="262"/>
      <c r="DTE155" s="262"/>
      <c r="DTF155" s="262"/>
      <c r="DTG155" s="262"/>
      <c r="DTH155" s="262"/>
      <c r="DTI155" s="262"/>
      <c r="DTJ155" s="262"/>
      <c r="DTK155" s="262"/>
      <c r="DTL155" s="262"/>
      <c r="DTM155" s="262"/>
      <c r="DTN155" s="262"/>
      <c r="DTO155" s="262"/>
      <c r="DTP155" s="262"/>
      <c r="DTQ155" s="262"/>
      <c r="DTR155" s="262"/>
      <c r="DTS155" s="262"/>
      <c r="DTT155" s="262"/>
      <c r="DTU155" s="262"/>
      <c r="DTV155" s="262"/>
      <c r="DTW155" s="262"/>
      <c r="DTX155" s="262"/>
      <c r="DTY155" s="262"/>
      <c r="DTZ155" s="262"/>
      <c r="DUA155" s="262"/>
      <c r="DUB155" s="262"/>
      <c r="DUC155" s="262"/>
      <c r="DUD155" s="262"/>
      <c r="DUE155" s="262"/>
      <c r="DUF155" s="262"/>
      <c r="DUG155" s="262"/>
      <c r="DUH155" s="262"/>
      <c r="DUI155" s="262"/>
      <c r="DUJ155" s="262"/>
      <c r="DUK155" s="262"/>
      <c r="DUL155" s="262"/>
      <c r="DUM155" s="262"/>
      <c r="DUN155" s="262"/>
      <c r="DUO155" s="262"/>
      <c r="DUP155" s="262"/>
      <c r="DUQ155" s="262"/>
      <c r="DUR155" s="262"/>
      <c r="DUS155" s="262"/>
      <c r="DUT155" s="262"/>
      <c r="DUU155" s="262"/>
      <c r="DUV155" s="262"/>
      <c r="DUW155" s="262"/>
      <c r="DUX155" s="262"/>
      <c r="DUY155" s="262"/>
      <c r="DUZ155" s="262"/>
      <c r="DVA155" s="262"/>
      <c r="DVB155" s="262"/>
      <c r="DVC155" s="262"/>
      <c r="DVD155" s="262"/>
      <c r="DVE155" s="262"/>
      <c r="DVF155" s="262"/>
      <c r="DVG155" s="262"/>
      <c r="DVH155" s="262"/>
      <c r="DVI155" s="262"/>
      <c r="DVJ155" s="262"/>
      <c r="DVK155" s="262"/>
      <c r="DVL155" s="262"/>
      <c r="DVM155" s="262"/>
      <c r="DVN155" s="262"/>
      <c r="DVO155" s="262"/>
      <c r="DVP155" s="262"/>
      <c r="DVQ155" s="262"/>
      <c r="DVR155" s="262"/>
      <c r="DVS155" s="262"/>
      <c r="DVT155" s="262"/>
      <c r="DVU155" s="262"/>
      <c r="DVV155" s="262"/>
      <c r="DVW155" s="262"/>
      <c r="DVX155" s="262"/>
      <c r="DVY155" s="262"/>
      <c r="DVZ155" s="262"/>
      <c r="DWA155" s="262"/>
      <c r="DWB155" s="262"/>
      <c r="DWC155" s="262"/>
      <c r="DWD155" s="262"/>
      <c r="DWE155" s="262"/>
      <c r="DWF155" s="262"/>
      <c r="DWG155" s="262"/>
      <c r="DWH155" s="262"/>
      <c r="DWI155" s="262"/>
      <c r="DWJ155" s="262"/>
      <c r="DWK155" s="262"/>
      <c r="DWL155" s="262"/>
      <c r="DWM155" s="262"/>
      <c r="DWN155" s="262"/>
      <c r="DWO155" s="262"/>
      <c r="DWP155" s="262"/>
      <c r="DWQ155" s="262"/>
      <c r="DWR155" s="262"/>
      <c r="DWS155" s="262"/>
      <c r="DWT155" s="262"/>
      <c r="DWU155" s="262"/>
      <c r="DWV155" s="262"/>
      <c r="DWW155" s="262"/>
      <c r="DWX155" s="262"/>
      <c r="DWY155" s="262"/>
      <c r="DWZ155" s="262"/>
      <c r="DXA155" s="262"/>
      <c r="DXB155" s="262"/>
      <c r="DXC155" s="262"/>
      <c r="DXD155" s="262"/>
      <c r="DXE155" s="262"/>
      <c r="DXF155" s="262"/>
      <c r="DXG155" s="262"/>
      <c r="DXH155" s="262"/>
      <c r="DXI155" s="262"/>
      <c r="DXJ155" s="262"/>
      <c r="DXK155" s="262"/>
      <c r="DXL155" s="262"/>
      <c r="DXM155" s="262"/>
      <c r="DXN155" s="262"/>
      <c r="DXO155" s="262"/>
      <c r="DXP155" s="262"/>
      <c r="DXQ155" s="262"/>
      <c r="DXR155" s="262"/>
      <c r="DXS155" s="262"/>
      <c r="DXT155" s="262"/>
      <c r="DXU155" s="262"/>
      <c r="DXV155" s="262"/>
      <c r="DXW155" s="262"/>
      <c r="DXX155" s="262"/>
      <c r="DXY155" s="262"/>
      <c r="DXZ155" s="262"/>
      <c r="DYA155" s="262"/>
      <c r="DYB155" s="262"/>
      <c r="DYC155" s="262"/>
      <c r="DYD155" s="262"/>
      <c r="DYE155" s="262"/>
      <c r="DYF155" s="262"/>
      <c r="DYG155" s="262"/>
      <c r="DYH155" s="262"/>
      <c r="DYI155" s="262"/>
      <c r="DYJ155" s="262"/>
      <c r="DYK155" s="262"/>
      <c r="DYL155" s="262"/>
      <c r="DYM155" s="262"/>
      <c r="DYN155" s="262"/>
      <c r="DYO155" s="262"/>
      <c r="DYP155" s="262"/>
      <c r="DYQ155" s="262"/>
      <c r="DYR155" s="262"/>
      <c r="DYS155" s="262"/>
      <c r="DYT155" s="262"/>
      <c r="DYU155" s="262"/>
      <c r="DYV155" s="262"/>
      <c r="DYW155" s="262"/>
      <c r="DYX155" s="262"/>
      <c r="DYY155" s="262"/>
      <c r="DYZ155" s="262"/>
      <c r="DZA155" s="262"/>
      <c r="DZB155" s="262"/>
      <c r="DZC155" s="262"/>
      <c r="DZD155" s="262"/>
      <c r="DZE155" s="262"/>
      <c r="DZF155" s="262"/>
      <c r="DZG155" s="262"/>
      <c r="DZH155" s="262"/>
      <c r="DZI155" s="262"/>
      <c r="DZJ155" s="262"/>
      <c r="DZK155" s="262"/>
      <c r="DZL155" s="262"/>
      <c r="DZM155" s="262"/>
      <c r="DZN155" s="262"/>
      <c r="DZO155" s="262"/>
      <c r="DZP155" s="262"/>
      <c r="DZQ155" s="262"/>
      <c r="DZR155" s="262"/>
      <c r="DZS155" s="262"/>
      <c r="DZT155" s="262"/>
      <c r="DZU155" s="262"/>
      <c r="DZV155" s="262"/>
      <c r="DZW155" s="262"/>
      <c r="DZX155" s="262"/>
      <c r="DZY155" s="262"/>
      <c r="DZZ155" s="262"/>
      <c r="EAA155" s="262"/>
      <c r="EAB155" s="262"/>
      <c r="EAC155" s="262"/>
      <c r="EAD155" s="262"/>
      <c r="EAE155" s="262"/>
      <c r="EAF155" s="262"/>
      <c r="EAG155" s="262"/>
      <c r="EAH155" s="262"/>
      <c r="EAI155" s="262"/>
      <c r="EAJ155" s="262"/>
      <c r="EAK155" s="262"/>
      <c r="EAL155" s="262"/>
      <c r="EAM155" s="262"/>
      <c r="EAN155" s="262"/>
      <c r="EAO155" s="262"/>
      <c r="EAP155" s="262"/>
      <c r="EAQ155" s="262"/>
      <c r="EAR155" s="262"/>
      <c r="EAS155" s="262"/>
      <c r="EAT155" s="262"/>
      <c r="EAU155" s="262"/>
      <c r="EAV155" s="262"/>
      <c r="EAW155" s="262"/>
      <c r="EAX155" s="262"/>
      <c r="EAY155" s="262"/>
      <c r="EAZ155" s="262"/>
      <c r="EBA155" s="262"/>
      <c r="EBB155" s="262"/>
      <c r="EBC155" s="262"/>
      <c r="EBD155" s="262"/>
      <c r="EBE155" s="262"/>
      <c r="EBF155" s="262"/>
      <c r="EBG155" s="262"/>
      <c r="EBH155" s="262"/>
      <c r="EBI155" s="262"/>
      <c r="EBJ155" s="262"/>
      <c r="EBK155" s="262"/>
      <c r="EBL155" s="262"/>
      <c r="EBM155" s="262"/>
      <c r="EBN155" s="262"/>
      <c r="EBO155" s="262"/>
      <c r="EBP155" s="262"/>
      <c r="EBQ155" s="262"/>
      <c r="EBR155" s="262"/>
      <c r="EBS155" s="262"/>
      <c r="EBT155" s="262"/>
      <c r="EBU155" s="262"/>
      <c r="EBV155" s="262"/>
      <c r="EBW155" s="262"/>
      <c r="EBX155" s="262"/>
      <c r="EBY155" s="262"/>
      <c r="EBZ155" s="262"/>
      <c r="ECA155" s="262"/>
      <c r="ECB155" s="262"/>
      <c r="ECC155" s="262"/>
      <c r="ECD155" s="262"/>
      <c r="ECE155" s="262"/>
      <c r="ECF155" s="262"/>
      <c r="ECG155" s="262"/>
      <c r="ECH155" s="262"/>
      <c r="ECI155" s="262"/>
      <c r="ECJ155" s="262"/>
      <c r="ECK155" s="262"/>
      <c r="ECL155" s="262"/>
      <c r="ECM155" s="262"/>
      <c r="ECN155" s="262"/>
      <c r="ECO155" s="262"/>
      <c r="ECP155" s="262"/>
      <c r="ECQ155" s="262"/>
      <c r="ECR155" s="262"/>
      <c r="ECS155" s="262"/>
      <c r="ECT155" s="262"/>
      <c r="ECU155" s="262"/>
      <c r="ECV155" s="262"/>
      <c r="ECW155" s="262"/>
      <c r="ECX155" s="262"/>
      <c r="ECY155" s="262"/>
      <c r="ECZ155" s="262"/>
      <c r="EDA155" s="262"/>
      <c r="EDB155" s="262"/>
      <c r="EDC155" s="262"/>
      <c r="EDD155" s="262"/>
      <c r="EDE155" s="262"/>
      <c r="EDF155" s="262"/>
      <c r="EDG155" s="262"/>
      <c r="EDH155" s="262"/>
      <c r="EDI155" s="262"/>
      <c r="EDJ155" s="262"/>
      <c r="EDK155" s="262"/>
      <c r="EDL155" s="262"/>
      <c r="EDM155" s="262"/>
      <c r="EDN155" s="262"/>
      <c r="EDO155" s="262"/>
      <c r="EDP155" s="262"/>
      <c r="EDQ155" s="262"/>
      <c r="EDR155" s="262"/>
      <c r="EDS155" s="262"/>
      <c r="EDT155" s="262"/>
      <c r="EDU155" s="262"/>
      <c r="EDV155" s="262"/>
      <c r="EDW155" s="262"/>
      <c r="EDX155" s="262"/>
      <c r="EDY155" s="262"/>
      <c r="EDZ155" s="262"/>
      <c r="EEA155" s="262"/>
      <c r="EEB155" s="262"/>
      <c r="EEC155" s="262"/>
      <c r="EED155" s="262"/>
      <c r="EEE155" s="262"/>
      <c r="EEF155" s="262"/>
      <c r="EEG155" s="262"/>
      <c r="EEH155" s="262"/>
      <c r="EEI155" s="262"/>
      <c r="EEJ155" s="262"/>
      <c r="EEK155" s="262"/>
      <c r="EEL155" s="262"/>
      <c r="EEM155" s="262"/>
      <c r="EEN155" s="262"/>
      <c r="EEO155" s="262"/>
      <c r="EEP155" s="262"/>
      <c r="EEQ155" s="262"/>
      <c r="EER155" s="262"/>
      <c r="EES155" s="262"/>
      <c r="EET155" s="262"/>
      <c r="EEU155" s="262"/>
      <c r="EEV155" s="262"/>
      <c r="EEW155" s="262"/>
      <c r="EEX155" s="262"/>
      <c r="EEY155" s="262"/>
      <c r="EEZ155" s="262"/>
      <c r="EFA155" s="262"/>
      <c r="EFB155" s="262"/>
      <c r="EFC155" s="262"/>
      <c r="EFD155" s="262"/>
      <c r="EFE155" s="262"/>
      <c r="EFF155" s="262"/>
      <c r="EFG155" s="262"/>
      <c r="EFH155" s="262"/>
      <c r="EFI155" s="262"/>
      <c r="EFJ155" s="262"/>
      <c r="EFK155" s="262"/>
      <c r="EFL155" s="262"/>
      <c r="EFM155" s="262"/>
      <c r="EFN155" s="262"/>
      <c r="EFO155" s="262"/>
      <c r="EFP155" s="262"/>
      <c r="EFQ155" s="262"/>
      <c r="EFR155" s="262"/>
      <c r="EFS155" s="262"/>
      <c r="EFT155" s="262"/>
      <c r="EFU155" s="262"/>
      <c r="EFV155" s="262"/>
      <c r="EFW155" s="262"/>
      <c r="EFX155" s="262"/>
      <c r="EFY155" s="262"/>
      <c r="EFZ155" s="262"/>
      <c r="EGA155" s="262"/>
      <c r="EGB155" s="262"/>
      <c r="EGC155" s="262"/>
      <c r="EGD155" s="262"/>
      <c r="EGE155" s="262"/>
      <c r="EGF155" s="262"/>
      <c r="EGG155" s="262"/>
      <c r="EGH155" s="262"/>
      <c r="EGI155" s="262"/>
      <c r="EGJ155" s="262"/>
      <c r="EGK155" s="262"/>
      <c r="EGL155" s="262"/>
      <c r="EGM155" s="262"/>
      <c r="EGN155" s="262"/>
      <c r="EGO155" s="262"/>
      <c r="EGP155" s="262"/>
      <c r="EGQ155" s="262"/>
      <c r="EGR155" s="262"/>
      <c r="EGS155" s="262"/>
      <c r="EGT155" s="262"/>
      <c r="EGU155" s="262"/>
      <c r="EGV155" s="262"/>
      <c r="EGW155" s="262"/>
      <c r="EGX155" s="262"/>
      <c r="EGY155" s="262"/>
      <c r="EGZ155" s="262"/>
      <c r="EHA155" s="262"/>
      <c r="EHB155" s="262"/>
      <c r="EHC155" s="262"/>
      <c r="EHD155" s="262"/>
      <c r="EHE155" s="262"/>
      <c r="EHF155" s="262"/>
      <c r="EHG155" s="262"/>
      <c r="EHH155" s="262"/>
      <c r="EHI155" s="262"/>
      <c r="EHJ155" s="262"/>
      <c r="EHK155" s="262"/>
      <c r="EHL155" s="262"/>
      <c r="EHM155" s="262"/>
      <c r="EHN155" s="262"/>
      <c r="EHO155" s="262"/>
      <c r="EHP155" s="262"/>
      <c r="EHQ155" s="262"/>
      <c r="EHR155" s="262"/>
      <c r="EHS155" s="262"/>
      <c r="EHT155" s="262"/>
      <c r="EHU155" s="262"/>
      <c r="EHV155" s="262"/>
      <c r="EHW155" s="262"/>
      <c r="EHX155" s="262"/>
      <c r="EHY155" s="262"/>
      <c r="EHZ155" s="262"/>
      <c r="EIA155" s="262"/>
      <c r="EIB155" s="262"/>
      <c r="EIC155" s="262"/>
      <c r="EID155" s="262"/>
      <c r="EIE155" s="262"/>
      <c r="EIF155" s="262"/>
      <c r="EIG155" s="262"/>
      <c r="EIH155" s="262"/>
      <c r="EII155" s="262"/>
      <c r="EIJ155" s="262"/>
      <c r="EIK155" s="262"/>
      <c r="EIL155" s="262"/>
      <c r="EIM155" s="262"/>
      <c r="EIN155" s="262"/>
      <c r="EIO155" s="262"/>
      <c r="EIP155" s="262"/>
      <c r="EIQ155" s="262"/>
      <c r="EIR155" s="262"/>
      <c r="EIS155" s="262"/>
      <c r="EIT155" s="262"/>
      <c r="EIU155" s="262"/>
      <c r="EIV155" s="262"/>
      <c r="EIW155" s="262"/>
      <c r="EIX155" s="262"/>
      <c r="EIY155" s="262"/>
      <c r="EIZ155" s="262"/>
      <c r="EJA155" s="262"/>
      <c r="EJB155" s="262"/>
      <c r="EJC155" s="262"/>
      <c r="EJD155" s="262"/>
      <c r="EJE155" s="262"/>
      <c r="EJF155" s="262"/>
      <c r="EJG155" s="262"/>
      <c r="EJH155" s="262"/>
      <c r="EJI155" s="262"/>
      <c r="EJJ155" s="262"/>
      <c r="EJK155" s="262"/>
      <c r="EJL155" s="262"/>
      <c r="EJM155" s="262"/>
      <c r="EJN155" s="262"/>
      <c r="EJO155" s="262"/>
      <c r="EJP155" s="262"/>
      <c r="EJQ155" s="262"/>
      <c r="EJR155" s="262"/>
      <c r="EJS155" s="262"/>
      <c r="EJT155" s="262"/>
      <c r="EJU155" s="262"/>
      <c r="EJV155" s="262"/>
      <c r="EJW155" s="262"/>
      <c r="EJX155" s="262"/>
      <c r="EJY155" s="262"/>
      <c r="EJZ155" s="262"/>
      <c r="EKA155" s="262"/>
      <c r="EKB155" s="262"/>
      <c r="EKC155" s="262"/>
      <c r="EKD155" s="262"/>
      <c r="EKE155" s="262"/>
      <c r="EKF155" s="262"/>
      <c r="EKG155" s="262"/>
      <c r="EKH155" s="262"/>
      <c r="EKI155" s="262"/>
      <c r="EKJ155" s="262"/>
      <c r="EKK155" s="262"/>
      <c r="EKL155" s="262"/>
      <c r="EKM155" s="262"/>
      <c r="EKN155" s="262"/>
      <c r="EKO155" s="262"/>
      <c r="EKP155" s="262"/>
      <c r="EKQ155" s="262"/>
      <c r="EKR155" s="262"/>
      <c r="EKS155" s="262"/>
      <c r="EKT155" s="262"/>
      <c r="EKU155" s="262"/>
      <c r="EKV155" s="262"/>
      <c r="EKW155" s="262"/>
      <c r="EKX155" s="262"/>
      <c r="EKY155" s="262"/>
      <c r="EKZ155" s="262"/>
      <c r="ELA155" s="262"/>
      <c r="ELB155" s="262"/>
      <c r="ELC155" s="262"/>
      <c r="ELD155" s="262"/>
      <c r="ELE155" s="262"/>
      <c r="ELF155" s="262"/>
      <c r="ELG155" s="262"/>
      <c r="ELH155" s="262"/>
      <c r="ELI155" s="262"/>
      <c r="ELJ155" s="262"/>
      <c r="ELK155" s="262"/>
      <c r="ELL155" s="262"/>
      <c r="ELM155" s="262"/>
      <c r="ELN155" s="262"/>
      <c r="ELO155" s="262"/>
      <c r="ELP155" s="262"/>
      <c r="ELQ155" s="262"/>
      <c r="ELR155" s="262"/>
      <c r="ELS155" s="262"/>
      <c r="ELT155" s="262"/>
      <c r="ELU155" s="262"/>
      <c r="ELV155" s="262"/>
      <c r="ELW155" s="262"/>
      <c r="ELX155" s="262"/>
      <c r="ELY155" s="262"/>
      <c r="ELZ155" s="262"/>
      <c r="EMA155" s="262"/>
      <c r="EMB155" s="262"/>
      <c r="EMC155" s="262"/>
      <c r="EMD155" s="262"/>
      <c r="EME155" s="262"/>
      <c r="EMF155" s="262"/>
      <c r="EMG155" s="262"/>
      <c r="EMH155" s="262"/>
      <c r="EMI155" s="262"/>
      <c r="EMJ155" s="262"/>
      <c r="EMK155" s="262"/>
      <c r="EML155" s="262"/>
      <c r="EMM155" s="262"/>
      <c r="EMN155" s="262"/>
      <c r="EMO155" s="262"/>
      <c r="EMP155" s="262"/>
      <c r="EMQ155" s="262"/>
      <c r="EMR155" s="262"/>
      <c r="EMS155" s="262"/>
      <c r="EMT155" s="262"/>
      <c r="EMU155" s="262"/>
      <c r="EMV155" s="262"/>
      <c r="EMW155" s="262"/>
      <c r="EMX155" s="262"/>
      <c r="EMY155" s="262"/>
      <c r="EMZ155" s="262"/>
      <c r="ENA155" s="262"/>
      <c r="ENB155" s="262"/>
      <c r="ENC155" s="262"/>
      <c r="END155" s="262"/>
      <c r="ENE155" s="262"/>
      <c r="ENF155" s="262"/>
      <c r="ENG155" s="262"/>
      <c r="ENH155" s="262"/>
      <c r="ENI155" s="262"/>
      <c r="ENJ155" s="262"/>
      <c r="ENK155" s="262"/>
      <c r="ENL155" s="262"/>
      <c r="ENM155" s="262"/>
      <c r="ENN155" s="262"/>
      <c r="ENO155" s="262"/>
      <c r="ENP155" s="262"/>
      <c r="ENQ155" s="262"/>
      <c r="ENR155" s="262"/>
      <c r="ENS155" s="262"/>
      <c r="ENT155" s="262"/>
      <c r="ENU155" s="262"/>
      <c r="ENV155" s="262"/>
      <c r="ENW155" s="262"/>
      <c r="ENX155" s="262"/>
      <c r="ENY155" s="262"/>
      <c r="ENZ155" s="262"/>
      <c r="EOA155" s="262"/>
      <c r="EOB155" s="262"/>
      <c r="EOC155" s="262"/>
      <c r="EOD155" s="262"/>
      <c r="EOE155" s="262"/>
      <c r="EOF155" s="262"/>
      <c r="EOG155" s="262"/>
      <c r="EOH155" s="262"/>
      <c r="EOI155" s="262"/>
      <c r="EOJ155" s="262"/>
      <c r="EOK155" s="262"/>
      <c r="EOL155" s="262"/>
      <c r="EOM155" s="262"/>
      <c r="EON155" s="262"/>
      <c r="EOO155" s="262"/>
      <c r="EOP155" s="262"/>
      <c r="EOQ155" s="262"/>
      <c r="EOR155" s="262"/>
      <c r="EOS155" s="262"/>
      <c r="EOT155" s="262"/>
      <c r="EOU155" s="262"/>
      <c r="EOV155" s="262"/>
      <c r="EOW155" s="262"/>
      <c r="EOX155" s="262"/>
      <c r="EOY155" s="262"/>
      <c r="EOZ155" s="262"/>
      <c r="EPA155" s="262"/>
      <c r="EPB155" s="262"/>
      <c r="EPC155" s="262"/>
      <c r="EPD155" s="262"/>
      <c r="EPE155" s="262"/>
      <c r="EPF155" s="262"/>
      <c r="EPG155" s="262"/>
      <c r="EPH155" s="262"/>
      <c r="EPI155" s="262"/>
      <c r="EPJ155" s="262"/>
      <c r="EPK155" s="262"/>
      <c r="EPL155" s="262"/>
      <c r="EPM155" s="262"/>
      <c r="EPN155" s="262"/>
      <c r="EPO155" s="262"/>
      <c r="EPP155" s="262"/>
      <c r="EPQ155" s="262"/>
      <c r="EPR155" s="262"/>
      <c r="EPS155" s="262"/>
      <c r="EPT155" s="262"/>
      <c r="EPU155" s="262"/>
      <c r="EPV155" s="262"/>
      <c r="EPW155" s="262"/>
      <c r="EPX155" s="262"/>
      <c r="EPY155" s="262"/>
      <c r="EPZ155" s="262"/>
      <c r="EQA155" s="262"/>
      <c r="EQB155" s="262"/>
      <c r="EQC155" s="262"/>
      <c r="EQD155" s="262"/>
      <c r="EQE155" s="262"/>
      <c r="EQF155" s="262"/>
      <c r="EQG155" s="262"/>
      <c r="EQH155" s="262"/>
      <c r="EQI155" s="262"/>
      <c r="EQJ155" s="262"/>
      <c r="EQK155" s="262"/>
      <c r="EQL155" s="262"/>
      <c r="EQM155" s="262"/>
      <c r="EQN155" s="262"/>
      <c r="EQO155" s="262"/>
      <c r="EQP155" s="262"/>
      <c r="EQQ155" s="262"/>
      <c r="EQR155" s="262"/>
      <c r="EQS155" s="262"/>
      <c r="EQT155" s="262"/>
      <c r="EQU155" s="262"/>
      <c r="EQV155" s="262"/>
      <c r="EQW155" s="262"/>
      <c r="EQX155" s="262"/>
      <c r="EQY155" s="262"/>
      <c r="EQZ155" s="262"/>
      <c r="ERA155" s="262"/>
      <c r="ERB155" s="262"/>
      <c r="ERC155" s="262"/>
      <c r="ERD155" s="262"/>
      <c r="ERE155" s="262"/>
      <c r="ERF155" s="262"/>
      <c r="ERG155" s="262"/>
      <c r="ERH155" s="262"/>
      <c r="ERI155" s="262"/>
      <c r="ERJ155" s="262"/>
      <c r="ERK155" s="262"/>
      <c r="ERL155" s="262"/>
      <c r="ERM155" s="262"/>
      <c r="ERN155" s="262"/>
      <c r="ERO155" s="262"/>
      <c r="ERP155" s="262"/>
      <c r="ERQ155" s="262"/>
      <c r="ERR155" s="262"/>
      <c r="ERS155" s="262"/>
      <c r="ERT155" s="262"/>
      <c r="ERU155" s="262"/>
      <c r="ERV155" s="262"/>
      <c r="ERW155" s="262"/>
      <c r="ERX155" s="262"/>
      <c r="ERY155" s="262"/>
      <c r="ERZ155" s="262"/>
      <c r="ESA155" s="262"/>
      <c r="ESB155" s="262"/>
      <c r="ESC155" s="262"/>
      <c r="ESD155" s="262"/>
      <c r="ESE155" s="262"/>
      <c r="ESF155" s="262"/>
      <c r="ESG155" s="262"/>
      <c r="ESH155" s="262"/>
      <c r="ESI155" s="262"/>
      <c r="ESJ155" s="262"/>
      <c r="ESK155" s="262"/>
      <c r="ESL155" s="262"/>
      <c r="ESM155" s="262"/>
      <c r="ESN155" s="262"/>
      <c r="ESO155" s="262"/>
      <c r="ESP155" s="262"/>
      <c r="ESQ155" s="262"/>
      <c r="ESR155" s="262"/>
      <c r="ESS155" s="262"/>
      <c r="EST155" s="262"/>
      <c r="ESU155" s="262"/>
      <c r="ESV155" s="262"/>
      <c r="ESW155" s="262"/>
      <c r="ESX155" s="262"/>
      <c r="ESY155" s="262"/>
      <c r="ESZ155" s="262"/>
      <c r="ETA155" s="262"/>
      <c r="ETB155" s="262"/>
      <c r="ETC155" s="262"/>
      <c r="ETD155" s="262"/>
      <c r="ETE155" s="262"/>
      <c r="ETF155" s="262"/>
      <c r="ETG155" s="262"/>
      <c r="ETH155" s="262"/>
      <c r="ETI155" s="262"/>
      <c r="ETJ155" s="262"/>
      <c r="ETK155" s="262"/>
      <c r="ETL155" s="262"/>
      <c r="ETM155" s="262"/>
      <c r="ETN155" s="262"/>
      <c r="ETO155" s="262"/>
      <c r="ETP155" s="262"/>
      <c r="ETQ155" s="262"/>
      <c r="ETR155" s="262"/>
      <c r="ETS155" s="262"/>
      <c r="ETT155" s="262"/>
      <c r="ETU155" s="262"/>
      <c r="ETV155" s="262"/>
      <c r="ETW155" s="262"/>
      <c r="ETX155" s="262"/>
      <c r="ETY155" s="262"/>
      <c r="ETZ155" s="262"/>
      <c r="EUA155" s="262"/>
      <c r="EUB155" s="262"/>
      <c r="EUC155" s="262"/>
      <c r="EUD155" s="262"/>
      <c r="EUE155" s="262"/>
      <c r="EUF155" s="262"/>
      <c r="EUG155" s="262"/>
      <c r="EUH155" s="262"/>
      <c r="EUI155" s="262"/>
      <c r="EUJ155" s="262"/>
      <c r="EUK155" s="262"/>
      <c r="EUL155" s="262"/>
      <c r="EUM155" s="262"/>
      <c r="EUN155" s="262"/>
      <c r="EUO155" s="262"/>
      <c r="EUP155" s="262"/>
      <c r="EUQ155" s="262"/>
      <c r="EUR155" s="262"/>
      <c r="EUS155" s="262"/>
      <c r="EUT155" s="262"/>
      <c r="EUU155" s="262"/>
      <c r="EUV155" s="262"/>
      <c r="EUW155" s="262"/>
      <c r="EUX155" s="262"/>
      <c r="EUY155" s="262"/>
      <c r="EUZ155" s="262"/>
      <c r="EVA155" s="262"/>
      <c r="EVB155" s="262"/>
      <c r="EVC155" s="262"/>
      <c r="EVD155" s="262"/>
      <c r="EVE155" s="262"/>
      <c r="EVF155" s="262"/>
      <c r="EVG155" s="262"/>
      <c r="EVH155" s="262"/>
      <c r="EVI155" s="262"/>
      <c r="EVJ155" s="262"/>
      <c r="EVK155" s="262"/>
      <c r="EVL155" s="262"/>
      <c r="EVM155" s="262"/>
      <c r="EVN155" s="262"/>
      <c r="EVO155" s="262"/>
      <c r="EVP155" s="262"/>
      <c r="EVQ155" s="262"/>
      <c r="EVR155" s="262"/>
      <c r="EVS155" s="262"/>
      <c r="EVT155" s="262"/>
      <c r="EVU155" s="262"/>
      <c r="EVV155" s="262"/>
      <c r="EVW155" s="262"/>
      <c r="EVX155" s="262"/>
      <c r="EVY155" s="262"/>
      <c r="EVZ155" s="262"/>
      <c r="EWA155" s="262"/>
      <c r="EWB155" s="262"/>
      <c r="EWC155" s="262"/>
      <c r="EWD155" s="262"/>
      <c r="EWE155" s="262"/>
      <c r="EWF155" s="262"/>
      <c r="EWG155" s="262"/>
      <c r="EWH155" s="262"/>
      <c r="EWI155" s="262"/>
      <c r="EWJ155" s="262"/>
      <c r="EWK155" s="262"/>
      <c r="EWL155" s="262"/>
      <c r="EWM155" s="262"/>
      <c r="EWN155" s="262"/>
      <c r="EWO155" s="262"/>
      <c r="EWP155" s="262"/>
      <c r="EWQ155" s="262"/>
      <c r="EWR155" s="262"/>
      <c r="EWS155" s="262"/>
      <c r="EWT155" s="262"/>
      <c r="EWU155" s="262"/>
      <c r="EWV155" s="262"/>
      <c r="EWW155" s="262"/>
      <c r="EWX155" s="262"/>
      <c r="EWY155" s="262"/>
      <c r="EWZ155" s="262"/>
      <c r="EXA155" s="262"/>
      <c r="EXB155" s="262"/>
      <c r="EXC155" s="262"/>
      <c r="EXD155" s="262"/>
      <c r="EXE155" s="262"/>
      <c r="EXF155" s="262"/>
      <c r="EXG155" s="262"/>
      <c r="EXH155" s="262"/>
      <c r="EXI155" s="262"/>
      <c r="EXJ155" s="262"/>
      <c r="EXK155" s="262"/>
      <c r="EXL155" s="262"/>
      <c r="EXM155" s="262"/>
      <c r="EXN155" s="262"/>
      <c r="EXO155" s="262"/>
      <c r="EXP155" s="262"/>
      <c r="EXQ155" s="262"/>
      <c r="EXR155" s="262"/>
      <c r="EXS155" s="262"/>
      <c r="EXT155" s="262"/>
      <c r="EXU155" s="262"/>
      <c r="EXV155" s="262"/>
      <c r="EXW155" s="262"/>
      <c r="EXX155" s="262"/>
      <c r="EXY155" s="262"/>
      <c r="EXZ155" s="262"/>
      <c r="EYA155" s="262"/>
      <c r="EYB155" s="262"/>
      <c r="EYC155" s="262"/>
      <c r="EYD155" s="262"/>
      <c r="EYE155" s="262"/>
      <c r="EYF155" s="262"/>
      <c r="EYG155" s="262"/>
      <c r="EYH155" s="262"/>
      <c r="EYI155" s="262"/>
      <c r="EYJ155" s="262"/>
      <c r="EYK155" s="262"/>
      <c r="EYL155" s="262"/>
      <c r="EYM155" s="262"/>
      <c r="EYN155" s="262"/>
      <c r="EYO155" s="262"/>
      <c r="EYP155" s="262"/>
      <c r="EYQ155" s="262"/>
      <c r="EYR155" s="262"/>
      <c r="EYS155" s="262"/>
      <c r="EYT155" s="262"/>
      <c r="EYU155" s="262"/>
      <c r="EYV155" s="262"/>
      <c r="EYW155" s="262"/>
      <c r="EYX155" s="262"/>
      <c r="EYY155" s="262"/>
      <c r="EYZ155" s="262"/>
      <c r="EZA155" s="262"/>
      <c r="EZB155" s="262"/>
      <c r="EZC155" s="262"/>
      <c r="EZD155" s="262"/>
      <c r="EZE155" s="262"/>
      <c r="EZF155" s="262"/>
      <c r="EZG155" s="262"/>
      <c r="EZH155" s="262"/>
      <c r="EZI155" s="262"/>
      <c r="EZJ155" s="262"/>
      <c r="EZK155" s="262"/>
      <c r="EZL155" s="262"/>
      <c r="EZM155" s="262"/>
      <c r="EZN155" s="262"/>
      <c r="EZO155" s="262"/>
      <c r="EZP155" s="262"/>
      <c r="EZQ155" s="262"/>
      <c r="EZR155" s="262"/>
      <c r="EZS155" s="262"/>
      <c r="EZT155" s="262"/>
      <c r="EZU155" s="262"/>
      <c r="EZV155" s="262"/>
      <c r="EZW155" s="262"/>
      <c r="EZX155" s="262"/>
      <c r="EZY155" s="262"/>
      <c r="EZZ155" s="262"/>
      <c r="FAA155" s="262"/>
      <c r="FAB155" s="262"/>
      <c r="FAC155" s="262"/>
      <c r="FAD155" s="262"/>
      <c r="FAE155" s="262"/>
      <c r="FAF155" s="262"/>
      <c r="FAG155" s="262"/>
      <c r="FAH155" s="262"/>
      <c r="FAI155" s="262"/>
      <c r="FAJ155" s="262"/>
      <c r="FAK155" s="262"/>
      <c r="FAL155" s="262"/>
      <c r="FAM155" s="262"/>
      <c r="FAN155" s="262"/>
      <c r="FAO155" s="262"/>
      <c r="FAP155" s="262"/>
      <c r="FAQ155" s="262"/>
      <c r="FAR155" s="262"/>
      <c r="FAS155" s="262"/>
      <c r="FAT155" s="262"/>
      <c r="FAU155" s="262"/>
      <c r="FAV155" s="262"/>
      <c r="FAW155" s="262"/>
      <c r="FAX155" s="262"/>
      <c r="FAY155" s="262"/>
      <c r="FAZ155" s="262"/>
      <c r="FBA155" s="262"/>
      <c r="FBB155" s="262"/>
      <c r="FBC155" s="262"/>
      <c r="FBD155" s="262"/>
      <c r="FBE155" s="262"/>
      <c r="FBF155" s="262"/>
      <c r="FBG155" s="262"/>
      <c r="FBH155" s="262"/>
      <c r="FBI155" s="262"/>
      <c r="FBJ155" s="262"/>
      <c r="FBK155" s="262"/>
      <c r="FBL155" s="262"/>
      <c r="FBM155" s="262"/>
      <c r="FBN155" s="262"/>
      <c r="FBO155" s="262"/>
      <c r="FBP155" s="262"/>
      <c r="FBQ155" s="262"/>
      <c r="FBR155" s="262"/>
      <c r="FBS155" s="262"/>
      <c r="FBT155" s="262"/>
      <c r="FBU155" s="262"/>
      <c r="FBV155" s="262"/>
      <c r="FBW155" s="262"/>
      <c r="FBX155" s="262"/>
      <c r="FBY155" s="262"/>
      <c r="FBZ155" s="262"/>
      <c r="FCA155" s="262"/>
      <c r="FCB155" s="262"/>
      <c r="FCC155" s="262"/>
      <c r="FCD155" s="262"/>
      <c r="FCE155" s="262"/>
      <c r="FCF155" s="262"/>
      <c r="FCG155" s="262"/>
      <c r="FCH155" s="262"/>
      <c r="FCI155" s="262"/>
      <c r="FCJ155" s="262"/>
      <c r="FCK155" s="262"/>
      <c r="FCL155" s="262"/>
      <c r="FCM155" s="262"/>
      <c r="FCN155" s="262"/>
      <c r="FCO155" s="262"/>
      <c r="FCP155" s="262"/>
      <c r="FCQ155" s="262"/>
      <c r="FCR155" s="262"/>
      <c r="FCS155" s="262"/>
      <c r="FCT155" s="262"/>
      <c r="FCU155" s="262"/>
      <c r="FCV155" s="262"/>
      <c r="FCW155" s="262"/>
      <c r="FCX155" s="262"/>
      <c r="FCY155" s="262"/>
      <c r="FCZ155" s="262"/>
      <c r="FDA155" s="262"/>
      <c r="FDB155" s="262"/>
      <c r="FDC155" s="262"/>
      <c r="FDD155" s="262"/>
      <c r="FDE155" s="262"/>
      <c r="FDF155" s="262"/>
      <c r="FDG155" s="262"/>
      <c r="FDH155" s="262"/>
      <c r="FDI155" s="262"/>
      <c r="FDJ155" s="262"/>
      <c r="FDK155" s="262"/>
      <c r="FDL155" s="262"/>
      <c r="FDM155" s="262"/>
      <c r="FDN155" s="262"/>
      <c r="FDO155" s="262"/>
      <c r="FDP155" s="262"/>
      <c r="FDQ155" s="262"/>
      <c r="FDR155" s="262"/>
      <c r="FDS155" s="262"/>
      <c r="FDT155" s="262"/>
      <c r="FDU155" s="262"/>
      <c r="FDV155" s="262"/>
      <c r="FDW155" s="262"/>
      <c r="FDX155" s="262"/>
      <c r="FDY155" s="262"/>
      <c r="FDZ155" s="262"/>
      <c r="FEA155" s="262"/>
      <c r="FEB155" s="262"/>
      <c r="FEC155" s="262"/>
      <c r="FED155" s="262"/>
      <c r="FEE155" s="262"/>
      <c r="FEF155" s="262"/>
      <c r="FEG155" s="262"/>
      <c r="FEH155" s="262"/>
      <c r="FEI155" s="262"/>
      <c r="FEJ155" s="262"/>
      <c r="FEK155" s="262"/>
      <c r="FEL155" s="262"/>
      <c r="FEM155" s="262"/>
      <c r="FEN155" s="262"/>
      <c r="FEO155" s="262"/>
      <c r="FEP155" s="262"/>
      <c r="FEQ155" s="262"/>
      <c r="FER155" s="262"/>
      <c r="FES155" s="262"/>
      <c r="FET155" s="262"/>
      <c r="FEU155" s="262"/>
      <c r="FEV155" s="262"/>
      <c r="FEW155" s="262"/>
      <c r="FEX155" s="262"/>
      <c r="FEY155" s="262"/>
      <c r="FEZ155" s="262"/>
      <c r="FFA155" s="262"/>
      <c r="FFB155" s="262"/>
      <c r="FFC155" s="262"/>
      <c r="FFD155" s="262"/>
      <c r="FFE155" s="262"/>
      <c r="FFF155" s="262"/>
      <c r="FFG155" s="262"/>
      <c r="FFH155" s="262"/>
      <c r="FFI155" s="262"/>
      <c r="FFJ155" s="262"/>
      <c r="FFK155" s="262"/>
      <c r="FFL155" s="262"/>
      <c r="FFM155" s="262"/>
      <c r="FFN155" s="262"/>
      <c r="FFO155" s="262"/>
      <c r="FFP155" s="262"/>
      <c r="FFQ155" s="262"/>
      <c r="FFR155" s="262"/>
      <c r="FFS155" s="262"/>
      <c r="FFT155" s="262"/>
      <c r="FFU155" s="262"/>
      <c r="FFV155" s="262"/>
      <c r="FFW155" s="262"/>
      <c r="FFX155" s="262"/>
      <c r="FFY155" s="262"/>
      <c r="FFZ155" s="262"/>
      <c r="FGA155" s="262"/>
      <c r="FGB155" s="262"/>
      <c r="FGC155" s="262"/>
      <c r="FGD155" s="262"/>
      <c r="FGE155" s="262"/>
      <c r="FGF155" s="262"/>
      <c r="FGG155" s="262"/>
      <c r="FGH155" s="262"/>
      <c r="FGI155" s="262"/>
      <c r="FGJ155" s="262"/>
      <c r="FGK155" s="262"/>
      <c r="FGL155" s="262"/>
      <c r="FGM155" s="262"/>
      <c r="FGN155" s="262"/>
      <c r="FGO155" s="262"/>
      <c r="FGP155" s="262"/>
      <c r="FGQ155" s="262"/>
      <c r="FGR155" s="262"/>
      <c r="FGS155" s="262"/>
      <c r="FGT155" s="262"/>
      <c r="FGU155" s="262"/>
      <c r="FGV155" s="262"/>
      <c r="FGW155" s="262"/>
      <c r="FGX155" s="262"/>
      <c r="FGY155" s="262"/>
      <c r="FGZ155" s="262"/>
      <c r="FHA155" s="262"/>
      <c r="FHB155" s="262"/>
      <c r="FHC155" s="262"/>
      <c r="FHD155" s="262"/>
      <c r="FHE155" s="262"/>
      <c r="FHF155" s="262"/>
      <c r="FHG155" s="262"/>
      <c r="FHH155" s="262"/>
      <c r="FHI155" s="262"/>
      <c r="FHJ155" s="262"/>
      <c r="FHK155" s="262"/>
      <c r="FHL155" s="262"/>
      <c r="FHM155" s="262"/>
      <c r="FHN155" s="262"/>
      <c r="FHO155" s="262"/>
      <c r="FHP155" s="262"/>
      <c r="FHQ155" s="262"/>
      <c r="FHR155" s="262"/>
      <c r="FHS155" s="262"/>
      <c r="FHT155" s="262"/>
      <c r="FHU155" s="262"/>
      <c r="FHV155" s="262"/>
      <c r="FHW155" s="262"/>
      <c r="FHX155" s="262"/>
      <c r="FHY155" s="262"/>
      <c r="FHZ155" s="262"/>
      <c r="FIA155" s="262"/>
      <c r="FIB155" s="262"/>
      <c r="FIC155" s="262"/>
      <c r="FID155" s="262"/>
      <c r="FIE155" s="262"/>
      <c r="FIF155" s="262"/>
      <c r="FIG155" s="262"/>
      <c r="FIH155" s="262"/>
      <c r="FII155" s="262"/>
      <c r="FIJ155" s="262"/>
      <c r="FIK155" s="262"/>
      <c r="FIL155" s="262"/>
      <c r="FIM155" s="262"/>
      <c r="FIN155" s="262"/>
      <c r="FIO155" s="262"/>
      <c r="FIP155" s="262"/>
      <c r="FIQ155" s="262"/>
      <c r="FIR155" s="262"/>
      <c r="FIS155" s="262"/>
      <c r="FIT155" s="262"/>
      <c r="FIU155" s="262"/>
      <c r="FIV155" s="262"/>
      <c r="FIW155" s="262"/>
      <c r="FIX155" s="262"/>
      <c r="FIY155" s="262"/>
      <c r="FIZ155" s="262"/>
      <c r="FJA155" s="262"/>
      <c r="FJB155" s="262"/>
      <c r="FJC155" s="262"/>
      <c r="FJD155" s="262"/>
      <c r="FJE155" s="262"/>
      <c r="FJF155" s="262"/>
      <c r="FJG155" s="262"/>
      <c r="FJH155" s="262"/>
      <c r="FJI155" s="262"/>
      <c r="FJJ155" s="262"/>
      <c r="FJK155" s="262"/>
      <c r="FJL155" s="262"/>
      <c r="FJM155" s="262"/>
      <c r="FJN155" s="262"/>
      <c r="FJO155" s="262"/>
      <c r="FJP155" s="262"/>
      <c r="FJQ155" s="262"/>
      <c r="FJR155" s="262"/>
      <c r="FJS155" s="262"/>
      <c r="FJT155" s="262"/>
      <c r="FJU155" s="262"/>
      <c r="FJV155" s="262"/>
      <c r="FJW155" s="262"/>
      <c r="FJX155" s="262"/>
      <c r="FJY155" s="262"/>
      <c r="FJZ155" s="262"/>
      <c r="FKA155" s="262"/>
      <c r="FKB155" s="262"/>
      <c r="FKC155" s="262"/>
      <c r="FKD155" s="262"/>
      <c r="FKE155" s="262"/>
      <c r="FKF155" s="262"/>
      <c r="FKG155" s="262"/>
      <c r="FKH155" s="262"/>
      <c r="FKI155" s="262"/>
      <c r="FKJ155" s="262"/>
      <c r="FKK155" s="262"/>
      <c r="FKL155" s="262"/>
      <c r="FKM155" s="262"/>
      <c r="FKN155" s="262"/>
      <c r="FKO155" s="262"/>
      <c r="FKP155" s="262"/>
      <c r="FKQ155" s="262"/>
      <c r="FKR155" s="262"/>
      <c r="FKS155" s="262"/>
      <c r="FKT155" s="262"/>
      <c r="FKU155" s="262"/>
      <c r="FKV155" s="262"/>
      <c r="FKW155" s="262"/>
      <c r="FKX155" s="262"/>
      <c r="FKY155" s="262"/>
      <c r="FKZ155" s="262"/>
      <c r="FLA155" s="262"/>
      <c r="FLB155" s="262"/>
      <c r="FLC155" s="262"/>
      <c r="FLD155" s="262"/>
      <c r="FLE155" s="262"/>
      <c r="FLF155" s="262"/>
      <c r="FLG155" s="262"/>
      <c r="FLH155" s="262"/>
      <c r="FLI155" s="262"/>
      <c r="FLJ155" s="262"/>
      <c r="FLK155" s="262"/>
      <c r="FLL155" s="262"/>
      <c r="FLM155" s="262"/>
      <c r="FLN155" s="262"/>
      <c r="FLO155" s="262"/>
      <c r="FLP155" s="262"/>
      <c r="FLQ155" s="262"/>
      <c r="FLR155" s="262"/>
      <c r="FLS155" s="262"/>
      <c r="FLT155" s="262"/>
      <c r="FLU155" s="262"/>
      <c r="FLV155" s="262"/>
      <c r="FLW155" s="262"/>
      <c r="FLX155" s="262"/>
      <c r="FLY155" s="262"/>
      <c r="FLZ155" s="262"/>
      <c r="FMA155" s="262"/>
      <c r="FMB155" s="262"/>
      <c r="FMC155" s="262"/>
      <c r="FMD155" s="262"/>
      <c r="FME155" s="262"/>
      <c r="FMF155" s="262"/>
      <c r="FMG155" s="262"/>
      <c r="FMH155" s="262"/>
      <c r="FMI155" s="262"/>
      <c r="FMJ155" s="262"/>
      <c r="FMK155" s="262"/>
      <c r="FML155" s="262"/>
      <c r="FMM155" s="262"/>
      <c r="FMN155" s="262"/>
      <c r="FMO155" s="262"/>
      <c r="FMP155" s="262"/>
      <c r="FMQ155" s="262"/>
      <c r="FMR155" s="262"/>
      <c r="FMS155" s="262"/>
      <c r="FMT155" s="262"/>
      <c r="FMU155" s="262"/>
      <c r="FMV155" s="262"/>
      <c r="FMW155" s="262"/>
      <c r="FMX155" s="262"/>
      <c r="FMY155" s="262"/>
      <c r="FMZ155" s="262"/>
      <c r="FNA155" s="262"/>
      <c r="FNB155" s="262"/>
      <c r="FNC155" s="262"/>
      <c r="FND155" s="262"/>
      <c r="FNE155" s="262"/>
      <c r="FNF155" s="262"/>
      <c r="FNG155" s="262"/>
      <c r="FNH155" s="262"/>
      <c r="FNI155" s="262"/>
      <c r="FNJ155" s="262"/>
      <c r="FNK155" s="262"/>
      <c r="FNL155" s="262"/>
      <c r="FNM155" s="262"/>
      <c r="FNN155" s="262"/>
      <c r="FNO155" s="262"/>
      <c r="FNP155" s="262"/>
      <c r="FNQ155" s="262"/>
      <c r="FNR155" s="262"/>
      <c r="FNS155" s="262"/>
      <c r="FNT155" s="262"/>
      <c r="FNU155" s="262"/>
      <c r="FNV155" s="262"/>
      <c r="FNW155" s="262"/>
      <c r="FNX155" s="262"/>
      <c r="FNY155" s="262"/>
      <c r="FNZ155" s="262"/>
      <c r="FOA155" s="262"/>
      <c r="FOB155" s="262"/>
      <c r="FOC155" s="262"/>
      <c r="FOD155" s="262"/>
      <c r="FOE155" s="262"/>
      <c r="FOF155" s="262"/>
      <c r="FOG155" s="262"/>
      <c r="FOH155" s="262"/>
      <c r="FOI155" s="262"/>
      <c r="FOJ155" s="262"/>
      <c r="FOK155" s="262"/>
      <c r="FOL155" s="262"/>
      <c r="FOM155" s="262"/>
      <c r="FON155" s="262"/>
      <c r="FOO155" s="262"/>
      <c r="FOP155" s="262"/>
      <c r="FOQ155" s="262"/>
      <c r="FOR155" s="262"/>
      <c r="FOS155" s="262"/>
      <c r="FOT155" s="262"/>
      <c r="FOU155" s="262"/>
      <c r="FOV155" s="262"/>
      <c r="FOW155" s="262"/>
      <c r="FOX155" s="262"/>
      <c r="FOY155" s="262"/>
      <c r="FOZ155" s="262"/>
      <c r="FPA155" s="262"/>
      <c r="FPB155" s="262"/>
      <c r="FPC155" s="262"/>
      <c r="FPD155" s="262"/>
      <c r="FPE155" s="262"/>
      <c r="FPF155" s="262"/>
      <c r="FPG155" s="262"/>
      <c r="FPH155" s="262"/>
      <c r="FPI155" s="262"/>
      <c r="FPJ155" s="262"/>
      <c r="FPK155" s="262"/>
      <c r="FPL155" s="262"/>
      <c r="FPM155" s="262"/>
      <c r="FPN155" s="262"/>
      <c r="FPO155" s="262"/>
      <c r="FPP155" s="262"/>
      <c r="FPQ155" s="262"/>
      <c r="FPR155" s="262"/>
      <c r="FPS155" s="262"/>
      <c r="FPT155" s="262"/>
      <c r="FPU155" s="262"/>
      <c r="FPV155" s="262"/>
      <c r="FPW155" s="262"/>
      <c r="FPX155" s="262"/>
      <c r="FPY155" s="262"/>
      <c r="FPZ155" s="262"/>
      <c r="FQA155" s="262"/>
      <c r="FQB155" s="262"/>
      <c r="FQC155" s="262"/>
      <c r="FQD155" s="262"/>
      <c r="FQE155" s="262"/>
      <c r="FQF155" s="262"/>
      <c r="FQG155" s="262"/>
      <c r="FQH155" s="262"/>
      <c r="FQI155" s="262"/>
      <c r="FQJ155" s="262"/>
      <c r="FQK155" s="262"/>
      <c r="FQL155" s="262"/>
      <c r="FQM155" s="262"/>
      <c r="FQN155" s="262"/>
      <c r="FQO155" s="262"/>
      <c r="FQP155" s="262"/>
      <c r="FQQ155" s="262"/>
      <c r="FQR155" s="262"/>
      <c r="FQS155" s="262"/>
      <c r="FQT155" s="262"/>
      <c r="FQU155" s="262"/>
      <c r="FQV155" s="262"/>
      <c r="FQW155" s="262"/>
      <c r="FQX155" s="262"/>
      <c r="FQY155" s="262"/>
      <c r="FQZ155" s="262"/>
      <c r="FRA155" s="262"/>
      <c r="FRB155" s="262"/>
      <c r="FRC155" s="262"/>
      <c r="FRD155" s="262"/>
      <c r="FRE155" s="262"/>
      <c r="FRF155" s="262"/>
      <c r="FRG155" s="262"/>
      <c r="FRH155" s="262"/>
      <c r="FRI155" s="262"/>
      <c r="FRJ155" s="262"/>
      <c r="FRK155" s="262"/>
      <c r="FRL155" s="262"/>
      <c r="FRM155" s="262"/>
      <c r="FRN155" s="262"/>
      <c r="FRO155" s="262"/>
      <c r="FRP155" s="262"/>
      <c r="FRQ155" s="262"/>
      <c r="FRR155" s="262"/>
      <c r="FRS155" s="262"/>
      <c r="FRT155" s="262"/>
      <c r="FRU155" s="262"/>
      <c r="FRV155" s="262"/>
      <c r="FRW155" s="262"/>
      <c r="FRX155" s="262"/>
      <c r="FRY155" s="262"/>
      <c r="FRZ155" s="262"/>
      <c r="FSA155" s="262"/>
      <c r="FSB155" s="262"/>
      <c r="FSC155" s="262"/>
      <c r="FSD155" s="262"/>
      <c r="FSE155" s="262"/>
      <c r="FSF155" s="262"/>
      <c r="FSG155" s="262"/>
      <c r="FSH155" s="262"/>
      <c r="FSI155" s="262"/>
      <c r="FSJ155" s="262"/>
      <c r="FSK155" s="262"/>
      <c r="FSL155" s="262"/>
      <c r="FSM155" s="262"/>
      <c r="FSN155" s="262"/>
      <c r="FSO155" s="262"/>
      <c r="FSP155" s="262"/>
      <c r="FSQ155" s="262"/>
      <c r="FSR155" s="262"/>
      <c r="FSS155" s="262"/>
      <c r="FST155" s="262"/>
      <c r="FSU155" s="262"/>
      <c r="FSV155" s="262"/>
      <c r="FSW155" s="262"/>
      <c r="FSX155" s="262"/>
      <c r="FSY155" s="262"/>
      <c r="FSZ155" s="262"/>
      <c r="FTA155" s="262"/>
      <c r="FTB155" s="262"/>
      <c r="FTC155" s="262"/>
      <c r="FTD155" s="262"/>
      <c r="FTE155" s="262"/>
      <c r="FTF155" s="262"/>
      <c r="FTG155" s="262"/>
      <c r="FTH155" s="262"/>
      <c r="FTI155" s="262"/>
      <c r="FTJ155" s="262"/>
      <c r="FTK155" s="262"/>
      <c r="FTL155" s="262"/>
      <c r="FTM155" s="262"/>
      <c r="FTN155" s="262"/>
      <c r="FTO155" s="262"/>
      <c r="FTP155" s="262"/>
      <c r="FTQ155" s="262"/>
      <c r="FTR155" s="262"/>
      <c r="FTS155" s="262"/>
      <c r="FTT155" s="262"/>
      <c r="FTU155" s="262"/>
      <c r="FTV155" s="262"/>
      <c r="FTW155" s="262"/>
      <c r="FTX155" s="262"/>
      <c r="FTY155" s="262"/>
      <c r="FTZ155" s="262"/>
      <c r="FUA155" s="262"/>
      <c r="FUB155" s="262"/>
      <c r="FUC155" s="262"/>
      <c r="FUD155" s="262"/>
      <c r="FUE155" s="262"/>
      <c r="FUF155" s="262"/>
      <c r="FUG155" s="262"/>
      <c r="FUH155" s="262"/>
      <c r="FUI155" s="262"/>
      <c r="FUJ155" s="262"/>
      <c r="FUK155" s="262"/>
      <c r="FUL155" s="262"/>
      <c r="FUM155" s="262"/>
      <c r="FUN155" s="262"/>
      <c r="FUO155" s="262"/>
      <c r="FUP155" s="262"/>
      <c r="FUQ155" s="262"/>
      <c r="FUR155" s="262"/>
      <c r="FUS155" s="262"/>
      <c r="FUT155" s="262"/>
      <c r="FUU155" s="262"/>
      <c r="FUV155" s="262"/>
      <c r="FUW155" s="262"/>
      <c r="FUX155" s="262"/>
      <c r="FUY155" s="262"/>
      <c r="FUZ155" s="262"/>
      <c r="FVA155" s="262"/>
      <c r="FVB155" s="262"/>
      <c r="FVC155" s="262"/>
      <c r="FVD155" s="262"/>
      <c r="FVE155" s="262"/>
      <c r="FVF155" s="262"/>
      <c r="FVG155" s="262"/>
      <c r="FVH155" s="262"/>
      <c r="FVI155" s="262"/>
      <c r="FVJ155" s="262"/>
      <c r="FVK155" s="262"/>
      <c r="FVL155" s="262"/>
      <c r="FVM155" s="262"/>
      <c r="FVN155" s="262"/>
      <c r="FVO155" s="262"/>
      <c r="FVP155" s="262"/>
      <c r="FVQ155" s="262"/>
      <c r="FVR155" s="262"/>
      <c r="FVS155" s="262"/>
      <c r="FVT155" s="262"/>
      <c r="FVU155" s="262"/>
      <c r="FVV155" s="262"/>
      <c r="FVW155" s="262"/>
      <c r="FVX155" s="262"/>
      <c r="FVY155" s="262"/>
      <c r="FVZ155" s="262"/>
      <c r="FWA155" s="262"/>
      <c r="FWB155" s="262"/>
      <c r="FWC155" s="262"/>
      <c r="FWD155" s="262"/>
      <c r="FWE155" s="262"/>
      <c r="FWF155" s="262"/>
      <c r="FWG155" s="262"/>
      <c r="FWH155" s="262"/>
      <c r="FWI155" s="262"/>
      <c r="FWJ155" s="262"/>
      <c r="FWK155" s="262"/>
      <c r="FWL155" s="262"/>
      <c r="FWM155" s="262"/>
      <c r="FWN155" s="262"/>
      <c r="FWO155" s="262"/>
      <c r="FWP155" s="262"/>
      <c r="FWQ155" s="262"/>
      <c r="FWR155" s="262"/>
      <c r="FWS155" s="262"/>
      <c r="FWT155" s="262"/>
      <c r="FWU155" s="262"/>
      <c r="FWV155" s="262"/>
      <c r="FWW155" s="262"/>
      <c r="FWX155" s="262"/>
      <c r="FWY155" s="262"/>
      <c r="FWZ155" s="262"/>
      <c r="FXA155" s="262"/>
      <c r="FXB155" s="262"/>
      <c r="FXC155" s="262"/>
      <c r="FXD155" s="262"/>
      <c r="FXE155" s="262"/>
      <c r="FXF155" s="262"/>
      <c r="FXG155" s="262"/>
      <c r="FXH155" s="262"/>
      <c r="FXI155" s="262"/>
      <c r="FXJ155" s="262"/>
      <c r="FXK155" s="262"/>
      <c r="FXL155" s="262"/>
      <c r="FXM155" s="262"/>
      <c r="FXN155" s="262"/>
      <c r="FXO155" s="262"/>
      <c r="FXP155" s="262"/>
      <c r="FXQ155" s="262"/>
      <c r="FXR155" s="262"/>
      <c r="FXS155" s="262"/>
      <c r="FXT155" s="262"/>
      <c r="FXU155" s="262"/>
      <c r="FXV155" s="262"/>
      <c r="FXW155" s="262"/>
      <c r="FXX155" s="262"/>
      <c r="FXY155" s="262"/>
      <c r="FXZ155" s="262"/>
      <c r="FYA155" s="262"/>
      <c r="FYB155" s="262"/>
      <c r="FYC155" s="262"/>
      <c r="FYD155" s="262"/>
      <c r="FYE155" s="262"/>
      <c r="FYF155" s="262"/>
      <c r="FYG155" s="262"/>
      <c r="FYH155" s="262"/>
      <c r="FYI155" s="262"/>
      <c r="FYJ155" s="262"/>
      <c r="FYK155" s="262"/>
      <c r="FYL155" s="262"/>
      <c r="FYM155" s="262"/>
      <c r="FYN155" s="262"/>
      <c r="FYO155" s="262"/>
      <c r="FYP155" s="262"/>
      <c r="FYQ155" s="262"/>
      <c r="FYR155" s="262"/>
      <c r="FYS155" s="262"/>
      <c r="FYT155" s="262"/>
      <c r="FYU155" s="262"/>
      <c r="FYV155" s="262"/>
      <c r="FYW155" s="262"/>
      <c r="FYX155" s="262"/>
      <c r="FYY155" s="262"/>
      <c r="FYZ155" s="262"/>
      <c r="FZA155" s="262"/>
      <c r="FZB155" s="262"/>
      <c r="FZC155" s="262"/>
      <c r="FZD155" s="262"/>
      <c r="FZE155" s="262"/>
      <c r="FZF155" s="262"/>
      <c r="FZG155" s="262"/>
      <c r="FZH155" s="262"/>
      <c r="FZI155" s="262"/>
      <c r="FZJ155" s="262"/>
      <c r="FZK155" s="262"/>
      <c r="FZL155" s="262"/>
      <c r="FZM155" s="262"/>
      <c r="FZN155" s="262"/>
      <c r="FZO155" s="262"/>
      <c r="FZP155" s="262"/>
      <c r="FZQ155" s="262"/>
      <c r="FZR155" s="262"/>
      <c r="FZS155" s="262"/>
      <c r="FZT155" s="262"/>
      <c r="FZU155" s="262"/>
      <c r="FZV155" s="262"/>
      <c r="FZW155" s="262"/>
      <c r="FZX155" s="262"/>
      <c r="FZY155" s="262"/>
      <c r="FZZ155" s="262"/>
      <c r="GAA155" s="262"/>
      <c r="GAB155" s="262"/>
      <c r="GAC155" s="262"/>
      <c r="GAD155" s="262"/>
      <c r="GAE155" s="262"/>
      <c r="GAF155" s="262"/>
      <c r="GAG155" s="262"/>
      <c r="GAH155" s="262"/>
      <c r="GAI155" s="262"/>
      <c r="GAJ155" s="262"/>
      <c r="GAK155" s="262"/>
      <c r="GAL155" s="262"/>
      <c r="GAM155" s="262"/>
      <c r="GAN155" s="262"/>
      <c r="GAO155" s="262"/>
      <c r="GAP155" s="262"/>
      <c r="GAQ155" s="262"/>
      <c r="GAR155" s="262"/>
      <c r="GAS155" s="262"/>
      <c r="GAT155" s="262"/>
      <c r="GAU155" s="262"/>
      <c r="GAV155" s="262"/>
      <c r="GAW155" s="262"/>
      <c r="GAX155" s="262"/>
      <c r="GAY155" s="262"/>
      <c r="GAZ155" s="262"/>
      <c r="GBA155" s="262"/>
      <c r="GBB155" s="262"/>
      <c r="GBC155" s="262"/>
      <c r="GBD155" s="262"/>
      <c r="GBE155" s="262"/>
      <c r="GBF155" s="262"/>
      <c r="GBG155" s="262"/>
      <c r="GBH155" s="262"/>
      <c r="GBI155" s="262"/>
      <c r="GBJ155" s="262"/>
      <c r="GBK155" s="262"/>
      <c r="GBL155" s="262"/>
      <c r="GBM155" s="262"/>
      <c r="GBN155" s="262"/>
      <c r="GBO155" s="262"/>
      <c r="GBP155" s="262"/>
      <c r="GBQ155" s="262"/>
      <c r="GBR155" s="262"/>
      <c r="GBS155" s="262"/>
      <c r="GBT155" s="262"/>
      <c r="GBU155" s="262"/>
      <c r="GBV155" s="262"/>
      <c r="GBW155" s="262"/>
      <c r="GBX155" s="262"/>
      <c r="GBY155" s="262"/>
      <c r="GBZ155" s="262"/>
      <c r="GCA155" s="262"/>
      <c r="GCB155" s="262"/>
      <c r="GCC155" s="262"/>
      <c r="GCD155" s="262"/>
      <c r="GCE155" s="262"/>
      <c r="GCF155" s="262"/>
      <c r="GCG155" s="262"/>
      <c r="GCH155" s="262"/>
      <c r="GCI155" s="262"/>
      <c r="GCJ155" s="262"/>
      <c r="GCK155" s="262"/>
      <c r="GCL155" s="262"/>
      <c r="GCM155" s="262"/>
      <c r="GCN155" s="262"/>
      <c r="GCO155" s="262"/>
      <c r="GCP155" s="262"/>
      <c r="GCQ155" s="262"/>
      <c r="GCR155" s="262"/>
      <c r="GCS155" s="262"/>
      <c r="GCT155" s="262"/>
      <c r="GCU155" s="262"/>
      <c r="GCV155" s="262"/>
      <c r="GCW155" s="262"/>
      <c r="GCX155" s="262"/>
      <c r="GCY155" s="262"/>
      <c r="GCZ155" s="262"/>
      <c r="GDA155" s="262"/>
      <c r="GDB155" s="262"/>
      <c r="GDC155" s="262"/>
      <c r="GDD155" s="262"/>
      <c r="GDE155" s="262"/>
      <c r="GDF155" s="262"/>
      <c r="GDG155" s="262"/>
      <c r="GDH155" s="262"/>
      <c r="GDI155" s="262"/>
      <c r="GDJ155" s="262"/>
      <c r="GDK155" s="262"/>
      <c r="GDL155" s="262"/>
      <c r="GDM155" s="262"/>
      <c r="GDN155" s="262"/>
      <c r="GDO155" s="262"/>
      <c r="GDP155" s="262"/>
      <c r="GDQ155" s="262"/>
      <c r="GDR155" s="262"/>
      <c r="GDS155" s="262"/>
      <c r="GDT155" s="262"/>
      <c r="GDU155" s="262"/>
      <c r="GDV155" s="262"/>
      <c r="GDW155" s="262"/>
      <c r="GDX155" s="262"/>
      <c r="GDY155" s="262"/>
      <c r="GDZ155" s="262"/>
      <c r="GEA155" s="262"/>
      <c r="GEB155" s="262"/>
      <c r="GEC155" s="262"/>
      <c r="GED155" s="262"/>
      <c r="GEE155" s="262"/>
      <c r="GEF155" s="262"/>
      <c r="GEG155" s="262"/>
      <c r="GEH155" s="262"/>
      <c r="GEI155" s="262"/>
      <c r="GEJ155" s="262"/>
      <c r="GEK155" s="262"/>
      <c r="GEL155" s="262"/>
      <c r="GEM155" s="262"/>
      <c r="GEN155" s="262"/>
      <c r="GEO155" s="262"/>
      <c r="GEP155" s="262"/>
      <c r="GEQ155" s="262"/>
      <c r="GER155" s="262"/>
      <c r="GES155" s="262"/>
      <c r="GET155" s="262"/>
      <c r="GEU155" s="262"/>
      <c r="GEV155" s="262"/>
      <c r="GEW155" s="262"/>
      <c r="GEX155" s="262"/>
      <c r="GEY155" s="262"/>
      <c r="GEZ155" s="262"/>
      <c r="GFA155" s="262"/>
      <c r="GFB155" s="262"/>
      <c r="GFC155" s="262"/>
      <c r="GFD155" s="262"/>
      <c r="GFE155" s="262"/>
      <c r="GFF155" s="262"/>
      <c r="GFG155" s="262"/>
      <c r="GFH155" s="262"/>
      <c r="GFI155" s="262"/>
      <c r="GFJ155" s="262"/>
      <c r="GFK155" s="262"/>
      <c r="GFL155" s="262"/>
      <c r="GFM155" s="262"/>
      <c r="GFN155" s="262"/>
      <c r="GFO155" s="262"/>
      <c r="GFP155" s="262"/>
      <c r="GFQ155" s="262"/>
      <c r="GFR155" s="262"/>
      <c r="GFS155" s="262"/>
      <c r="GFT155" s="262"/>
      <c r="GFU155" s="262"/>
      <c r="GFV155" s="262"/>
      <c r="GFW155" s="262"/>
      <c r="GFX155" s="262"/>
      <c r="GFY155" s="262"/>
      <c r="GFZ155" s="262"/>
      <c r="GGA155" s="262"/>
      <c r="GGB155" s="262"/>
      <c r="GGC155" s="262"/>
      <c r="GGD155" s="262"/>
      <c r="GGE155" s="262"/>
      <c r="GGF155" s="262"/>
      <c r="GGG155" s="262"/>
      <c r="GGH155" s="262"/>
      <c r="GGI155" s="262"/>
      <c r="GGJ155" s="262"/>
      <c r="GGK155" s="262"/>
      <c r="GGL155" s="262"/>
      <c r="GGM155" s="262"/>
      <c r="GGN155" s="262"/>
      <c r="GGO155" s="262"/>
      <c r="GGP155" s="262"/>
      <c r="GGQ155" s="262"/>
      <c r="GGR155" s="262"/>
      <c r="GGS155" s="262"/>
      <c r="GGT155" s="262"/>
      <c r="GGU155" s="262"/>
      <c r="GGV155" s="262"/>
      <c r="GGW155" s="262"/>
      <c r="GGX155" s="262"/>
      <c r="GGY155" s="262"/>
      <c r="GGZ155" s="262"/>
      <c r="GHA155" s="262"/>
      <c r="GHB155" s="262"/>
      <c r="GHC155" s="262"/>
      <c r="GHD155" s="262"/>
      <c r="GHE155" s="262"/>
      <c r="GHF155" s="262"/>
      <c r="GHG155" s="262"/>
      <c r="GHH155" s="262"/>
      <c r="GHI155" s="262"/>
      <c r="GHJ155" s="262"/>
      <c r="GHK155" s="262"/>
      <c r="GHL155" s="262"/>
      <c r="GHM155" s="262"/>
      <c r="GHN155" s="262"/>
      <c r="GHO155" s="262"/>
      <c r="GHP155" s="262"/>
      <c r="GHQ155" s="262"/>
      <c r="GHR155" s="262"/>
      <c r="GHS155" s="262"/>
      <c r="GHT155" s="262"/>
      <c r="GHU155" s="262"/>
      <c r="GHV155" s="262"/>
      <c r="GHW155" s="262"/>
      <c r="GHX155" s="262"/>
      <c r="GHY155" s="262"/>
      <c r="GHZ155" s="262"/>
      <c r="GIA155" s="262"/>
      <c r="GIB155" s="262"/>
      <c r="GIC155" s="262"/>
      <c r="GID155" s="262"/>
      <c r="GIE155" s="262"/>
      <c r="GIF155" s="262"/>
      <c r="GIG155" s="262"/>
      <c r="GIH155" s="262"/>
      <c r="GII155" s="262"/>
      <c r="GIJ155" s="262"/>
      <c r="GIK155" s="262"/>
      <c r="GIL155" s="262"/>
      <c r="GIM155" s="262"/>
      <c r="GIN155" s="262"/>
      <c r="GIO155" s="262"/>
      <c r="GIP155" s="262"/>
      <c r="GIQ155" s="262"/>
      <c r="GIR155" s="262"/>
      <c r="GIS155" s="262"/>
      <c r="GIT155" s="262"/>
      <c r="GIU155" s="262"/>
      <c r="GIV155" s="262"/>
      <c r="GIW155" s="262"/>
      <c r="GIX155" s="262"/>
      <c r="GIY155" s="262"/>
      <c r="GIZ155" s="262"/>
      <c r="GJA155" s="262"/>
      <c r="GJB155" s="262"/>
      <c r="GJC155" s="262"/>
      <c r="GJD155" s="262"/>
      <c r="GJE155" s="262"/>
      <c r="GJF155" s="262"/>
      <c r="GJG155" s="262"/>
      <c r="GJH155" s="262"/>
      <c r="GJI155" s="262"/>
      <c r="GJJ155" s="262"/>
      <c r="GJK155" s="262"/>
      <c r="GJL155" s="262"/>
      <c r="GJM155" s="262"/>
      <c r="GJN155" s="262"/>
      <c r="GJO155" s="262"/>
      <c r="GJP155" s="262"/>
      <c r="GJQ155" s="262"/>
      <c r="GJR155" s="262"/>
      <c r="GJS155" s="262"/>
      <c r="GJT155" s="262"/>
      <c r="GJU155" s="262"/>
      <c r="GJV155" s="262"/>
      <c r="GJW155" s="262"/>
      <c r="GJX155" s="262"/>
      <c r="GJY155" s="262"/>
      <c r="GJZ155" s="262"/>
      <c r="GKA155" s="262"/>
      <c r="GKB155" s="262"/>
      <c r="GKC155" s="262"/>
      <c r="GKD155" s="262"/>
      <c r="GKE155" s="262"/>
      <c r="GKF155" s="262"/>
      <c r="GKG155" s="262"/>
      <c r="GKH155" s="262"/>
      <c r="GKI155" s="262"/>
      <c r="GKJ155" s="262"/>
      <c r="GKK155" s="262"/>
      <c r="GKL155" s="262"/>
      <c r="GKM155" s="262"/>
      <c r="GKN155" s="262"/>
      <c r="GKO155" s="262"/>
      <c r="GKP155" s="262"/>
      <c r="GKQ155" s="262"/>
      <c r="GKR155" s="262"/>
      <c r="GKS155" s="262"/>
      <c r="GKT155" s="262"/>
      <c r="GKU155" s="262"/>
      <c r="GKV155" s="262"/>
      <c r="GKW155" s="262"/>
      <c r="GKX155" s="262"/>
      <c r="GKY155" s="262"/>
      <c r="GKZ155" s="262"/>
      <c r="GLA155" s="262"/>
      <c r="GLB155" s="262"/>
      <c r="GLC155" s="262"/>
      <c r="GLD155" s="262"/>
      <c r="GLE155" s="262"/>
      <c r="GLF155" s="262"/>
      <c r="GLG155" s="262"/>
      <c r="GLH155" s="262"/>
      <c r="GLI155" s="262"/>
      <c r="GLJ155" s="262"/>
      <c r="GLK155" s="262"/>
      <c r="GLL155" s="262"/>
      <c r="GLM155" s="262"/>
      <c r="GLN155" s="262"/>
      <c r="GLO155" s="262"/>
      <c r="GLP155" s="262"/>
      <c r="GLQ155" s="262"/>
      <c r="GLR155" s="262"/>
      <c r="GLS155" s="262"/>
      <c r="GLT155" s="262"/>
      <c r="GLU155" s="262"/>
      <c r="GLV155" s="262"/>
      <c r="GLW155" s="262"/>
      <c r="GLX155" s="262"/>
      <c r="GLY155" s="262"/>
      <c r="GLZ155" s="262"/>
      <c r="GMA155" s="262"/>
      <c r="GMB155" s="262"/>
      <c r="GMC155" s="262"/>
      <c r="GMD155" s="262"/>
      <c r="GME155" s="262"/>
      <c r="GMF155" s="262"/>
      <c r="GMG155" s="262"/>
      <c r="GMH155" s="262"/>
      <c r="GMI155" s="262"/>
      <c r="GMJ155" s="262"/>
      <c r="GMK155" s="262"/>
      <c r="GML155" s="262"/>
      <c r="GMM155" s="262"/>
      <c r="GMN155" s="262"/>
      <c r="GMO155" s="262"/>
      <c r="GMP155" s="262"/>
      <c r="GMQ155" s="262"/>
      <c r="GMR155" s="262"/>
      <c r="GMS155" s="262"/>
      <c r="GMT155" s="262"/>
      <c r="GMU155" s="262"/>
      <c r="GMV155" s="262"/>
      <c r="GMW155" s="262"/>
      <c r="GMX155" s="262"/>
      <c r="GMY155" s="262"/>
      <c r="GMZ155" s="262"/>
      <c r="GNA155" s="262"/>
      <c r="GNB155" s="262"/>
      <c r="GNC155" s="262"/>
      <c r="GND155" s="262"/>
      <c r="GNE155" s="262"/>
      <c r="GNF155" s="262"/>
      <c r="GNG155" s="262"/>
      <c r="GNH155" s="262"/>
      <c r="GNI155" s="262"/>
      <c r="GNJ155" s="262"/>
      <c r="GNK155" s="262"/>
      <c r="GNL155" s="262"/>
      <c r="GNM155" s="262"/>
      <c r="GNN155" s="262"/>
      <c r="GNO155" s="262"/>
      <c r="GNP155" s="262"/>
      <c r="GNQ155" s="262"/>
      <c r="GNR155" s="262"/>
      <c r="GNS155" s="262"/>
      <c r="GNT155" s="262"/>
      <c r="GNU155" s="262"/>
      <c r="GNV155" s="262"/>
      <c r="GNW155" s="262"/>
      <c r="GNX155" s="262"/>
      <c r="GNY155" s="262"/>
      <c r="GNZ155" s="262"/>
      <c r="GOA155" s="262"/>
      <c r="GOB155" s="262"/>
      <c r="GOC155" s="262"/>
      <c r="GOD155" s="262"/>
      <c r="GOE155" s="262"/>
      <c r="GOF155" s="262"/>
      <c r="GOG155" s="262"/>
      <c r="GOH155" s="262"/>
      <c r="GOI155" s="262"/>
      <c r="GOJ155" s="262"/>
      <c r="GOK155" s="262"/>
      <c r="GOL155" s="262"/>
      <c r="GOM155" s="262"/>
      <c r="GON155" s="262"/>
      <c r="GOO155" s="262"/>
      <c r="GOP155" s="262"/>
      <c r="GOQ155" s="262"/>
      <c r="GOR155" s="262"/>
      <c r="GOS155" s="262"/>
      <c r="GOT155" s="262"/>
      <c r="GOU155" s="262"/>
      <c r="GOV155" s="262"/>
      <c r="GOW155" s="262"/>
      <c r="GOX155" s="262"/>
      <c r="GOY155" s="262"/>
      <c r="GOZ155" s="262"/>
      <c r="GPA155" s="262"/>
      <c r="GPB155" s="262"/>
      <c r="GPC155" s="262"/>
      <c r="GPD155" s="262"/>
      <c r="GPE155" s="262"/>
      <c r="GPF155" s="262"/>
      <c r="GPG155" s="262"/>
      <c r="GPH155" s="262"/>
      <c r="GPI155" s="262"/>
      <c r="GPJ155" s="262"/>
      <c r="GPK155" s="262"/>
      <c r="GPL155" s="262"/>
      <c r="GPM155" s="262"/>
      <c r="GPN155" s="262"/>
      <c r="GPO155" s="262"/>
      <c r="GPP155" s="262"/>
      <c r="GPQ155" s="262"/>
      <c r="GPR155" s="262"/>
      <c r="GPS155" s="262"/>
      <c r="GPT155" s="262"/>
      <c r="GPU155" s="262"/>
      <c r="GPV155" s="262"/>
      <c r="GPW155" s="262"/>
      <c r="GPX155" s="262"/>
      <c r="GPY155" s="262"/>
      <c r="GPZ155" s="262"/>
      <c r="GQA155" s="262"/>
      <c r="GQB155" s="262"/>
      <c r="GQC155" s="262"/>
      <c r="GQD155" s="262"/>
      <c r="GQE155" s="262"/>
      <c r="GQF155" s="262"/>
      <c r="GQG155" s="262"/>
      <c r="GQH155" s="262"/>
      <c r="GQI155" s="262"/>
      <c r="GQJ155" s="262"/>
      <c r="GQK155" s="262"/>
      <c r="GQL155" s="262"/>
      <c r="GQM155" s="262"/>
      <c r="GQN155" s="262"/>
      <c r="GQO155" s="262"/>
      <c r="GQP155" s="262"/>
      <c r="GQQ155" s="262"/>
      <c r="GQR155" s="262"/>
      <c r="GQS155" s="262"/>
      <c r="GQT155" s="262"/>
      <c r="GQU155" s="262"/>
      <c r="GQV155" s="262"/>
      <c r="GQW155" s="262"/>
      <c r="GQX155" s="262"/>
      <c r="GQY155" s="262"/>
      <c r="GQZ155" s="262"/>
      <c r="GRA155" s="262"/>
      <c r="GRB155" s="262"/>
      <c r="GRC155" s="262"/>
      <c r="GRD155" s="262"/>
      <c r="GRE155" s="262"/>
      <c r="GRF155" s="262"/>
      <c r="GRG155" s="262"/>
      <c r="GRH155" s="262"/>
      <c r="GRI155" s="262"/>
      <c r="GRJ155" s="262"/>
      <c r="GRK155" s="262"/>
      <c r="GRL155" s="262"/>
      <c r="GRM155" s="262"/>
      <c r="GRN155" s="262"/>
      <c r="GRO155" s="262"/>
      <c r="GRP155" s="262"/>
      <c r="GRQ155" s="262"/>
      <c r="GRR155" s="262"/>
      <c r="GRS155" s="262"/>
      <c r="GRT155" s="262"/>
      <c r="GRU155" s="262"/>
      <c r="GRV155" s="262"/>
      <c r="GRW155" s="262"/>
      <c r="GRX155" s="262"/>
      <c r="GRY155" s="262"/>
      <c r="GRZ155" s="262"/>
      <c r="GSA155" s="262"/>
      <c r="GSB155" s="262"/>
      <c r="GSC155" s="262"/>
      <c r="GSD155" s="262"/>
      <c r="GSE155" s="262"/>
      <c r="GSF155" s="262"/>
      <c r="GSG155" s="262"/>
      <c r="GSH155" s="262"/>
      <c r="GSI155" s="262"/>
      <c r="GSJ155" s="262"/>
      <c r="GSK155" s="262"/>
      <c r="GSL155" s="262"/>
      <c r="GSM155" s="262"/>
      <c r="GSN155" s="262"/>
      <c r="GSO155" s="262"/>
      <c r="GSP155" s="262"/>
      <c r="GSQ155" s="262"/>
      <c r="GSR155" s="262"/>
      <c r="GSS155" s="262"/>
      <c r="GST155" s="262"/>
      <c r="GSU155" s="262"/>
      <c r="GSV155" s="262"/>
      <c r="GSW155" s="262"/>
      <c r="GSX155" s="262"/>
      <c r="GSY155" s="262"/>
      <c r="GSZ155" s="262"/>
      <c r="GTA155" s="262"/>
      <c r="GTB155" s="262"/>
      <c r="GTC155" s="262"/>
      <c r="GTD155" s="262"/>
      <c r="GTE155" s="262"/>
      <c r="GTF155" s="262"/>
      <c r="GTG155" s="262"/>
      <c r="GTH155" s="262"/>
      <c r="GTI155" s="262"/>
      <c r="GTJ155" s="262"/>
      <c r="GTK155" s="262"/>
      <c r="GTL155" s="262"/>
      <c r="GTM155" s="262"/>
      <c r="GTN155" s="262"/>
      <c r="GTO155" s="262"/>
      <c r="GTP155" s="262"/>
      <c r="GTQ155" s="262"/>
      <c r="GTR155" s="262"/>
      <c r="GTS155" s="262"/>
      <c r="GTT155" s="262"/>
      <c r="GTU155" s="262"/>
      <c r="GTV155" s="262"/>
      <c r="GTW155" s="262"/>
      <c r="GTX155" s="262"/>
      <c r="GTY155" s="262"/>
      <c r="GTZ155" s="262"/>
      <c r="GUA155" s="262"/>
      <c r="GUB155" s="262"/>
      <c r="GUC155" s="262"/>
      <c r="GUD155" s="262"/>
      <c r="GUE155" s="262"/>
      <c r="GUF155" s="262"/>
      <c r="GUG155" s="262"/>
      <c r="GUH155" s="262"/>
      <c r="GUI155" s="262"/>
      <c r="GUJ155" s="262"/>
      <c r="GUK155" s="262"/>
      <c r="GUL155" s="262"/>
      <c r="GUM155" s="262"/>
      <c r="GUN155" s="262"/>
      <c r="GUO155" s="262"/>
      <c r="GUP155" s="262"/>
      <c r="GUQ155" s="262"/>
      <c r="GUR155" s="262"/>
      <c r="GUS155" s="262"/>
      <c r="GUT155" s="262"/>
      <c r="GUU155" s="262"/>
      <c r="GUV155" s="262"/>
      <c r="GUW155" s="262"/>
      <c r="GUX155" s="262"/>
      <c r="GUY155" s="262"/>
      <c r="GUZ155" s="262"/>
      <c r="GVA155" s="262"/>
      <c r="GVB155" s="262"/>
      <c r="GVC155" s="262"/>
      <c r="GVD155" s="262"/>
      <c r="GVE155" s="262"/>
      <c r="GVF155" s="262"/>
      <c r="GVG155" s="262"/>
      <c r="GVH155" s="262"/>
      <c r="GVI155" s="262"/>
      <c r="GVJ155" s="262"/>
      <c r="GVK155" s="262"/>
      <c r="GVL155" s="262"/>
      <c r="GVM155" s="262"/>
      <c r="GVN155" s="262"/>
      <c r="GVO155" s="262"/>
      <c r="GVP155" s="262"/>
      <c r="GVQ155" s="262"/>
      <c r="GVR155" s="262"/>
      <c r="GVS155" s="262"/>
      <c r="GVT155" s="262"/>
      <c r="GVU155" s="262"/>
      <c r="GVV155" s="262"/>
      <c r="GVW155" s="262"/>
      <c r="GVX155" s="262"/>
      <c r="GVY155" s="262"/>
      <c r="GVZ155" s="262"/>
      <c r="GWA155" s="262"/>
      <c r="GWB155" s="262"/>
      <c r="GWC155" s="262"/>
      <c r="GWD155" s="262"/>
      <c r="GWE155" s="262"/>
      <c r="GWF155" s="262"/>
      <c r="GWG155" s="262"/>
      <c r="GWH155" s="262"/>
      <c r="GWI155" s="262"/>
      <c r="GWJ155" s="262"/>
      <c r="GWK155" s="262"/>
      <c r="GWL155" s="262"/>
      <c r="GWM155" s="262"/>
      <c r="GWN155" s="262"/>
      <c r="GWO155" s="262"/>
      <c r="GWP155" s="262"/>
      <c r="GWQ155" s="262"/>
      <c r="GWR155" s="262"/>
      <c r="GWS155" s="262"/>
      <c r="GWT155" s="262"/>
      <c r="GWU155" s="262"/>
      <c r="GWV155" s="262"/>
      <c r="GWW155" s="262"/>
      <c r="GWX155" s="262"/>
      <c r="GWY155" s="262"/>
      <c r="GWZ155" s="262"/>
      <c r="GXA155" s="262"/>
      <c r="GXB155" s="262"/>
      <c r="GXC155" s="262"/>
      <c r="GXD155" s="262"/>
      <c r="GXE155" s="262"/>
      <c r="GXF155" s="262"/>
      <c r="GXG155" s="262"/>
      <c r="GXH155" s="262"/>
      <c r="GXI155" s="262"/>
      <c r="GXJ155" s="262"/>
      <c r="GXK155" s="262"/>
      <c r="GXL155" s="262"/>
      <c r="GXM155" s="262"/>
      <c r="GXN155" s="262"/>
      <c r="GXO155" s="262"/>
      <c r="GXP155" s="262"/>
      <c r="GXQ155" s="262"/>
      <c r="GXR155" s="262"/>
      <c r="GXS155" s="262"/>
      <c r="GXT155" s="262"/>
      <c r="GXU155" s="262"/>
      <c r="GXV155" s="262"/>
      <c r="GXW155" s="262"/>
      <c r="GXX155" s="262"/>
      <c r="GXY155" s="262"/>
      <c r="GXZ155" s="262"/>
      <c r="GYA155" s="262"/>
      <c r="GYB155" s="262"/>
      <c r="GYC155" s="262"/>
      <c r="GYD155" s="262"/>
      <c r="GYE155" s="262"/>
      <c r="GYF155" s="262"/>
      <c r="GYG155" s="262"/>
      <c r="GYH155" s="262"/>
      <c r="GYI155" s="262"/>
      <c r="GYJ155" s="262"/>
      <c r="GYK155" s="262"/>
      <c r="GYL155" s="262"/>
      <c r="GYM155" s="262"/>
      <c r="GYN155" s="262"/>
      <c r="GYO155" s="262"/>
      <c r="GYP155" s="262"/>
      <c r="GYQ155" s="262"/>
      <c r="GYR155" s="262"/>
      <c r="GYS155" s="262"/>
      <c r="GYT155" s="262"/>
      <c r="GYU155" s="262"/>
      <c r="GYV155" s="262"/>
      <c r="GYW155" s="262"/>
      <c r="GYX155" s="262"/>
      <c r="GYY155" s="262"/>
      <c r="GYZ155" s="262"/>
      <c r="GZA155" s="262"/>
      <c r="GZB155" s="262"/>
      <c r="GZC155" s="262"/>
      <c r="GZD155" s="262"/>
      <c r="GZE155" s="262"/>
      <c r="GZF155" s="262"/>
      <c r="GZG155" s="262"/>
      <c r="GZH155" s="262"/>
      <c r="GZI155" s="262"/>
      <c r="GZJ155" s="262"/>
      <c r="GZK155" s="262"/>
      <c r="GZL155" s="262"/>
      <c r="GZM155" s="262"/>
      <c r="GZN155" s="262"/>
      <c r="GZO155" s="262"/>
      <c r="GZP155" s="262"/>
      <c r="GZQ155" s="262"/>
      <c r="GZR155" s="262"/>
      <c r="GZS155" s="262"/>
      <c r="GZT155" s="262"/>
      <c r="GZU155" s="262"/>
      <c r="GZV155" s="262"/>
      <c r="GZW155" s="262"/>
      <c r="GZX155" s="262"/>
      <c r="GZY155" s="262"/>
      <c r="GZZ155" s="262"/>
      <c r="HAA155" s="262"/>
      <c r="HAB155" s="262"/>
      <c r="HAC155" s="262"/>
      <c r="HAD155" s="262"/>
      <c r="HAE155" s="262"/>
      <c r="HAF155" s="262"/>
      <c r="HAG155" s="262"/>
      <c r="HAH155" s="262"/>
      <c r="HAI155" s="262"/>
      <c r="HAJ155" s="262"/>
      <c r="HAK155" s="262"/>
      <c r="HAL155" s="262"/>
      <c r="HAM155" s="262"/>
      <c r="HAN155" s="262"/>
      <c r="HAO155" s="262"/>
      <c r="HAP155" s="262"/>
      <c r="HAQ155" s="262"/>
      <c r="HAR155" s="262"/>
      <c r="HAS155" s="262"/>
      <c r="HAT155" s="262"/>
      <c r="HAU155" s="262"/>
      <c r="HAV155" s="262"/>
      <c r="HAW155" s="262"/>
      <c r="HAX155" s="262"/>
      <c r="HAY155" s="262"/>
      <c r="HAZ155" s="262"/>
      <c r="HBA155" s="262"/>
      <c r="HBB155" s="262"/>
      <c r="HBC155" s="262"/>
      <c r="HBD155" s="262"/>
      <c r="HBE155" s="262"/>
      <c r="HBF155" s="262"/>
      <c r="HBG155" s="262"/>
      <c r="HBH155" s="262"/>
      <c r="HBI155" s="262"/>
      <c r="HBJ155" s="262"/>
      <c r="HBK155" s="262"/>
      <c r="HBL155" s="262"/>
      <c r="HBM155" s="262"/>
      <c r="HBN155" s="262"/>
      <c r="HBO155" s="262"/>
      <c r="HBP155" s="262"/>
      <c r="HBQ155" s="262"/>
      <c r="HBR155" s="262"/>
      <c r="HBS155" s="262"/>
      <c r="HBT155" s="262"/>
      <c r="HBU155" s="262"/>
      <c r="HBV155" s="262"/>
      <c r="HBW155" s="262"/>
      <c r="HBX155" s="262"/>
      <c r="HBY155" s="262"/>
      <c r="HBZ155" s="262"/>
      <c r="HCA155" s="262"/>
      <c r="HCB155" s="262"/>
      <c r="HCC155" s="262"/>
      <c r="HCD155" s="262"/>
      <c r="HCE155" s="262"/>
      <c r="HCF155" s="262"/>
      <c r="HCG155" s="262"/>
      <c r="HCH155" s="262"/>
      <c r="HCI155" s="262"/>
      <c r="HCJ155" s="262"/>
      <c r="HCK155" s="262"/>
      <c r="HCL155" s="262"/>
      <c r="HCM155" s="262"/>
      <c r="HCN155" s="262"/>
      <c r="HCO155" s="262"/>
      <c r="HCP155" s="262"/>
      <c r="HCQ155" s="262"/>
      <c r="HCR155" s="262"/>
      <c r="HCS155" s="262"/>
      <c r="HCT155" s="262"/>
      <c r="HCU155" s="262"/>
      <c r="HCV155" s="262"/>
      <c r="HCW155" s="262"/>
      <c r="HCX155" s="262"/>
      <c r="HCY155" s="262"/>
      <c r="HCZ155" s="262"/>
      <c r="HDA155" s="262"/>
      <c r="HDB155" s="262"/>
      <c r="HDC155" s="262"/>
      <c r="HDD155" s="262"/>
      <c r="HDE155" s="262"/>
      <c r="HDF155" s="262"/>
      <c r="HDG155" s="262"/>
      <c r="HDH155" s="262"/>
      <c r="HDI155" s="262"/>
      <c r="HDJ155" s="262"/>
      <c r="HDK155" s="262"/>
      <c r="HDL155" s="262"/>
      <c r="HDM155" s="262"/>
      <c r="HDN155" s="262"/>
      <c r="HDO155" s="262"/>
      <c r="HDP155" s="262"/>
      <c r="HDQ155" s="262"/>
      <c r="HDR155" s="262"/>
      <c r="HDS155" s="262"/>
      <c r="HDT155" s="262"/>
      <c r="HDU155" s="262"/>
      <c r="HDV155" s="262"/>
      <c r="HDW155" s="262"/>
      <c r="HDX155" s="262"/>
      <c r="HDY155" s="262"/>
      <c r="HDZ155" s="262"/>
      <c r="HEA155" s="262"/>
      <c r="HEB155" s="262"/>
      <c r="HEC155" s="262"/>
      <c r="HED155" s="262"/>
      <c r="HEE155" s="262"/>
      <c r="HEF155" s="262"/>
      <c r="HEG155" s="262"/>
      <c r="HEH155" s="262"/>
      <c r="HEI155" s="262"/>
      <c r="HEJ155" s="262"/>
      <c r="HEK155" s="262"/>
      <c r="HEL155" s="262"/>
      <c r="HEM155" s="262"/>
      <c r="HEN155" s="262"/>
      <c r="HEO155" s="262"/>
      <c r="HEP155" s="262"/>
      <c r="HEQ155" s="262"/>
      <c r="HER155" s="262"/>
      <c r="HES155" s="262"/>
      <c r="HET155" s="262"/>
      <c r="HEU155" s="262"/>
      <c r="HEV155" s="262"/>
      <c r="HEW155" s="262"/>
      <c r="HEX155" s="262"/>
      <c r="HEY155" s="262"/>
      <c r="HEZ155" s="262"/>
      <c r="HFA155" s="262"/>
      <c r="HFB155" s="262"/>
      <c r="HFC155" s="262"/>
      <c r="HFD155" s="262"/>
      <c r="HFE155" s="262"/>
      <c r="HFF155" s="262"/>
      <c r="HFG155" s="262"/>
      <c r="HFH155" s="262"/>
      <c r="HFI155" s="262"/>
      <c r="HFJ155" s="262"/>
      <c r="HFK155" s="262"/>
      <c r="HFL155" s="262"/>
      <c r="HFM155" s="262"/>
      <c r="HFN155" s="262"/>
      <c r="HFO155" s="262"/>
      <c r="HFP155" s="262"/>
      <c r="HFQ155" s="262"/>
      <c r="HFR155" s="262"/>
      <c r="HFS155" s="262"/>
      <c r="HFT155" s="262"/>
      <c r="HFU155" s="262"/>
      <c r="HFV155" s="262"/>
      <c r="HFW155" s="262"/>
      <c r="HFX155" s="262"/>
      <c r="HFY155" s="262"/>
      <c r="HFZ155" s="262"/>
      <c r="HGA155" s="262"/>
      <c r="HGB155" s="262"/>
      <c r="HGC155" s="262"/>
      <c r="HGD155" s="262"/>
      <c r="HGE155" s="262"/>
      <c r="HGF155" s="262"/>
      <c r="HGG155" s="262"/>
      <c r="HGH155" s="262"/>
      <c r="HGI155" s="262"/>
      <c r="HGJ155" s="262"/>
      <c r="HGK155" s="262"/>
      <c r="HGL155" s="262"/>
      <c r="HGM155" s="262"/>
      <c r="HGN155" s="262"/>
      <c r="HGO155" s="262"/>
      <c r="HGP155" s="262"/>
      <c r="HGQ155" s="262"/>
      <c r="HGR155" s="262"/>
      <c r="HGS155" s="262"/>
      <c r="HGT155" s="262"/>
      <c r="HGU155" s="262"/>
      <c r="HGV155" s="262"/>
      <c r="HGW155" s="262"/>
      <c r="HGX155" s="262"/>
      <c r="HGY155" s="262"/>
      <c r="HGZ155" s="262"/>
      <c r="HHA155" s="262"/>
      <c r="HHB155" s="262"/>
      <c r="HHC155" s="262"/>
      <c r="HHD155" s="262"/>
      <c r="HHE155" s="262"/>
      <c r="HHF155" s="262"/>
      <c r="HHG155" s="262"/>
      <c r="HHH155" s="262"/>
      <c r="HHI155" s="262"/>
      <c r="HHJ155" s="262"/>
      <c r="HHK155" s="262"/>
      <c r="HHL155" s="262"/>
      <c r="HHM155" s="262"/>
      <c r="HHN155" s="262"/>
      <c r="HHO155" s="262"/>
      <c r="HHP155" s="262"/>
      <c r="HHQ155" s="262"/>
      <c r="HHR155" s="262"/>
      <c r="HHS155" s="262"/>
      <c r="HHT155" s="262"/>
      <c r="HHU155" s="262"/>
      <c r="HHV155" s="262"/>
      <c r="HHW155" s="262"/>
      <c r="HHX155" s="262"/>
      <c r="HHY155" s="262"/>
      <c r="HHZ155" s="262"/>
      <c r="HIA155" s="262"/>
      <c r="HIB155" s="262"/>
      <c r="HIC155" s="262"/>
      <c r="HID155" s="262"/>
      <c r="HIE155" s="262"/>
      <c r="HIF155" s="262"/>
      <c r="HIG155" s="262"/>
      <c r="HIH155" s="262"/>
      <c r="HII155" s="262"/>
      <c r="HIJ155" s="262"/>
      <c r="HIK155" s="262"/>
      <c r="HIL155" s="262"/>
      <c r="HIM155" s="262"/>
      <c r="HIN155" s="262"/>
      <c r="HIO155" s="262"/>
      <c r="HIP155" s="262"/>
      <c r="HIQ155" s="262"/>
      <c r="HIR155" s="262"/>
      <c r="HIS155" s="262"/>
      <c r="HIT155" s="262"/>
      <c r="HIU155" s="262"/>
      <c r="HIV155" s="262"/>
      <c r="HIW155" s="262"/>
      <c r="HIX155" s="262"/>
      <c r="HIY155" s="262"/>
      <c r="HIZ155" s="262"/>
      <c r="HJA155" s="262"/>
      <c r="HJB155" s="262"/>
      <c r="HJC155" s="262"/>
      <c r="HJD155" s="262"/>
      <c r="HJE155" s="262"/>
      <c r="HJF155" s="262"/>
      <c r="HJG155" s="262"/>
      <c r="HJH155" s="262"/>
      <c r="HJI155" s="262"/>
      <c r="HJJ155" s="262"/>
      <c r="HJK155" s="262"/>
      <c r="HJL155" s="262"/>
      <c r="HJM155" s="262"/>
      <c r="HJN155" s="262"/>
      <c r="HJO155" s="262"/>
      <c r="HJP155" s="262"/>
      <c r="HJQ155" s="262"/>
      <c r="HJR155" s="262"/>
      <c r="HJS155" s="262"/>
      <c r="HJT155" s="262"/>
      <c r="HJU155" s="262"/>
      <c r="HJV155" s="262"/>
      <c r="HJW155" s="262"/>
      <c r="HJX155" s="262"/>
      <c r="HJY155" s="262"/>
      <c r="HJZ155" s="262"/>
      <c r="HKA155" s="262"/>
      <c r="HKB155" s="262"/>
      <c r="HKC155" s="262"/>
      <c r="HKD155" s="262"/>
      <c r="HKE155" s="262"/>
      <c r="HKF155" s="262"/>
      <c r="HKG155" s="262"/>
      <c r="HKH155" s="262"/>
      <c r="HKI155" s="262"/>
      <c r="HKJ155" s="262"/>
      <c r="HKK155" s="262"/>
      <c r="HKL155" s="262"/>
      <c r="HKM155" s="262"/>
      <c r="HKN155" s="262"/>
      <c r="HKO155" s="262"/>
      <c r="HKP155" s="262"/>
      <c r="HKQ155" s="262"/>
      <c r="HKR155" s="262"/>
      <c r="HKS155" s="262"/>
      <c r="HKT155" s="262"/>
      <c r="HKU155" s="262"/>
      <c r="HKV155" s="262"/>
      <c r="HKW155" s="262"/>
      <c r="HKX155" s="262"/>
      <c r="HKY155" s="262"/>
      <c r="HKZ155" s="262"/>
      <c r="HLA155" s="262"/>
      <c r="HLB155" s="262"/>
      <c r="HLC155" s="262"/>
      <c r="HLD155" s="262"/>
      <c r="HLE155" s="262"/>
      <c r="HLF155" s="262"/>
      <c r="HLG155" s="262"/>
      <c r="HLH155" s="262"/>
      <c r="HLI155" s="262"/>
      <c r="HLJ155" s="262"/>
      <c r="HLK155" s="262"/>
      <c r="HLL155" s="262"/>
      <c r="HLM155" s="262"/>
      <c r="HLN155" s="262"/>
      <c r="HLO155" s="262"/>
      <c r="HLP155" s="262"/>
      <c r="HLQ155" s="262"/>
      <c r="HLR155" s="262"/>
      <c r="HLS155" s="262"/>
      <c r="HLT155" s="262"/>
      <c r="HLU155" s="262"/>
      <c r="HLV155" s="262"/>
      <c r="HLW155" s="262"/>
      <c r="HLX155" s="262"/>
      <c r="HLY155" s="262"/>
      <c r="HLZ155" s="262"/>
      <c r="HMA155" s="262"/>
      <c r="HMB155" s="262"/>
      <c r="HMC155" s="262"/>
      <c r="HMD155" s="262"/>
      <c r="HME155" s="262"/>
      <c r="HMF155" s="262"/>
      <c r="HMG155" s="262"/>
      <c r="HMH155" s="262"/>
      <c r="HMI155" s="262"/>
      <c r="HMJ155" s="262"/>
      <c r="HMK155" s="262"/>
      <c r="HML155" s="262"/>
      <c r="HMM155" s="262"/>
      <c r="HMN155" s="262"/>
      <c r="HMO155" s="262"/>
      <c r="HMP155" s="262"/>
      <c r="HMQ155" s="262"/>
      <c r="HMR155" s="262"/>
      <c r="HMS155" s="262"/>
      <c r="HMT155" s="262"/>
      <c r="HMU155" s="262"/>
      <c r="HMV155" s="262"/>
      <c r="HMW155" s="262"/>
      <c r="HMX155" s="262"/>
      <c r="HMY155" s="262"/>
      <c r="HMZ155" s="262"/>
      <c r="HNA155" s="262"/>
      <c r="HNB155" s="262"/>
      <c r="HNC155" s="262"/>
      <c r="HND155" s="262"/>
      <c r="HNE155" s="262"/>
      <c r="HNF155" s="262"/>
      <c r="HNG155" s="262"/>
      <c r="HNH155" s="262"/>
      <c r="HNI155" s="262"/>
      <c r="HNJ155" s="262"/>
      <c r="HNK155" s="262"/>
      <c r="HNL155" s="262"/>
      <c r="HNM155" s="262"/>
      <c r="HNN155" s="262"/>
      <c r="HNO155" s="262"/>
      <c r="HNP155" s="262"/>
      <c r="HNQ155" s="262"/>
      <c r="HNR155" s="262"/>
      <c r="HNS155" s="262"/>
      <c r="HNT155" s="262"/>
      <c r="HNU155" s="262"/>
      <c r="HNV155" s="262"/>
      <c r="HNW155" s="262"/>
      <c r="HNX155" s="262"/>
      <c r="HNY155" s="262"/>
      <c r="HNZ155" s="262"/>
      <c r="HOA155" s="262"/>
      <c r="HOB155" s="262"/>
      <c r="HOC155" s="262"/>
      <c r="HOD155" s="262"/>
      <c r="HOE155" s="262"/>
      <c r="HOF155" s="262"/>
      <c r="HOG155" s="262"/>
      <c r="HOH155" s="262"/>
      <c r="HOI155" s="262"/>
      <c r="HOJ155" s="262"/>
      <c r="HOK155" s="262"/>
      <c r="HOL155" s="262"/>
      <c r="HOM155" s="262"/>
      <c r="HON155" s="262"/>
      <c r="HOO155" s="262"/>
      <c r="HOP155" s="262"/>
      <c r="HOQ155" s="262"/>
      <c r="HOR155" s="262"/>
      <c r="HOS155" s="262"/>
      <c r="HOT155" s="262"/>
      <c r="HOU155" s="262"/>
      <c r="HOV155" s="262"/>
      <c r="HOW155" s="262"/>
      <c r="HOX155" s="262"/>
      <c r="HOY155" s="262"/>
      <c r="HOZ155" s="262"/>
      <c r="HPA155" s="262"/>
      <c r="HPB155" s="262"/>
      <c r="HPC155" s="262"/>
      <c r="HPD155" s="262"/>
      <c r="HPE155" s="262"/>
      <c r="HPF155" s="262"/>
      <c r="HPG155" s="262"/>
      <c r="HPH155" s="262"/>
      <c r="HPI155" s="262"/>
      <c r="HPJ155" s="262"/>
      <c r="HPK155" s="262"/>
      <c r="HPL155" s="262"/>
      <c r="HPM155" s="262"/>
      <c r="HPN155" s="262"/>
      <c r="HPO155" s="262"/>
      <c r="HPP155" s="262"/>
      <c r="HPQ155" s="262"/>
      <c r="HPR155" s="262"/>
      <c r="HPS155" s="262"/>
      <c r="HPT155" s="262"/>
      <c r="HPU155" s="262"/>
      <c r="HPV155" s="262"/>
      <c r="HPW155" s="262"/>
      <c r="HPX155" s="262"/>
      <c r="HPY155" s="262"/>
      <c r="HPZ155" s="262"/>
      <c r="HQA155" s="262"/>
      <c r="HQB155" s="262"/>
      <c r="HQC155" s="262"/>
      <c r="HQD155" s="262"/>
      <c r="HQE155" s="262"/>
      <c r="HQF155" s="262"/>
      <c r="HQG155" s="262"/>
      <c r="HQH155" s="262"/>
      <c r="HQI155" s="262"/>
      <c r="HQJ155" s="262"/>
      <c r="HQK155" s="262"/>
      <c r="HQL155" s="262"/>
      <c r="HQM155" s="262"/>
      <c r="HQN155" s="262"/>
      <c r="HQO155" s="262"/>
      <c r="HQP155" s="262"/>
      <c r="HQQ155" s="262"/>
      <c r="HQR155" s="262"/>
      <c r="HQS155" s="262"/>
      <c r="HQT155" s="262"/>
      <c r="HQU155" s="262"/>
      <c r="HQV155" s="262"/>
      <c r="HQW155" s="262"/>
      <c r="HQX155" s="262"/>
      <c r="HQY155" s="262"/>
      <c r="HQZ155" s="262"/>
      <c r="HRA155" s="262"/>
      <c r="HRB155" s="262"/>
      <c r="HRC155" s="262"/>
      <c r="HRD155" s="262"/>
      <c r="HRE155" s="262"/>
      <c r="HRF155" s="262"/>
      <c r="HRG155" s="262"/>
      <c r="HRH155" s="262"/>
      <c r="HRI155" s="262"/>
      <c r="HRJ155" s="262"/>
      <c r="HRK155" s="262"/>
      <c r="HRL155" s="262"/>
      <c r="HRM155" s="262"/>
      <c r="HRN155" s="262"/>
      <c r="HRO155" s="262"/>
      <c r="HRP155" s="262"/>
      <c r="HRQ155" s="262"/>
      <c r="HRR155" s="262"/>
      <c r="HRS155" s="262"/>
      <c r="HRT155" s="262"/>
      <c r="HRU155" s="262"/>
      <c r="HRV155" s="262"/>
      <c r="HRW155" s="262"/>
      <c r="HRX155" s="262"/>
      <c r="HRY155" s="262"/>
      <c r="HRZ155" s="262"/>
      <c r="HSA155" s="262"/>
      <c r="HSB155" s="262"/>
      <c r="HSC155" s="262"/>
      <c r="HSD155" s="262"/>
      <c r="HSE155" s="262"/>
      <c r="HSF155" s="262"/>
      <c r="HSG155" s="262"/>
      <c r="HSH155" s="262"/>
      <c r="HSI155" s="262"/>
      <c r="HSJ155" s="262"/>
      <c r="HSK155" s="262"/>
      <c r="HSL155" s="262"/>
      <c r="HSM155" s="262"/>
      <c r="HSN155" s="262"/>
      <c r="HSO155" s="262"/>
      <c r="HSP155" s="262"/>
      <c r="HSQ155" s="262"/>
      <c r="HSR155" s="262"/>
      <c r="HSS155" s="262"/>
      <c r="HST155" s="262"/>
      <c r="HSU155" s="262"/>
      <c r="HSV155" s="262"/>
      <c r="HSW155" s="262"/>
      <c r="HSX155" s="262"/>
      <c r="HSY155" s="262"/>
      <c r="HSZ155" s="262"/>
      <c r="HTA155" s="262"/>
      <c r="HTB155" s="262"/>
      <c r="HTC155" s="262"/>
      <c r="HTD155" s="262"/>
      <c r="HTE155" s="262"/>
      <c r="HTF155" s="262"/>
      <c r="HTG155" s="262"/>
      <c r="HTH155" s="262"/>
      <c r="HTI155" s="262"/>
      <c r="HTJ155" s="262"/>
      <c r="HTK155" s="262"/>
      <c r="HTL155" s="262"/>
      <c r="HTM155" s="262"/>
      <c r="HTN155" s="262"/>
      <c r="HTO155" s="262"/>
      <c r="HTP155" s="262"/>
      <c r="HTQ155" s="262"/>
      <c r="HTR155" s="262"/>
      <c r="HTS155" s="262"/>
      <c r="HTT155" s="262"/>
      <c r="HTU155" s="262"/>
      <c r="HTV155" s="262"/>
      <c r="HTW155" s="262"/>
      <c r="HTX155" s="262"/>
      <c r="HTY155" s="262"/>
      <c r="HTZ155" s="262"/>
      <c r="HUA155" s="262"/>
      <c r="HUB155" s="262"/>
      <c r="HUC155" s="262"/>
      <c r="HUD155" s="262"/>
      <c r="HUE155" s="262"/>
      <c r="HUF155" s="262"/>
      <c r="HUG155" s="262"/>
      <c r="HUH155" s="262"/>
      <c r="HUI155" s="262"/>
      <c r="HUJ155" s="262"/>
      <c r="HUK155" s="262"/>
      <c r="HUL155" s="262"/>
      <c r="HUM155" s="262"/>
      <c r="HUN155" s="262"/>
      <c r="HUO155" s="262"/>
      <c r="HUP155" s="262"/>
      <c r="HUQ155" s="262"/>
      <c r="HUR155" s="262"/>
      <c r="HUS155" s="262"/>
      <c r="HUT155" s="262"/>
      <c r="HUU155" s="262"/>
      <c r="HUV155" s="262"/>
      <c r="HUW155" s="262"/>
      <c r="HUX155" s="262"/>
      <c r="HUY155" s="262"/>
      <c r="HUZ155" s="262"/>
      <c r="HVA155" s="262"/>
      <c r="HVB155" s="262"/>
      <c r="HVC155" s="262"/>
      <c r="HVD155" s="262"/>
      <c r="HVE155" s="262"/>
      <c r="HVF155" s="262"/>
      <c r="HVG155" s="262"/>
      <c r="HVH155" s="262"/>
      <c r="HVI155" s="262"/>
      <c r="HVJ155" s="262"/>
      <c r="HVK155" s="262"/>
      <c r="HVL155" s="262"/>
      <c r="HVM155" s="262"/>
      <c r="HVN155" s="262"/>
      <c r="HVO155" s="262"/>
      <c r="HVP155" s="262"/>
      <c r="HVQ155" s="262"/>
      <c r="HVR155" s="262"/>
      <c r="HVS155" s="262"/>
      <c r="HVT155" s="262"/>
      <c r="HVU155" s="262"/>
      <c r="HVV155" s="262"/>
      <c r="HVW155" s="262"/>
      <c r="HVX155" s="262"/>
      <c r="HVY155" s="262"/>
      <c r="HVZ155" s="262"/>
      <c r="HWA155" s="262"/>
      <c r="HWB155" s="262"/>
      <c r="HWC155" s="262"/>
      <c r="HWD155" s="262"/>
      <c r="HWE155" s="262"/>
      <c r="HWF155" s="262"/>
      <c r="HWG155" s="262"/>
      <c r="HWH155" s="262"/>
      <c r="HWI155" s="262"/>
      <c r="HWJ155" s="262"/>
      <c r="HWK155" s="262"/>
      <c r="HWL155" s="262"/>
      <c r="HWM155" s="262"/>
      <c r="HWN155" s="262"/>
      <c r="HWO155" s="262"/>
      <c r="HWP155" s="262"/>
      <c r="HWQ155" s="262"/>
      <c r="HWR155" s="262"/>
      <c r="HWS155" s="262"/>
      <c r="HWT155" s="262"/>
      <c r="HWU155" s="262"/>
      <c r="HWV155" s="262"/>
      <c r="HWW155" s="262"/>
      <c r="HWX155" s="262"/>
      <c r="HWY155" s="262"/>
      <c r="HWZ155" s="262"/>
      <c r="HXA155" s="262"/>
      <c r="HXB155" s="262"/>
      <c r="HXC155" s="262"/>
      <c r="HXD155" s="262"/>
      <c r="HXE155" s="262"/>
      <c r="HXF155" s="262"/>
      <c r="HXG155" s="262"/>
      <c r="HXH155" s="262"/>
      <c r="HXI155" s="262"/>
      <c r="HXJ155" s="262"/>
      <c r="HXK155" s="262"/>
      <c r="HXL155" s="262"/>
      <c r="HXM155" s="262"/>
      <c r="HXN155" s="262"/>
      <c r="HXO155" s="262"/>
      <c r="HXP155" s="262"/>
      <c r="HXQ155" s="262"/>
      <c r="HXR155" s="262"/>
      <c r="HXS155" s="262"/>
      <c r="HXT155" s="262"/>
      <c r="HXU155" s="262"/>
      <c r="HXV155" s="262"/>
      <c r="HXW155" s="262"/>
      <c r="HXX155" s="262"/>
      <c r="HXY155" s="262"/>
      <c r="HXZ155" s="262"/>
      <c r="HYA155" s="262"/>
      <c r="HYB155" s="262"/>
      <c r="HYC155" s="262"/>
      <c r="HYD155" s="262"/>
      <c r="HYE155" s="262"/>
      <c r="HYF155" s="262"/>
      <c r="HYG155" s="262"/>
      <c r="HYH155" s="262"/>
      <c r="HYI155" s="262"/>
      <c r="HYJ155" s="262"/>
      <c r="HYK155" s="262"/>
      <c r="HYL155" s="262"/>
      <c r="HYM155" s="262"/>
      <c r="HYN155" s="262"/>
      <c r="HYO155" s="262"/>
      <c r="HYP155" s="262"/>
      <c r="HYQ155" s="262"/>
      <c r="HYR155" s="262"/>
      <c r="HYS155" s="262"/>
      <c r="HYT155" s="262"/>
      <c r="HYU155" s="262"/>
      <c r="HYV155" s="262"/>
      <c r="HYW155" s="262"/>
      <c r="HYX155" s="262"/>
      <c r="HYY155" s="262"/>
      <c r="HYZ155" s="262"/>
      <c r="HZA155" s="262"/>
      <c r="HZB155" s="262"/>
      <c r="HZC155" s="262"/>
      <c r="HZD155" s="262"/>
      <c r="HZE155" s="262"/>
      <c r="HZF155" s="262"/>
      <c r="HZG155" s="262"/>
      <c r="HZH155" s="262"/>
      <c r="HZI155" s="262"/>
      <c r="HZJ155" s="262"/>
      <c r="HZK155" s="262"/>
      <c r="HZL155" s="262"/>
      <c r="HZM155" s="262"/>
      <c r="HZN155" s="262"/>
      <c r="HZO155" s="262"/>
      <c r="HZP155" s="262"/>
      <c r="HZQ155" s="262"/>
      <c r="HZR155" s="262"/>
      <c r="HZS155" s="262"/>
      <c r="HZT155" s="262"/>
      <c r="HZU155" s="262"/>
      <c r="HZV155" s="262"/>
      <c r="HZW155" s="262"/>
      <c r="HZX155" s="262"/>
      <c r="HZY155" s="262"/>
      <c r="HZZ155" s="262"/>
      <c r="IAA155" s="262"/>
      <c r="IAB155" s="262"/>
      <c r="IAC155" s="262"/>
      <c r="IAD155" s="262"/>
      <c r="IAE155" s="262"/>
      <c r="IAF155" s="262"/>
      <c r="IAG155" s="262"/>
      <c r="IAH155" s="262"/>
      <c r="IAI155" s="262"/>
      <c r="IAJ155" s="262"/>
      <c r="IAK155" s="262"/>
      <c r="IAL155" s="262"/>
      <c r="IAM155" s="262"/>
      <c r="IAN155" s="262"/>
      <c r="IAO155" s="262"/>
      <c r="IAP155" s="262"/>
      <c r="IAQ155" s="262"/>
      <c r="IAR155" s="262"/>
      <c r="IAS155" s="262"/>
      <c r="IAT155" s="262"/>
      <c r="IAU155" s="262"/>
      <c r="IAV155" s="262"/>
      <c r="IAW155" s="262"/>
      <c r="IAX155" s="262"/>
      <c r="IAY155" s="262"/>
      <c r="IAZ155" s="262"/>
      <c r="IBA155" s="262"/>
      <c r="IBB155" s="262"/>
      <c r="IBC155" s="262"/>
      <c r="IBD155" s="262"/>
      <c r="IBE155" s="262"/>
      <c r="IBF155" s="262"/>
      <c r="IBG155" s="262"/>
      <c r="IBH155" s="262"/>
      <c r="IBI155" s="262"/>
      <c r="IBJ155" s="262"/>
      <c r="IBK155" s="262"/>
      <c r="IBL155" s="262"/>
      <c r="IBM155" s="262"/>
      <c r="IBN155" s="262"/>
      <c r="IBO155" s="262"/>
      <c r="IBP155" s="262"/>
      <c r="IBQ155" s="262"/>
      <c r="IBR155" s="262"/>
      <c r="IBS155" s="262"/>
      <c r="IBT155" s="262"/>
      <c r="IBU155" s="262"/>
      <c r="IBV155" s="262"/>
      <c r="IBW155" s="262"/>
      <c r="IBX155" s="262"/>
      <c r="IBY155" s="262"/>
      <c r="IBZ155" s="262"/>
      <c r="ICA155" s="262"/>
      <c r="ICB155" s="262"/>
      <c r="ICC155" s="262"/>
      <c r="ICD155" s="262"/>
      <c r="ICE155" s="262"/>
      <c r="ICF155" s="262"/>
      <c r="ICG155" s="262"/>
      <c r="ICH155" s="262"/>
      <c r="ICI155" s="262"/>
      <c r="ICJ155" s="262"/>
      <c r="ICK155" s="262"/>
      <c r="ICL155" s="262"/>
      <c r="ICM155" s="262"/>
      <c r="ICN155" s="262"/>
      <c r="ICO155" s="262"/>
      <c r="ICP155" s="262"/>
      <c r="ICQ155" s="262"/>
      <c r="ICR155" s="262"/>
      <c r="ICS155" s="262"/>
      <c r="ICT155" s="262"/>
      <c r="ICU155" s="262"/>
      <c r="ICV155" s="262"/>
      <c r="ICW155" s="262"/>
      <c r="ICX155" s="262"/>
      <c r="ICY155" s="262"/>
      <c r="ICZ155" s="262"/>
      <c r="IDA155" s="262"/>
      <c r="IDB155" s="262"/>
      <c r="IDC155" s="262"/>
      <c r="IDD155" s="262"/>
      <c r="IDE155" s="262"/>
      <c r="IDF155" s="262"/>
      <c r="IDG155" s="262"/>
      <c r="IDH155" s="262"/>
      <c r="IDI155" s="262"/>
      <c r="IDJ155" s="262"/>
      <c r="IDK155" s="262"/>
      <c r="IDL155" s="262"/>
      <c r="IDM155" s="262"/>
      <c r="IDN155" s="262"/>
      <c r="IDO155" s="262"/>
      <c r="IDP155" s="262"/>
      <c r="IDQ155" s="262"/>
      <c r="IDR155" s="262"/>
      <c r="IDS155" s="262"/>
      <c r="IDT155" s="262"/>
      <c r="IDU155" s="262"/>
      <c r="IDV155" s="262"/>
      <c r="IDW155" s="262"/>
      <c r="IDX155" s="262"/>
      <c r="IDY155" s="262"/>
      <c r="IDZ155" s="262"/>
      <c r="IEA155" s="262"/>
      <c r="IEB155" s="262"/>
      <c r="IEC155" s="262"/>
      <c r="IED155" s="262"/>
      <c r="IEE155" s="262"/>
      <c r="IEF155" s="262"/>
      <c r="IEG155" s="262"/>
      <c r="IEH155" s="262"/>
      <c r="IEI155" s="262"/>
      <c r="IEJ155" s="262"/>
      <c r="IEK155" s="262"/>
      <c r="IEL155" s="262"/>
      <c r="IEM155" s="262"/>
      <c r="IEN155" s="262"/>
      <c r="IEO155" s="262"/>
      <c r="IEP155" s="262"/>
      <c r="IEQ155" s="262"/>
      <c r="IER155" s="262"/>
      <c r="IES155" s="262"/>
      <c r="IET155" s="262"/>
      <c r="IEU155" s="262"/>
      <c r="IEV155" s="262"/>
      <c r="IEW155" s="262"/>
      <c r="IEX155" s="262"/>
      <c r="IEY155" s="262"/>
      <c r="IEZ155" s="262"/>
      <c r="IFA155" s="262"/>
      <c r="IFB155" s="262"/>
      <c r="IFC155" s="262"/>
      <c r="IFD155" s="262"/>
      <c r="IFE155" s="262"/>
      <c r="IFF155" s="262"/>
      <c r="IFG155" s="262"/>
      <c r="IFH155" s="262"/>
      <c r="IFI155" s="262"/>
      <c r="IFJ155" s="262"/>
      <c r="IFK155" s="262"/>
      <c r="IFL155" s="262"/>
      <c r="IFM155" s="262"/>
      <c r="IFN155" s="262"/>
      <c r="IFO155" s="262"/>
      <c r="IFP155" s="262"/>
      <c r="IFQ155" s="262"/>
      <c r="IFR155" s="262"/>
      <c r="IFS155" s="262"/>
      <c r="IFT155" s="262"/>
      <c r="IFU155" s="262"/>
      <c r="IFV155" s="262"/>
      <c r="IFW155" s="262"/>
      <c r="IFX155" s="262"/>
      <c r="IFY155" s="262"/>
      <c r="IFZ155" s="262"/>
      <c r="IGA155" s="262"/>
      <c r="IGB155" s="262"/>
      <c r="IGC155" s="262"/>
      <c r="IGD155" s="262"/>
      <c r="IGE155" s="262"/>
      <c r="IGF155" s="262"/>
      <c r="IGG155" s="262"/>
      <c r="IGH155" s="262"/>
      <c r="IGI155" s="262"/>
      <c r="IGJ155" s="262"/>
      <c r="IGK155" s="262"/>
      <c r="IGL155" s="262"/>
      <c r="IGM155" s="262"/>
      <c r="IGN155" s="262"/>
      <c r="IGO155" s="262"/>
      <c r="IGP155" s="262"/>
      <c r="IGQ155" s="262"/>
      <c r="IGR155" s="262"/>
      <c r="IGS155" s="262"/>
      <c r="IGT155" s="262"/>
      <c r="IGU155" s="262"/>
      <c r="IGV155" s="262"/>
      <c r="IGW155" s="262"/>
      <c r="IGX155" s="262"/>
      <c r="IGY155" s="262"/>
      <c r="IGZ155" s="262"/>
      <c r="IHA155" s="262"/>
      <c r="IHB155" s="262"/>
      <c r="IHC155" s="262"/>
      <c r="IHD155" s="262"/>
      <c r="IHE155" s="262"/>
      <c r="IHF155" s="262"/>
      <c r="IHG155" s="262"/>
      <c r="IHH155" s="262"/>
      <c r="IHI155" s="262"/>
      <c r="IHJ155" s="262"/>
      <c r="IHK155" s="262"/>
      <c r="IHL155" s="262"/>
      <c r="IHM155" s="262"/>
      <c r="IHN155" s="262"/>
      <c r="IHO155" s="262"/>
      <c r="IHP155" s="262"/>
      <c r="IHQ155" s="262"/>
      <c r="IHR155" s="262"/>
      <c r="IHS155" s="262"/>
      <c r="IHT155" s="262"/>
      <c r="IHU155" s="262"/>
      <c r="IHV155" s="262"/>
      <c r="IHW155" s="262"/>
      <c r="IHX155" s="262"/>
      <c r="IHY155" s="262"/>
      <c r="IHZ155" s="262"/>
      <c r="IIA155" s="262"/>
      <c r="IIB155" s="262"/>
      <c r="IIC155" s="262"/>
      <c r="IID155" s="262"/>
      <c r="IIE155" s="262"/>
      <c r="IIF155" s="262"/>
      <c r="IIG155" s="262"/>
      <c r="IIH155" s="262"/>
      <c r="III155" s="262"/>
      <c r="IIJ155" s="262"/>
      <c r="IIK155" s="262"/>
      <c r="IIL155" s="262"/>
      <c r="IIM155" s="262"/>
      <c r="IIN155" s="262"/>
      <c r="IIO155" s="262"/>
      <c r="IIP155" s="262"/>
      <c r="IIQ155" s="262"/>
      <c r="IIR155" s="262"/>
      <c r="IIS155" s="262"/>
      <c r="IIT155" s="262"/>
      <c r="IIU155" s="262"/>
      <c r="IIV155" s="262"/>
      <c r="IIW155" s="262"/>
      <c r="IIX155" s="262"/>
      <c r="IIY155" s="262"/>
      <c r="IIZ155" s="262"/>
      <c r="IJA155" s="262"/>
      <c r="IJB155" s="262"/>
      <c r="IJC155" s="262"/>
      <c r="IJD155" s="262"/>
      <c r="IJE155" s="262"/>
      <c r="IJF155" s="262"/>
      <c r="IJG155" s="262"/>
      <c r="IJH155" s="262"/>
      <c r="IJI155" s="262"/>
      <c r="IJJ155" s="262"/>
      <c r="IJK155" s="262"/>
      <c r="IJL155" s="262"/>
      <c r="IJM155" s="262"/>
      <c r="IJN155" s="262"/>
      <c r="IJO155" s="262"/>
      <c r="IJP155" s="262"/>
      <c r="IJQ155" s="262"/>
      <c r="IJR155" s="262"/>
      <c r="IJS155" s="262"/>
      <c r="IJT155" s="262"/>
      <c r="IJU155" s="262"/>
      <c r="IJV155" s="262"/>
      <c r="IJW155" s="262"/>
      <c r="IJX155" s="262"/>
      <c r="IJY155" s="262"/>
      <c r="IJZ155" s="262"/>
      <c r="IKA155" s="262"/>
      <c r="IKB155" s="262"/>
      <c r="IKC155" s="262"/>
      <c r="IKD155" s="262"/>
      <c r="IKE155" s="262"/>
      <c r="IKF155" s="262"/>
      <c r="IKG155" s="262"/>
      <c r="IKH155" s="262"/>
      <c r="IKI155" s="262"/>
      <c r="IKJ155" s="262"/>
      <c r="IKK155" s="262"/>
      <c r="IKL155" s="262"/>
      <c r="IKM155" s="262"/>
      <c r="IKN155" s="262"/>
      <c r="IKO155" s="262"/>
      <c r="IKP155" s="262"/>
      <c r="IKQ155" s="262"/>
      <c r="IKR155" s="262"/>
      <c r="IKS155" s="262"/>
      <c r="IKT155" s="262"/>
      <c r="IKU155" s="262"/>
      <c r="IKV155" s="262"/>
      <c r="IKW155" s="262"/>
      <c r="IKX155" s="262"/>
      <c r="IKY155" s="262"/>
      <c r="IKZ155" s="262"/>
      <c r="ILA155" s="262"/>
      <c r="ILB155" s="262"/>
      <c r="ILC155" s="262"/>
      <c r="ILD155" s="262"/>
      <c r="ILE155" s="262"/>
      <c r="ILF155" s="262"/>
      <c r="ILG155" s="262"/>
      <c r="ILH155" s="262"/>
      <c r="ILI155" s="262"/>
      <c r="ILJ155" s="262"/>
      <c r="ILK155" s="262"/>
      <c r="ILL155" s="262"/>
      <c r="ILM155" s="262"/>
      <c r="ILN155" s="262"/>
      <c r="ILO155" s="262"/>
      <c r="ILP155" s="262"/>
      <c r="ILQ155" s="262"/>
      <c r="ILR155" s="262"/>
      <c r="ILS155" s="262"/>
      <c r="ILT155" s="262"/>
      <c r="ILU155" s="262"/>
      <c r="ILV155" s="262"/>
      <c r="ILW155" s="262"/>
      <c r="ILX155" s="262"/>
      <c r="ILY155" s="262"/>
      <c r="ILZ155" s="262"/>
      <c r="IMA155" s="262"/>
      <c r="IMB155" s="262"/>
      <c r="IMC155" s="262"/>
      <c r="IMD155" s="262"/>
      <c r="IME155" s="262"/>
      <c r="IMF155" s="262"/>
      <c r="IMG155" s="262"/>
      <c r="IMH155" s="262"/>
      <c r="IMI155" s="262"/>
      <c r="IMJ155" s="262"/>
      <c r="IMK155" s="262"/>
      <c r="IML155" s="262"/>
      <c r="IMM155" s="262"/>
      <c r="IMN155" s="262"/>
      <c r="IMO155" s="262"/>
      <c r="IMP155" s="262"/>
      <c r="IMQ155" s="262"/>
      <c r="IMR155" s="262"/>
      <c r="IMS155" s="262"/>
      <c r="IMT155" s="262"/>
      <c r="IMU155" s="262"/>
      <c r="IMV155" s="262"/>
      <c r="IMW155" s="262"/>
      <c r="IMX155" s="262"/>
      <c r="IMY155" s="262"/>
      <c r="IMZ155" s="262"/>
      <c r="INA155" s="262"/>
      <c r="INB155" s="262"/>
      <c r="INC155" s="262"/>
      <c r="IND155" s="262"/>
      <c r="INE155" s="262"/>
      <c r="INF155" s="262"/>
      <c r="ING155" s="262"/>
      <c r="INH155" s="262"/>
      <c r="INI155" s="262"/>
      <c r="INJ155" s="262"/>
      <c r="INK155" s="262"/>
      <c r="INL155" s="262"/>
      <c r="INM155" s="262"/>
      <c r="INN155" s="262"/>
      <c r="INO155" s="262"/>
      <c r="INP155" s="262"/>
      <c r="INQ155" s="262"/>
      <c r="INR155" s="262"/>
      <c r="INS155" s="262"/>
      <c r="INT155" s="262"/>
      <c r="INU155" s="262"/>
      <c r="INV155" s="262"/>
      <c r="INW155" s="262"/>
      <c r="INX155" s="262"/>
      <c r="INY155" s="262"/>
      <c r="INZ155" s="262"/>
      <c r="IOA155" s="262"/>
      <c r="IOB155" s="262"/>
      <c r="IOC155" s="262"/>
      <c r="IOD155" s="262"/>
      <c r="IOE155" s="262"/>
      <c r="IOF155" s="262"/>
      <c r="IOG155" s="262"/>
      <c r="IOH155" s="262"/>
      <c r="IOI155" s="262"/>
      <c r="IOJ155" s="262"/>
      <c r="IOK155" s="262"/>
      <c r="IOL155" s="262"/>
      <c r="IOM155" s="262"/>
      <c r="ION155" s="262"/>
      <c r="IOO155" s="262"/>
      <c r="IOP155" s="262"/>
      <c r="IOQ155" s="262"/>
      <c r="IOR155" s="262"/>
      <c r="IOS155" s="262"/>
      <c r="IOT155" s="262"/>
      <c r="IOU155" s="262"/>
      <c r="IOV155" s="262"/>
      <c r="IOW155" s="262"/>
      <c r="IOX155" s="262"/>
      <c r="IOY155" s="262"/>
      <c r="IOZ155" s="262"/>
      <c r="IPA155" s="262"/>
      <c r="IPB155" s="262"/>
      <c r="IPC155" s="262"/>
      <c r="IPD155" s="262"/>
      <c r="IPE155" s="262"/>
      <c r="IPF155" s="262"/>
      <c r="IPG155" s="262"/>
      <c r="IPH155" s="262"/>
      <c r="IPI155" s="262"/>
      <c r="IPJ155" s="262"/>
      <c r="IPK155" s="262"/>
      <c r="IPL155" s="262"/>
      <c r="IPM155" s="262"/>
      <c r="IPN155" s="262"/>
      <c r="IPO155" s="262"/>
      <c r="IPP155" s="262"/>
      <c r="IPQ155" s="262"/>
      <c r="IPR155" s="262"/>
      <c r="IPS155" s="262"/>
      <c r="IPT155" s="262"/>
      <c r="IPU155" s="262"/>
      <c r="IPV155" s="262"/>
      <c r="IPW155" s="262"/>
      <c r="IPX155" s="262"/>
      <c r="IPY155" s="262"/>
      <c r="IPZ155" s="262"/>
      <c r="IQA155" s="262"/>
      <c r="IQB155" s="262"/>
      <c r="IQC155" s="262"/>
      <c r="IQD155" s="262"/>
      <c r="IQE155" s="262"/>
      <c r="IQF155" s="262"/>
      <c r="IQG155" s="262"/>
      <c r="IQH155" s="262"/>
      <c r="IQI155" s="262"/>
      <c r="IQJ155" s="262"/>
      <c r="IQK155" s="262"/>
      <c r="IQL155" s="262"/>
      <c r="IQM155" s="262"/>
      <c r="IQN155" s="262"/>
      <c r="IQO155" s="262"/>
      <c r="IQP155" s="262"/>
      <c r="IQQ155" s="262"/>
      <c r="IQR155" s="262"/>
      <c r="IQS155" s="262"/>
      <c r="IQT155" s="262"/>
      <c r="IQU155" s="262"/>
      <c r="IQV155" s="262"/>
      <c r="IQW155" s="262"/>
      <c r="IQX155" s="262"/>
      <c r="IQY155" s="262"/>
      <c r="IQZ155" s="262"/>
      <c r="IRA155" s="262"/>
      <c r="IRB155" s="262"/>
      <c r="IRC155" s="262"/>
      <c r="IRD155" s="262"/>
      <c r="IRE155" s="262"/>
      <c r="IRF155" s="262"/>
      <c r="IRG155" s="262"/>
      <c r="IRH155" s="262"/>
      <c r="IRI155" s="262"/>
      <c r="IRJ155" s="262"/>
      <c r="IRK155" s="262"/>
      <c r="IRL155" s="262"/>
      <c r="IRM155" s="262"/>
      <c r="IRN155" s="262"/>
      <c r="IRO155" s="262"/>
      <c r="IRP155" s="262"/>
      <c r="IRQ155" s="262"/>
      <c r="IRR155" s="262"/>
      <c r="IRS155" s="262"/>
      <c r="IRT155" s="262"/>
      <c r="IRU155" s="262"/>
      <c r="IRV155" s="262"/>
      <c r="IRW155" s="262"/>
      <c r="IRX155" s="262"/>
      <c r="IRY155" s="262"/>
      <c r="IRZ155" s="262"/>
      <c r="ISA155" s="262"/>
      <c r="ISB155" s="262"/>
      <c r="ISC155" s="262"/>
      <c r="ISD155" s="262"/>
      <c r="ISE155" s="262"/>
      <c r="ISF155" s="262"/>
      <c r="ISG155" s="262"/>
      <c r="ISH155" s="262"/>
      <c r="ISI155" s="262"/>
      <c r="ISJ155" s="262"/>
      <c r="ISK155" s="262"/>
      <c r="ISL155" s="262"/>
      <c r="ISM155" s="262"/>
      <c r="ISN155" s="262"/>
      <c r="ISO155" s="262"/>
      <c r="ISP155" s="262"/>
      <c r="ISQ155" s="262"/>
      <c r="ISR155" s="262"/>
      <c r="ISS155" s="262"/>
      <c r="IST155" s="262"/>
      <c r="ISU155" s="262"/>
      <c r="ISV155" s="262"/>
      <c r="ISW155" s="262"/>
      <c r="ISX155" s="262"/>
      <c r="ISY155" s="262"/>
      <c r="ISZ155" s="262"/>
      <c r="ITA155" s="262"/>
      <c r="ITB155" s="262"/>
      <c r="ITC155" s="262"/>
      <c r="ITD155" s="262"/>
      <c r="ITE155" s="262"/>
      <c r="ITF155" s="262"/>
      <c r="ITG155" s="262"/>
      <c r="ITH155" s="262"/>
      <c r="ITI155" s="262"/>
      <c r="ITJ155" s="262"/>
      <c r="ITK155" s="262"/>
      <c r="ITL155" s="262"/>
      <c r="ITM155" s="262"/>
      <c r="ITN155" s="262"/>
      <c r="ITO155" s="262"/>
      <c r="ITP155" s="262"/>
      <c r="ITQ155" s="262"/>
      <c r="ITR155" s="262"/>
      <c r="ITS155" s="262"/>
      <c r="ITT155" s="262"/>
      <c r="ITU155" s="262"/>
      <c r="ITV155" s="262"/>
      <c r="ITW155" s="262"/>
      <c r="ITX155" s="262"/>
      <c r="ITY155" s="262"/>
      <c r="ITZ155" s="262"/>
      <c r="IUA155" s="262"/>
      <c r="IUB155" s="262"/>
      <c r="IUC155" s="262"/>
      <c r="IUD155" s="262"/>
      <c r="IUE155" s="262"/>
      <c r="IUF155" s="262"/>
      <c r="IUG155" s="262"/>
      <c r="IUH155" s="262"/>
      <c r="IUI155" s="262"/>
      <c r="IUJ155" s="262"/>
      <c r="IUK155" s="262"/>
      <c r="IUL155" s="262"/>
      <c r="IUM155" s="262"/>
      <c r="IUN155" s="262"/>
      <c r="IUO155" s="262"/>
      <c r="IUP155" s="262"/>
      <c r="IUQ155" s="262"/>
      <c r="IUR155" s="262"/>
      <c r="IUS155" s="262"/>
      <c r="IUT155" s="262"/>
      <c r="IUU155" s="262"/>
      <c r="IUV155" s="262"/>
      <c r="IUW155" s="262"/>
      <c r="IUX155" s="262"/>
      <c r="IUY155" s="262"/>
      <c r="IUZ155" s="262"/>
      <c r="IVA155" s="262"/>
      <c r="IVB155" s="262"/>
      <c r="IVC155" s="262"/>
      <c r="IVD155" s="262"/>
      <c r="IVE155" s="262"/>
      <c r="IVF155" s="262"/>
      <c r="IVG155" s="262"/>
      <c r="IVH155" s="262"/>
      <c r="IVI155" s="262"/>
      <c r="IVJ155" s="262"/>
      <c r="IVK155" s="262"/>
      <c r="IVL155" s="262"/>
      <c r="IVM155" s="262"/>
      <c r="IVN155" s="262"/>
      <c r="IVO155" s="262"/>
      <c r="IVP155" s="262"/>
      <c r="IVQ155" s="262"/>
      <c r="IVR155" s="262"/>
      <c r="IVS155" s="262"/>
      <c r="IVT155" s="262"/>
      <c r="IVU155" s="262"/>
      <c r="IVV155" s="262"/>
      <c r="IVW155" s="262"/>
      <c r="IVX155" s="262"/>
      <c r="IVY155" s="262"/>
      <c r="IVZ155" s="262"/>
      <c r="IWA155" s="262"/>
      <c r="IWB155" s="262"/>
      <c r="IWC155" s="262"/>
      <c r="IWD155" s="262"/>
      <c r="IWE155" s="262"/>
      <c r="IWF155" s="262"/>
      <c r="IWG155" s="262"/>
      <c r="IWH155" s="262"/>
      <c r="IWI155" s="262"/>
      <c r="IWJ155" s="262"/>
      <c r="IWK155" s="262"/>
      <c r="IWL155" s="262"/>
      <c r="IWM155" s="262"/>
      <c r="IWN155" s="262"/>
      <c r="IWO155" s="262"/>
      <c r="IWP155" s="262"/>
      <c r="IWQ155" s="262"/>
      <c r="IWR155" s="262"/>
      <c r="IWS155" s="262"/>
      <c r="IWT155" s="262"/>
      <c r="IWU155" s="262"/>
      <c r="IWV155" s="262"/>
      <c r="IWW155" s="262"/>
      <c r="IWX155" s="262"/>
      <c r="IWY155" s="262"/>
      <c r="IWZ155" s="262"/>
      <c r="IXA155" s="262"/>
      <c r="IXB155" s="262"/>
      <c r="IXC155" s="262"/>
      <c r="IXD155" s="262"/>
      <c r="IXE155" s="262"/>
      <c r="IXF155" s="262"/>
      <c r="IXG155" s="262"/>
      <c r="IXH155" s="262"/>
      <c r="IXI155" s="262"/>
      <c r="IXJ155" s="262"/>
      <c r="IXK155" s="262"/>
      <c r="IXL155" s="262"/>
      <c r="IXM155" s="262"/>
      <c r="IXN155" s="262"/>
      <c r="IXO155" s="262"/>
      <c r="IXP155" s="262"/>
      <c r="IXQ155" s="262"/>
      <c r="IXR155" s="262"/>
      <c r="IXS155" s="262"/>
      <c r="IXT155" s="262"/>
      <c r="IXU155" s="262"/>
      <c r="IXV155" s="262"/>
      <c r="IXW155" s="262"/>
      <c r="IXX155" s="262"/>
      <c r="IXY155" s="262"/>
      <c r="IXZ155" s="262"/>
      <c r="IYA155" s="262"/>
      <c r="IYB155" s="262"/>
      <c r="IYC155" s="262"/>
      <c r="IYD155" s="262"/>
      <c r="IYE155" s="262"/>
      <c r="IYF155" s="262"/>
      <c r="IYG155" s="262"/>
      <c r="IYH155" s="262"/>
      <c r="IYI155" s="262"/>
      <c r="IYJ155" s="262"/>
      <c r="IYK155" s="262"/>
      <c r="IYL155" s="262"/>
      <c r="IYM155" s="262"/>
      <c r="IYN155" s="262"/>
      <c r="IYO155" s="262"/>
      <c r="IYP155" s="262"/>
      <c r="IYQ155" s="262"/>
      <c r="IYR155" s="262"/>
      <c r="IYS155" s="262"/>
      <c r="IYT155" s="262"/>
      <c r="IYU155" s="262"/>
      <c r="IYV155" s="262"/>
      <c r="IYW155" s="262"/>
      <c r="IYX155" s="262"/>
      <c r="IYY155" s="262"/>
      <c r="IYZ155" s="262"/>
      <c r="IZA155" s="262"/>
      <c r="IZB155" s="262"/>
      <c r="IZC155" s="262"/>
      <c r="IZD155" s="262"/>
      <c r="IZE155" s="262"/>
      <c r="IZF155" s="262"/>
      <c r="IZG155" s="262"/>
      <c r="IZH155" s="262"/>
      <c r="IZI155" s="262"/>
      <c r="IZJ155" s="262"/>
      <c r="IZK155" s="262"/>
      <c r="IZL155" s="262"/>
      <c r="IZM155" s="262"/>
      <c r="IZN155" s="262"/>
      <c r="IZO155" s="262"/>
      <c r="IZP155" s="262"/>
      <c r="IZQ155" s="262"/>
      <c r="IZR155" s="262"/>
      <c r="IZS155" s="262"/>
      <c r="IZT155" s="262"/>
      <c r="IZU155" s="262"/>
      <c r="IZV155" s="262"/>
      <c r="IZW155" s="262"/>
      <c r="IZX155" s="262"/>
      <c r="IZY155" s="262"/>
      <c r="IZZ155" s="262"/>
      <c r="JAA155" s="262"/>
      <c r="JAB155" s="262"/>
      <c r="JAC155" s="262"/>
      <c r="JAD155" s="262"/>
      <c r="JAE155" s="262"/>
      <c r="JAF155" s="262"/>
      <c r="JAG155" s="262"/>
      <c r="JAH155" s="262"/>
      <c r="JAI155" s="262"/>
      <c r="JAJ155" s="262"/>
      <c r="JAK155" s="262"/>
      <c r="JAL155" s="262"/>
      <c r="JAM155" s="262"/>
      <c r="JAN155" s="262"/>
      <c r="JAO155" s="262"/>
      <c r="JAP155" s="262"/>
      <c r="JAQ155" s="262"/>
      <c r="JAR155" s="262"/>
      <c r="JAS155" s="262"/>
      <c r="JAT155" s="262"/>
      <c r="JAU155" s="262"/>
      <c r="JAV155" s="262"/>
      <c r="JAW155" s="262"/>
      <c r="JAX155" s="262"/>
      <c r="JAY155" s="262"/>
      <c r="JAZ155" s="262"/>
      <c r="JBA155" s="262"/>
      <c r="JBB155" s="262"/>
      <c r="JBC155" s="262"/>
      <c r="JBD155" s="262"/>
      <c r="JBE155" s="262"/>
      <c r="JBF155" s="262"/>
      <c r="JBG155" s="262"/>
      <c r="JBH155" s="262"/>
      <c r="JBI155" s="262"/>
      <c r="JBJ155" s="262"/>
      <c r="JBK155" s="262"/>
      <c r="JBL155" s="262"/>
      <c r="JBM155" s="262"/>
      <c r="JBN155" s="262"/>
      <c r="JBO155" s="262"/>
      <c r="JBP155" s="262"/>
      <c r="JBQ155" s="262"/>
      <c r="JBR155" s="262"/>
      <c r="JBS155" s="262"/>
      <c r="JBT155" s="262"/>
      <c r="JBU155" s="262"/>
      <c r="JBV155" s="262"/>
      <c r="JBW155" s="262"/>
      <c r="JBX155" s="262"/>
      <c r="JBY155" s="262"/>
      <c r="JBZ155" s="262"/>
      <c r="JCA155" s="262"/>
      <c r="JCB155" s="262"/>
      <c r="JCC155" s="262"/>
      <c r="JCD155" s="262"/>
      <c r="JCE155" s="262"/>
      <c r="JCF155" s="262"/>
      <c r="JCG155" s="262"/>
      <c r="JCH155" s="262"/>
      <c r="JCI155" s="262"/>
      <c r="JCJ155" s="262"/>
      <c r="JCK155" s="262"/>
      <c r="JCL155" s="262"/>
      <c r="JCM155" s="262"/>
      <c r="JCN155" s="262"/>
      <c r="JCO155" s="262"/>
      <c r="JCP155" s="262"/>
      <c r="JCQ155" s="262"/>
      <c r="JCR155" s="262"/>
      <c r="JCS155" s="262"/>
      <c r="JCT155" s="262"/>
      <c r="JCU155" s="262"/>
      <c r="JCV155" s="262"/>
      <c r="JCW155" s="262"/>
      <c r="JCX155" s="262"/>
      <c r="JCY155" s="262"/>
      <c r="JCZ155" s="262"/>
      <c r="JDA155" s="262"/>
      <c r="JDB155" s="262"/>
      <c r="JDC155" s="262"/>
      <c r="JDD155" s="262"/>
      <c r="JDE155" s="262"/>
      <c r="JDF155" s="262"/>
      <c r="JDG155" s="262"/>
      <c r="JDH155" s="262"/>
      <c r="JDI155" s="262"/>
      <c r="JDJ155" s="262"/>
      <c r="JDK155" s="262"/>
      <c r="JDL155" s="262"/>
      <c r="JDM155" s="262"/>
      <c r="JDN155" s="262"/>
      <c r="JDO155" s="262"/>
      <c r="JDP155" s="262"/>
      <c r="JDQ155" s="262"/>
      <c r="JDR155" s="262"/>
      <c r="JDS155" s="262"/>
      <c r="JDT155" s="262"/>
      <c r="JDU155" s="262"/>
      <c r="JDV155" s="262"/>
      <c r="JDW155" s="262"/>
      <c r="JDX155" s="262"/>
      <c r="JDY155" s="262"/>
      <c r="JDZ155" s="262"/>
      <c r="JEA155" s="262"/>
      <c r="JEB155" s="262"/>
      <c r="JEC155" s="262"/>
      <c r="JED155" s="262"/>
      <c r="JEE155" s="262"/>
      <c r="JEF155" s="262"/>
      <c r="JEG155" s="262"/>
      <c r="JEH155" s="262"/>
      <c r="JEI155" s="262"/>
      <c r="JEJ155" s="262"/>
      <c r="JEK155" s="262"/>
      <c r="JEL155" s="262"/>
      <c r="JEM155" s="262"/>
      <c r="JEN155" s="262"/>
      <c r="JEO155" s="262"/>
      <c r="JEP155" s="262"/>
      <c r="JEQ155" s="262"/>
      <c r="JER155" s="262"/>
      <c r="JES155" s="262"/>
      <c r="JET155" s="262"/>
      <c r="JEU155" s="262"/>
      <c r="JEV155" s="262"/>
      <c r="JEW155" s="262"/>
      <c r="JEX155" s="262"/>
      <c r="JEY155" s="262"/>
      <c r="JEZ155" s="262"/>
      <c r="JFA155" s="262"/>
      <c r="JFB155" s="262"/>
      <c r="JFC155" s="262"/>
      <c r="JFD155" s="262"/>
      <c r="JFE155" s="262"/>
      <c r="JFF155" s="262"/>
      <c r="JFG155" s="262"/>
      <c r="JFH155" s="262"/>
      <c r="JFI155" s="262"/>
      <c r="JFJ155" s="262"/>
      <c r="JFK155" s="262"/>
      <c r="JFL155" s="262"/>
      <c r="JFM155" s="262"/>
      <c r="JFN155" s="262"/>
      <c r="JFO155" s="262"/>
      <c r="JFP155" s="262"/>
      <c r="JFQ155" s="262"/>
      <c r="JFR155" s="262"/>
      <c r="JFS155" s="262"/>
      <c r="JFT155" s="262"/>
      <c r="JFU155" s="262"/>
      <c r="JFV155" s="262"/>
      <c r="JFW155" s="262"/>
      <c r="JFX155" s="262"/>
      <c r="JFY155" s="262"/>
      <c r="JFZ155" s="262"/>
      <c r="JGA155" s="262"/>
      <c r="JGB155" s="262"/>
      <c r="JGC155" s="262"/>
      <c r="JGD155" s="262"/>
      <c r="JGE155" s="262"/>
      <c r="JGF155" s="262"/>
      <c r="JGG155" s="262"/>
      <c r="JGH155" s="262"/>
      <c r="JGI155" s="262"/>
      <c r="JGJ155" s="262"/>
      <c r="JGK155" s="262"/>
      <c r="JGL155" s="262"/>
      <c r="JGM155" s="262"/>
      <c r="JGN155" s="262"/>
      <c r="JGO155" s="262"/>
      <c r="JGP155" s="262"/>
      <c r="JGQ155" s="262"/>
      <c r="JGR155" s="262"/>
      <c r="JGS155" s="262"/>
      <c r="JGT155" s="262"/>
      <c r="JGU155" s="262"/>
      <c r="JGV155" s="262"/>
      <c r="JGW155" s="262"/>
      <c r="JGX155" s="262"/>
      <c r="JGY155" s="262"/>
      <c r="JGZ155" s="262"/>
      <c r="JHA155" s="262"/>
      <c r="JHB155" s="262"/>
      <c r="JHC155" s="262"/>
      <c r="JHD155" s="262"/>
      <c r="JHE155" s="262"/>
      <c r="JHF155" s="262"/>
      <c r="JHG155" s="262"/>
      <c r="JHH155" s="262"/>
      <c r="JHI155" s="262"/>
      <c r="JHJ155" s="262"/>
      <c r="JHK155" s="262"/>
      <c r="JHL155" s="262"/>
      <c r="JHM155" s="262"/>
      <c r="JHN155" s="262"/>
      <c r="JHO155" s="262"/>
      <c r="JHP155" s="262"/>
      <c r="JHQ155" s="262"/>
      <c r="JHR155" s="262"/>
      <c r="JHS155" s="262"/>
      <c r="JHT155" s="262"/>
      <c r="JHU155" s="262"/>
      <c r="JHV155" s="262"/>
      <c r="JHW155" s="262"/>
      <c r="JHX155" s="262"/>
      <c r="JHY155" s="262"/>
      <c r="JHZ155" s="262"/>
      <c r="JIA155" s="262"/>
      <c r="JIB155" s="262"/>
      <c r="JIC155" s="262"/>
      <c r="JID155" s="262"/>
      <c r="JIE155" s="262"/>
      <c r="JIF155" s="262"/>
      <c r="JIG155" s="262"/>
      <c r="JIH155" s="262"/>
      <c r="JII155" s="262"/>
      <c r="JIJ155" s="262"/>
      <c r="JIK155" s="262"/>
      <c r="JIL155" s="262"/>
      <c r="JIM155" s="262"/>
      <c r="JIN155" s="262"/>
      <c r="JIO155" s="262"/>
      <c r="JIP155" s="262"/>
      <c r="JIQ155" s="262"/>
      <c r="JIR155" s="262"/>
      <c r="JIS155" s="262"/>
      <c r="JIT155" s="262"/>
      <c r="JIU155" s="262"/>
      <c r="JIV155" s="262"/>
      <c r="JIW155" s="262"/>
      <c r="JIX155" s="262"/>
      <c r="JIY155" s="262"/>
      <c r="JIZ155" s="262"/>
      <c r="JJA155" s="262"/>
      <c r="JJB155" s="262"/>
      <c r="JJC155" s="262"/>
      <c r="JJD155" s="262"/>
      <c r="JJE155" s="262"/>
      <c r="JJF155" s="262"/>
      <c r="JJG155" s="262"/>
      <c r="JJH155" s="262"/>
      <c r="JJI155" s="262"/>
      <c r="JJJ155" s="262"/>
      <c r="JJK155" s="262"/>
      <c r="JJL155" s="262"/>
      <c r="JJM155" s="262"/>
      <c r="JJN155" s="262"/>
      <c r="JJO155" s="262"/>
      <c r="JJP155" s="262"/>
      <c r="JJQ155" s="262"/>
      <c r="JJR155" s="262"/>
      <c r="JJS155" s="262"/>
      <c r="JJT155" s="262"/>
      <c r="JJU155" s="262"/>
      <c r="JJV155" s="262"/>
      <c r="JJW155" s="262"/>
      <c r="JJX155" s="262"/>
      <c r="JJY155" s="262"/>
      <c r="JJZ155" s="262"/>
      <c r="JKA155" s="262"/>
      <c r="JKB155" s="262"/>
      <c r="JKC155" s="262"/>
      <c r="JKD155" s="262"/>
      <c r="JKE155" s="262"/>
      <c r="JKF155" s="262"/>
      <c r="JKG155" s="262"/>
      <c r="JKH155" s="262"/>
      <c r="JKI155" s="262"/>
      <c r="JKJ155" s="262"/>
      <c r="JKK155" s="262"/>
      <c r="JKL155" s="262"/>
      <c r="JKM155" s="262"/>
      <c r="JKN155" s="262"/>
      <c r="JKO155" s="262"/>
      <c r="JKP155" s="262"/>
      <c r="JKQ155" s="262"/>
      <c r="JKR155" s="262"/>
      <c r="JKS155" s="262"/>
      <c r="JKT155" s="262"/>
      <c r="JKU155" s="262"/>
      <c r="JKV155" s="262"/>
      <c r="JKW155" s="262"/>
      <c r="JKX155" s="262"/>
      <c r="JKY155" s="262"/>
      <c r="JKZ155" s="262"/>
      <c r="JLA155" s="262"/>
      <c r="JLB155" s="262"/>
      <c r="JLC155" s="262"/>
      <c r="JLD155" s="262"/>
      <c r="JLE155" s="262"/>
      <c r="JLF155" s="262"/>
      <c r="JLG155" s="262"/>
      <c r="JLH155" s="262"/>
      <c r="JLI155" s="262"/>
      <c r="JLJ155" s="262"/>
      <c r="JLK155" s="262"/>
      <c r="JLL155" s="262"/>
      <c r="JLM155" s="262"/>
      <c r="JLN155" s="262"/>
      <c r="JLO155" s="262"/>
      <c r="JLP155" s="262"/>
      <c r="JLQ155" s="262"/>
      <c r="JLR155" s="262"/>
      <c r="JLS155" s="262"/>
      <c r="JLT155" s="262"/>
      <c r="JLU155" s="262"/>
      <c r="JLV155" s="262"/>
      <c r="JLW155" s="262"/>
      <c r="JLX155" s="262"/>
      <c r="JLY155" s="262"/>
      <c r="JLZ155" s="262"/>
      <c r="JMA155" s="262"/>
      <c r="JMB155" s="262"/>
      <c r="JMC155" s="262"/>
      <c r="JMD155" s="262"/>
      <c r="JME155" s="262"/>
      <c r="JMF155" s="262"/>
      <c r="JMG155" s="262"/>
      <c r="JMH155" s="262"/>
      <c r="JMI155" s="262"/>
      <c r="JMJ155" s="262"/>
      <c r="JMK155" s="262"/>
      <c r="JML155" s="262"/>
      <c r="JMM155" s="262"/>
      <c r="JMN155" s="262"/>
      <c r="JMO155" s="262"/>
      <c r="JMP155" s="262"/>
      <c r="JMQ155" s="262"/>
      <c r="JMR155" s="262"/>
      <c r="JMS155" s="262"/>
      <c r="JMT155" s="262"/>
      <c r="JMU155" s="262"/>
      <c r="JMV155" s="262"/>
      <c r="JMW155" s="262"/>
      <c r="JMX155" s="262"/>
      <c r="JMY155" s="262"/>
      <c r="JMZ155" s="262"/>
      <c r="JNA155" s="262"/>
      <c r="JNB155" s="262"/>
      <c r="JNC155" s="262"/>
      <c r="JND155" s="262"/>
      <c r="JNE155" s="262"/>
      <c r="JNF155" s="262"/>
      <c r="JNG155" s="262"/>
      <c r="JNH155" s="262"/>
      <c r="JNI155" s="262"/>
      <c r="JNJ155" s="262"/>
      <c r="JNK155" s="262"/>
      <c r="JNL155" s="262"/>
      <c r="JNM155" s="262"/>
      <c r="JNN155" s="262"/>
      <c r="JNO155" s="262"/>
      <c r="JNP155" s="262"/>
      <c r="JNQ155" s="262"/>
      <c r="JNR155" s="262"/>
      <c r="JNS155" s="262"/>
      <c r="JNT155" s="262"/>
      <c r="JNU155" s="262"/>
      <c r="JNV155" s="262"/>
      <c r="JNW155" s="262"/>
      <c r="JNX155" s="262"/>
      <c r="JNY155" s="262"/>
      <c r="JNZ155" s="262"/>
      <c r="JOA155" s="262"/>
      <c r="JOB155" s="262"/>
      <c r="JOC155" s="262"/>
      <c r="JOD155" s="262"/>
      <c r="JOE155" s="262"/>
      <c r="JOF155" s="262"/>
      <c r="JOG155" s="262"/>
      <c r="JOH155" s="262"/>
      <c r="JOI155" s="262"/>
      <c r="JOJ155" s="262"/>
      <c r="JOK155" s="262"/>
      <c r="JOL155" s="262"/>
      <c r="JOM155" s="262"/>
      <c r="JON155" s="262"/>
      <c r="JOO155" s="262"/>
      <c r="JOP155" s="262"/>
      <c r="JOQ155" s="262"/>
      <c r="JOR155" s="262"/>
      <c r="JOS155" s="262"/>
      <c r="JOT155" s="262"/>
      <c r="JOU155" s="262"/>
      <c r="JOV155" s="262"/>
      <c r="JOW155" s="262"/>
      <c r="JOX155" s="262"/>
      <c r="JOY155" s="262"/>
      <c r="JOZ155" s="262"/>
      <c r="JPA155" s="262"/>
      <c r="JPB155" s="262"/>
      <c r="JPC155" s="262"/>
      <c r="JPD155" s="262"/>
      <c r="JPE155" s="262"/>
      <c r="JPF155" s="262"/>
      <c r="JPG155" s="262"/>
      <c r="JPH155" s="262"/>
      <c r="JPI155" s="262"/>
      <c r="JPJ155" s="262"/>
      <c r="JPK155" s="262"/>
      <c r="JPL155" s="262"/>
      <c r="JPM155" s="262"/>
      <c r="JPN155" s="262"/>
      <c r="JPO155" s="262"/>
      <c r="JPP155" s="262"/>
      <c r="JPQ155" s="262"/>
      <c r="JPR155" s="262"/>
      <c r="JPS155" s="262"/>
      <c r="JPT155" s="262"/>
      <c r="JPU155" s="262"/>
      <c r="JPV155" s="262"/>
      <c r="JPW155" s="262"/>
      <c r="JPX155" s="262"/>
      <c r="JPY155" s="262"/>
      <c r="JPZ155" s="262"/>
      <c r="JQA155" s="262"/>
      <c r="JQB155" s="262"/>
      <c r="JQC155" s="262"/>
      <c r="JQD155" s="262"/>
      <c r="JQE155" s="262"/>
      <c r="JQF155" s="262"/>
      <c r="JQG155" s="262"/>
      <c r="JQH155" s="262"/>
      <c r="JQI155" s="262"/>
      <c r="JQJ155" s="262"/>
      <c r="JQK155" s="262"/>
      <c r="JQL155" s="262"/>
      <c r="JQM155" s="262"/>
      <c r="JQN155" s="262"/>
      <c r="JQO155" s="262"/>
      <c r="JQP155" s="262"/>
      <c r="JQQ155" s="262"/>
      <c r="JQR155" s="262"/>
      <c r="JQS155" s="262"/>
      <c r="JQT155" s="262"/>
      <c r="JQU155" s="262"/>
      <c r="JQV155" s="262"/>
      <c r="JQW155" s="262"/>
      <c r="JQX155" s="262"/>
      <c r="JQY155" s="262"/>
      <c r="JQZ155" s="262"/>
      <c r="JRA155" s="262"/>
      <c r="JRB155" s="262"/>
      <c r="JRC155" s="262"/>
      <c r="JRD155" s="262"/>
      <c r="JRE155" s="262"/>
      <c r="JRF155" s="262"/>
      <c r="JRG155" s="262"/>
      <c r="JRH155" s="262"/>
      <c r="JRI155" s="262"/>
      <c r="JRJ155" s="262"/>
      <c r="JRK155" s="262"/>
      <c r="JRL155" s="262"/>
      <c r="JRM155" s="262"/>
      <c r="JRN155" s="262"/>
      <c r="JRO155" s="262"/>
      <c r="JRP155" s="262"/>
      <c r="JRQ155" s="262"/>
      <c r="JRR155" s="262"/>
      <c r="JRS155" s="262"/>
      <c r="JRT155" s="262"/>
      <c r="JRU155" s="262"/>
      <c r="JRV155" s="262"/>
      <c r="JRW155" s="262"/>
      <c r="JRX155" s="262"/>
      <c r="JRY155" s="262"/>
      <c r="JRZ155" s="262"/>
      <c r="JSA155" s="262"/>
      <c r="JSB155" s="262"/>
      <c r="JSC155" s="262"/>
      <c r="JSD155" s="262"/>
      <c r="JSE155" s="262"/>
      <c r="JSF155" s="262"/>
      <c r="JSG155" s="262"/>
      <c r="JSH155" s="262"/>
      <c r="JSI155" s="262"/>
      <c r="JSJ155" s="262"/>
      <c r="JSK155" s="262"/>
      <c r="JSL155" s="262"/>
      <c r="JSM155" s="262"/>
      <c r="JSN155" s="262"/>
      <c r="JSO155" s="262"/>
      <c r="JSP155" s="262"/>
      <c r="JSQ155" s="262"/>
      <c r="JSR155" s="262"/>
      <c r="JSS155" s="262"/>
      <c r="JST155" s="262"/>
      <c r="JSU155" s="262"/>
      <c r="JSV155" s="262"/>
      <c r="JSW155" s="262"/>
      <c r="JSX155" s="262"/>
      <c r="JSY155" s="262"/>
      <c r="JSZ155" s="262"/>
      <c r="JTA155" s="262"/>
      <c r="JTB155" s="262"/>
      <c r="JTC155" s="262"/>
      <c r="JTD155" s="262"/>
      <c r="JTE155" s="262"/>
      <c r="JTF155" s="262"/>
      <c r="JTG155" s="262"/>
      <c r="JTH155" s="262"/>
      <c r="JTI155" s="262"/>
      <c r="JTJ155" s="262"/>
      <c r="JTK155" s="262"/>
      <c r="JTL155" s="262"/>
      <c r="JTM155" s="262"/>
      <c r="JTN155" s="262"/>
      <c r="JTO155" s="262"/>
      <c r="JTP155" s="262"/>
      <c r="JTQ155" s="262"/>
      <c r="JTR155" s="262"/>
      <c r="JTS155" s="262"/>
      <c r="JTT155" s="262"/>
      <c r="JTU155" s="262"/>
      <c r="JTV155" s="262"/>
      <c r="JTW155" s="262"/>
      <c r="JTX155" s="262"/>
      <c r="JTY155" s="262"/>
      <c r="JTZ155" s="262"/>
      <c r="JUA155" s="262"/>
      <c r="JUB155" s="262"/>
      <c r="JUC155" s="262"/>
      <c r="JUD155" s="262"/>
      <c r="JUE155" s="262"/>
      <c r="JUF155" s="262"/>
      <c r="JUG155" s="262"/>
      <c r="JUH155" s="262"/>
      <c r="JUI155" s="262"/>
      <c r="JUJ155" s="262"/>
      <c r="JUK155" s="262"/>
      <c r="JUL155" s="262"/>
      <c r="JUM155" s="262"/>
      <c r="JUN155" s="262"/>
      <c r="JUO155" s="262"/>
      <c r="JUP155" s="262"/>
      <c r="JUQ155" s="262"/>
      <c r="JUR155" s="262"/>
      <c r="JUS155" s="262"/>
      <c r="JUT155" s="262"/>
      <c r="JUU155" s="262"/>
      <c r="JUV155" s="262"/>
      <c r="JUW155" s="262"/>
      <c r="JUX155" s="262"/>
      <c r="JUY155" s="262"/>
      <c r="JUZ155" s="262"/>
      <c r="JVA155" s="262"/>
      <c r="JVB155" s="262"/>
      <c r="JVC155" s="262"/>
      <c r="JVD155" s="262"/>
      <c r="JVE155" s="262"/>
      <c r="JVF155" s="262"/>
      <c r="JVG155" s="262"/>
      <c r="JVH155" s="262"/>
      <c r="JVI155" s="262"/>
      <c r="JVJ155" s="262"/>
      <c r="JVK155" s="262"/>
      <c r="JVL155" s="262"/>
      <c r="JVM155" s="262"/>
      <c r="JVN155" s="262"/>
      <c r="JVO155" s="262"/>
      <c r="JVP155" s="262"/>
      <c r="JVQ155" s="262"/>
      <c r="JVR155" s="262"/>
      <c r="JVS155" s="262"/>
      <c r="JVT155" s="262"/>
      <c r="JVU155" s="262"/>
      <c r="JVV155" s="262"/>
      <c r="JVW155" s="262"/>
      <c r="JVX155" s="262"/>
      <c r="JVY155" s="262"/>
      <c r="JVZ155" s="262"/>
      <c r="JWA155" s="262"/>
      <c r="JWB155" s="262"/>
      <c r="JWC155" s="262"/>
      <c r="JWD155" s="262"/>
      <c r="JWE155" s="262"/>
      <c r="JWF155" s="262"/>
      <c r="JWG155" s="262"/>
      <c r="JWH155" s="262"/>
      <c r="JWI155" s="262"/>
      <c r="JWJ155" s="262"/>
      <c r="JWK155" s="262"/>
      <c r="JWL155" s="262"/>
      <c r="JWM155" s="262"/>
      <c r="JWN155" s="262"/>
      <c r="JWO155" s="262"/>
      <c r="JWP155" s="262"/>
      <c r="JWQ155" s="262"/>
      <c r="JWR155" s="262"/>
      <c r="JWS155" s="262"/>
      <c r="JWT155" s="262"/>
      <c r="JWU155" s="262"/>
      <c r="JWV155" s="262"/>
      <c r="JWW155" s="262"/>
      <c r="JWX155" s="262"/>
      <c r="JWY155" s="262"/>
      <c r="JWZ155" s="262"/>
      <c r="JXA155" s="262"/>
      <c r="JXB155" s="262"/>
      <c r="JXC155" s="262"/>
      <c r="JXD155" s="262"/>
      <c r="JXE155" s="262"/>
      <c r="JXF155" s="262"/>
      <c r="JXG155" s="262"/>
      <c r="JXH155" s="262"/>
      <c r="JXI155" s="262"/>
      <c r="JXJ155" s="262"/>
      <c r="JXK155" s="262"/>
      <c r="JXL155" s="262"/>
      <c r="JXM155" s="262"/>
      <c r="JXN155" s="262"/>
      <c r="JXO155" s="262"/>
      <c r="JXP155" s="262"/>
      <c r="JXQ155" s="262"/>
      <c r="JXR155" s="262"/>
      <c r="JXS155" s="262"/>
      <c r="JXT155" s="262"/>
      <c r="JXU155" s="262"/>
      <c r="JXV155" s="262"/>
      <c r="JXW155" s="262"/>
      <c r="JXX155" s="262"/>
      <c r="JXY155" s="262"/>
      <c r="JXZ155" s="262"/>
      <c r="JYA155" s="262"/>
      <c r="JYB155" s="262"/>
      <c r="JYC155" s="262"/>
      <c r="JYD155" s="262"/>
      <c r="JYE155" s="262"/>
      <c r="JYF155" s="262"/>
      <c r="JYG155" s="262"/>
      <c r="JYH155" s="262"/>
      <c r="JYI155" s="262"/>
      <c r="JYJ155" s="262"/>
      <c r="JYK155" s="262"/>
      <c r="JYL155" s="262"/>
      <c r="JYM155" s="262"/>
      <c r="JYN155" s="262"/>
      <c r="JYO155" s="262"/>
      <c r="JYP155" s="262"/>
      <c r="JYQ155" s="262"/>
      <c r="JYR155" s="262"/>
      <c r="JYS155" s="262"/>
      <c r="JYT155" s="262"/>
      <c r="JYU155" s="262"/>
      <c r="JYV155" s="262"/>
      <c r="JYW155" s="262"/>
      <c r="JYX155" s="262"/>
      <c r="JYY155" s="262"/>
      <c r="JYZ155" s="262"/>
      <c r="JZA155" s="262"/>
      <c r="JZB155" s="262"/>
      <c r="JZC155" s="262"/>
      <c r="JZD155" s="262"/>
      <c r="JZE155" s="262"/>
      <c r="JZF155" s="262"/>
      <c r="JZG155" s="262"/>
      <c r="JZH155" s="262"/>
      <c r="JZI155" s="262"/>
      <c r="JZJ155" s="262"/>
      <c r="JZK155" s="262"/>
      <c r="JZL155" s="262"/>
      <c r="JZM155" s="262"/>
      <c r="JZN155" s="262"/>
      <c r="JZO155" s="262"/>
      <c r="JZP155" s="262"/>
      <c r="JZQ155" s="262"/>
      <c r="JZR155" s="262"/>
      <c r="JZS155" s="262"/>
      <c r="JZT155" s="262"/>
      <c r="JZU155" s="262"/>
      <c r="JZV155" s="262"/>
      <c r="JZW155" s="262"/>
      <c r="JZX155" s="262"/>
      <c r="JZY155" s="262"/>
      <c r="JZZ155" s="262"/>
      <c r="KAA155" s="262"/>
      <c r="KAB155" s="262"/>
      <c r="KAC155" s="262"/>
      <c r="KAD155" s="262"/>
      <c r="KAE155" s="262"/>
      <c r="KAF155" s="262"/>
      <c r="KAG155" s="262"/>
      <c r="KAH155" s="262"/>
      <c r="KAI155" s="262"/>
      <c r="KAJ155" s="262"/>
      <c r="KAK155" s="262"/>
      <c r="KAL155" s="262"/>
      <c r="KAM155" s="262"/>
      <c r="KAN155" s="262"/>
      <c r="KAO155" s="262"/>
      <c r="KAP155" s="262"/>
      <c r="KAQ155" s="262"/>
      <c r="KAR155" s="262"/>
      <c r="KAS155" s="262"/>
      <c r="KAT155" s="262"/>
      <c r="KAU155" s="262"/>
      <c r="KAV155" s="262"/>
      <c r="KAW155" s="262"/>
      <c r="KAX155" s="262"/>
      <c r="KAY155" s="262"/>
      <c r="KAZ155" s="262"/>
      <c r="KBA155" s="262"/>
      <c r="KBB155" s="262"/>
      <c r="KBC155" s="262"/>
      <c r="KBD155" s="262"/>
      <c r="KBE155" s="262"/>
      <c r="KBF155" s="262"/>
      <c r="KBG155" s="262"/>
      <c r="KBH155" s="262"/>
      <c r="KBI155" s="262"/>
      <c r="KBJ155" s="262"/>
      <c r="KBK155" s="262"/>
      <c r="KBL155" s="262"/>
      <c r="KBM155" s="262"/>
      <c r="KBN155" s="262"/>
      <c r="KBO155" s="262"/>
      <c r="KBP155" s="262"/>
      <c r="KBQ155" s="262"/>
      <c r="KBR155" s="262"/>
      <c r="KBS155" s="262"/>
      <c r="KBT155" s="262"/>
      <c r="KBU155" s="262"/>
      <c r="KBV155" s="262"/>
      <c r="KBW155" s="262"/>
      <c r="KBX155" s="262"/>
      <c r="KBY155" s="262"/>
      <c r="KBZ155" s="262"/>
      <c r="KCA155" s="262"/>
      <c r="KCB155" s="262"/>
      <c r="KCC155" s="262"/>
      <c r="KCD155" s="262"/>
      <c r="KCE155" s="262"/>
      <c r="KCF155" s="262"/>
      <c r="KCG155" s="262"/>
      <c r="KCH155" s="262"/>
      <c r="KCI155" s="262"/>
      <c r="KCJ155" s="262"/>
      <c r="KCK155" s="262"/>
      <c r="KCL155" s="262"/>
      <c r="KCM155" s="262"/>
      <c r="KCN155" s="262"/>
      <c r="KCO155" s="262"/>
      <c r="KCP155" s="262"/>
      <c r="KCQ155" s="262"/>
      <c r="KCR155" s="262"/>
      <c r="KCS155" s="262"/>
      <c r="KCT155" s="262"/>
      <c r="KCU155" s="262"/>
      <c r="KCV155" s="262"/>
      <c r="KCW155" s="262"/>
      <c r="KCX155" s="262"/>
      <c r="KCY155" s="262"/>
      <c r="KCZ155" s="262"/>
      <c r="KDA155" s="262"/>
      <c r="KDB155" s="262"/>
      <c r="KDC155" s="262"/>
      <c r="KDD155" s="262"/>
      <c r="KDE155" s="262"/>
      <c r="KDF155" s="262"/>
      <c r="KDG155" s="262"/>
      <c r="KDH155" s="262"/>
      <c r="KDI155" s="262"/>
      <c r="KDJ155" s="262"/>
      <c r="KDK155" s="262"/>
      <c r="KDL155" s="262"/>
      <c r="KDM155" s="262"/>
      <c r="KDN155" s="262"/>
      <c r="KDO155" s="262"/>
      <c r="KDP155" s="262"/>
      <c r="KDQ155" s="262"/>
      <c r="KDR155" s="262"/>
      <c r="KDS155" s="262"/>
      <c r="KDT155" s="262"/>
      <c r="KDU155" s="262"/>
      <c r="KDV155" s="262"/>
      <c r="KDW155" s="262"/>
      <c r="KDX155" s="262"/>
      <c r="KDY155" s="262"/>
      <c r="KDZ155" s="262"/>
      <c r="KEA155" s="262"/>
      <c r="KEB155" s="262"/>
      <c r="KEC155" s="262"/>
      <c r="KED155" s="262"/>
      <c r="KEE155" s="262"/>
      <c r="KEF155" s="262"/>
      <c r="KEG155" s="262"/>
      <c r="KEH155" s="262"/>
      <c r="KEI155" s="262"/>
      <c r="KEJ155" s="262"/>
      <c r="KEK155" s="262"/>
      <c r="KEL155" s="262"/>
      <c r="KEM155" s="262"/>
      <c r="KEN155" s="262"/>
      <c r="KEO155" s="262"/>
      <c r="KEP155" s="262"/>
      <c r="KEQ155" s="262"/>
      <c r="KER155" s="262"/>
      <c r="KES155" s="262"/>
      <c r="KET155" s="262"/>
      <c r="KEU155" s="262"/>
      <c r="KEV155" s="262"/>
      <c r="KEW155" s="262"/>
      <c r="KEX155" s="262"/>
      <c r="KEY155" s="262"/>
      <c r="KEZ155" s="262"/>
      <c r="KFA155" s="262"/>
      <c r="KFB155" s="262"/>
      <c r="KFC155" s="262"/>
      <c r="KFD155" s="262"/>
      <c r="KFE155" s="262"/>
      <c r="KFF155" s="262"/>
      <c r="KFG155" s="262"/>
      <c r="KFH155" s="262"/>
      <c r="KFI155" s="262"/>
      <c r="KFJ155" s="262"/>
      <c r="KFK155" s="262"/>
      <c r="KFL155" s="262"/>
      <c r="KFM155" s="262"/>
      <c r="KFN155" s="262"/>
      <c r="KFO155" s="262"/>
      <c r="KFP155" s="262"/>
      <c r="KFQ155" s="262"/>
      <c r="KFR155" s="262"/>
      <c r="KFS155" s="262"/>
      <c r="KFT155" s="262"/>
      <c r="KFU155" s="262"/>
      <c r="KFV155" s="262"/>
      <c r="KFW155" s="262"/>
      <c r="KFX155" s="262"/>
      <c r="KFY155" s="262"/>
      <c r="KFZ155" s="262"/>
      <c r="KGA155" s="262"/>
      <c r="KGB155" s="262"/>
      <c r="KGC155" s="262"/>
      <c r="KGD155" s="262"/>
      <c r="KGE155" s="262"/>
      <c r="KGF155" s="262"/>
      <c r="KGG155" s="262"/>
      <c r="KGH155" s="262"/>
      <c r="KGI155" s="262"/>
      <c r="KGJ155" s="262"/>
      <c r="KGK155" s="262"/>
      <c r="KGL155" s="262"/>
      <c r="KGM155" s="262"/>
      <c r="KGN155" s="262"/>
      <c r="KGO155" s="262"/>
      <c r="KGP155" s="262"/>
      <c r="KGQ155" s="262"/>
      <c r="KGR155" s="262"/>
      <c r="KGS155" s="262"/>
      <c r="KGT155" s="262"/>
      <c r="KGU155" s="262"/>
      <c r="KGV155" s="262"/>
      <c r="KGW155" s="262"/>
      <c r="KGX155" s="262"/>
      <c r="KGY155" s="262"/>
      <c r="KGZ155" s="262"/>
      <c r="KHA155" s="262"/>
      <c r="KHB155" s="262"/>
      <c r="KHC155" s="262"/>
      <c r="KHD155" s="262"/>
      <c r="KHE155" s="262"/>
      <c r="KHF155" s="262"/>
      <c r="KHG155" s="262"/>
      <c r="KHH155" s="262"/>
      <c r="KHI155" s="262"/>
      <c r="KHJ155" s="262"/>
      <c r="KHK155" s="262"/>
      <c r="KHL155" s="262"/>
      <c r="KHM155" s="262"/>
      <c r="KHN155" s="262"/>
      <c r="KHO155" s="262"/>
      <c r="KHP155" s="262"/>
      <c r="KHQ155" s="262"/>
      <c r="KHR155" s="262"/>
      <c r="KHS155" s="262"/>
      <c r="KHT155" s="262"/>
      <c r="KHU155" s="262"/>
      <c r="KHV155" s="262"/>
      <c r="KHW155" s="262"/>
      <c r="KHX155" s="262"/>
      <c r="KHY155" s="262"/>
      <c r="KHZ155" s="262"/>
      <c r="KIA155" s="262"/>
      <c r="KIB155" s="262"/>
      <c r="KIC155" s="262"/>
      <c r="KID155" s="262"/>
      <c r="KIE155" s="262"/>
      <c r="KIF155" s="262"/>
      <c r="KIG155" s="262"/>
      <c r="KIH155" s="262"/>
      <c r="KII155" s="262"/>
      <c r="KIJ155" s="262"/>
      <c r="KIK155" s="262"/>
      <c r="KIL155" s="262"/>
      <c r="KIM155" s="262"/>
      <c r="KIN155" s="262"/>
      <c r="KIO155" s="262"/>
      <c r="KIP155" s="262"/>
      <c r="KIQ155" s="262"/>
      <c r="KIR155" s="262"/>
      <c r="KIS155" s="262"/>
      <c r="KIT155" s="262"/>
      <c r="KIU155" s="262"/>
      <c r="KIV155" s="262"/>
      <c r="KIW155" s="262"/>
      <c r="KIX155" s="262"/>
      <c r="KIY155" s="262"/>
      <c r="KIZ155" s="262"/>
      <c r="KJA155" s="262"/>
      <c r="KJB155" s="262"/>
      <c r="KJC155" s="262"/>
      <c r="KJD155" s="262"/>
      <c r="KJE155" s="262"/>
      <c r="KJF155" s="262"/>
      <c r="KJG155" s="262"/>
      <c r="KJH155" s="262"/>
      <c r="KJI155" s="262"/>
      <c r="KJJ155" s="262"/>
      <c r="KJK155" s="262"/>
      <c r="KJL155" s="262"/>
      <c r="KJM155" s="262"/>
      <c r="KJN155" s="262"/>
      <c r="KJO155" s="262"/>
      <c r="KJP155" s="262"/>
      <c r="KJQ155" s="262"/>
      <c r="KJR155" s="262"/>
      <c r="KJS155" s="262"/>
      <c r="KJT155" s="262"/>
      <c r="KJU155" s="262"/>
      <c r="KJV155" s="262"/>
      <c r="KJW155" s="262"/>
      <c r="KJX155" s="262"/>
      <c r="KJY155" s="262"/>
      <c r="KJZ155" s="262"/>
      <c r="KKA155" s="262"/>
      <c r="KKB155" s="262"/>
      <c r="KKC155" s="262"/>
      <c r="KKD155" s="262"/>
      <c r="KKE155" s="262"/>
      <c r="KKF155" s="262"/>
      <c r="KKG155" s="262"/>
      <c r="KKH155" s="262"/>
      <c r="KKI155" s="262"/>
      <c r="KKJ155" s="262"/>
      <c r="KKK155" s="262"/>
      <c r="KKL155" s="262"/>
      <c r="KKM155" s="262"/>
      <c r="KKN155" s="262"/>
      <c r="KKO155" s="262"/>
      <c r="KKP155" s="262"/>
      <c r="KKQ155" s="262"/>
      <c r="KKR155" s="262"/>
      <c r="KKS155" s="262"/>
      <c r="KKT155" s="262"/>
      <c r="KKU155" s="262"/>
      <c r="KKV155" s="262"/>
      <c r="KKW155" s="262"/>
      <c r="KKX155" s="262"/>
      <c r="KKY155" s="262"/>
      <c r="KKZ155" s="262"/>
      <c r="KLA155" s="262"/>
      <c r="KLB155" s="262"/>
      <c r="KLC155" s="262"/>
      <c r="KLD155" s="262"/>
      <c r="KLE155" s="262"/>
      <c r="KLF155" s="262"/>
      <c r="KLG155" s="262"/>
      <c r="KLH155" s="262"/>
      <c r="KLI155" s="262"/>
      <c r="KLJ155" s="262"/>
      <c r="KLK155" s="262"/>
      <c r="KLL155" s="262"/>
      <c r="KLM155" s="262"/>
      <c r="KLN155" s="262"/>
      <c r="KLO155" s="262"/>
      <c r="KLP155" s="262"/>
      <c r="KLQ155" s="262"/>
      <c r="KLR155" s="262"/>
      <c r="KLS155" s="262"/>
      <c r="KLT155" s="262"/>
      <c r="KLU155" s="262"/>
      <c r="KLV155" s="262"/>
      <c r="KLW155" s="262"/>
      <c r="KLX155" s="262"/>
      <c r="KLY155" s="262"/>
      <c r="KLZ155" s="262"/>
      <c r="KMA155" s="262"/>
      <c r="KMB155" s="262"/>
      <c r="KMC155" s="262"/>
      <c r="KMD155" s="262"/>
      <c r="KME155" s="262"/>
      <c r="KMF155" s="262"/>
      <c r="KMG155" s="262"/>
      <c r="KMH155" s="262"/>
      <c r="KMI155" s="262"/>
      <c r="KMJ155" s="262"/>
      <c r="KMK155" s="262"/>
      <c r="KML155" s="262"/>
      <c r="KMM155" s="262"/>
      <c r="KMN155" s="262"/>
      <c r="KMO155" s="262"/>
      <c r="KMP155" s="262"/>
      <c r="KMQ155" s="262"/>
      <c r="KMR155" s="262"/>
      <c r="KMS155" s="262"/>
      <c r="KMT155" s="262"/>
      <c r="KMU155" s="262"/>
      <c r="KMV155" s="262"/>
      <c r="KMW155" s="262"/>
      <c r="KMX155" s="262"/>
      <c r="KMY155" s="262"/>
      <c r="KMZ155" s="262"/>
      <c r="KNA155" s="262"/>
      <c r="KNB155" s="262"/>
      <c r="KNC155" s="262"/>
      <c r="KND155" s="262"/>
      <c r="KNE155" s="262"/>
      <c r="KNF155" s="262"/>
      <c r="KNG155" s="262"/>
      <c r="KNH155" s="262"/>
      <c r="KNI155" s="262"/>
      <c r="KNJ155" s="262"/>
      <c r="KNK155" s="262"/>
      <c r="KNL155" s="262"/>
      <c r="KNM155" s="262"/>
      <c r="KNN155" s="262"/>
      <c r="KNO155" s="262"/>
      <c r="KNP155" s="262"/>
      <c r="KNQ155" s="262"/>
      <c r="KNR155" s="262"/>
      <c r="KNS155" s="262"/>
      <c r="KNT155" s="262"/>
      <c r="KNU155" s="262"/>
      <c r="KNV155" s="262"/>
      <c r="KNW155" s="262"/>
      <c r="KNX155" s="262"/>
      <c r="KNY155" s="262"/>
      <c r="KNZ155" s="262"/>
      <c r="KOA155" s="262"/>
      <c r="KOB155" s="262"/>
      <c r="KOC155" s="262"/>
      <c r="KOD155" s="262"/>
      <c r="KOE155" s="262"/>
      <c r="KOF155" s="262"/>
      <c r="KOG155" s="262"/>
      <c r="KOH155" s="262"/>
      <c r="KOI155" s="262"/>
      <c r="KOJ155" s="262"/>
      <c r="KOK155" s="262"/>
      <c r="KOL155" s="262"/>
      <c r="KOM155" s="262"/>
      <c r="KON155" s="262"/>
      <c r="KOO155" s="262"/>
      <c r="KOP155" s="262"/>
      <c r="KOQ155" s="262"/>
      <c r="KOR155" s="262"/>
      <c r="KOS155" s="262"/>
      <c r="KOT155" s="262"/>
      <c r="KOU155" s="262"/>
      <c r="KOV155" s="262"/>
      <c r="KOW155" s="262"/>
      <c r="KOX155" s="262"/>
      <c r="KOY155" s="262"/>
      <c r="KOZ155" s="262"/>
      <c r="KPA155" s="262"/>
      <c r="KPB155" s="262"/>
      <c r="KPC155" s="262"/>
      <c r="KPD155" s="262"/>
      <c r="KPE155" s="262"/>
      <c r="KPF155" s="262"/>
      <c r="KPG155" s="262"/>
      <c r="KPH155" s="262"/>
      <c r="KPI155" s="262"/>
      <c r="KPJ155" s="262"/>
      <c r="KPK155" s="262"/>
      <c r="KPL155" s="262"/>
      <c r="KPM155" s="262"/>
      <c r="KPN155" s="262"/>
      <c r="KPO155" s="262"/>
      <c r="KPP155" s="262"/>
      <c r="KPQ155" s="262"/>
      <c r="KPR155" s="262"/>
      <c r="KPS155" s="262"/>
      <c r="KPT155" s="262"/>
      <c r="KPU155" s="262"/>
      <c r="KPV155" s="262"/>
      <c r="KPW155" s="262"/>
      <c r="KPX155" s="262"/>
      <c r="KPY155" s="262"/>
      <c r="KPZ155" s="262"/>
      <c r="KQA155" s="262"/>
      <c r="KQB155" s="262"/>
      <c r="KQC155" s="262"/>
      <c r="KQD155" s="262"/>
      <c r="KQE155" s="262"/>
      <c r="KQF155" s="262"/>
      <c r="KQG155" s="262"/>
      <c r="KQH155" s="262"/>
      <c r="KQI155" s="262"/>
      <c r="KQJ155" s="262"/>
      <c r="KQK155" s="262"/>
      <c r="KQL155" s="262"/>
      <c r="KQM155" s="262"/>
      <c r="KQN155" s="262"/>
      <c r="KQO155" s="262"/>
      <c r="KQP155" s="262"/>
      <c r="KQQ155" s="262"/>
      <c r="KQR155" s="262"/>
      <c r="KQS155" s="262"/>
      <c r="KQT155" s="262"/>
      <c r="KQU155" s="262"/>
      <c r="KQV155" s="262"/>
      <c r="KQW155" s="262"/>
      <c r="KQX155" s="262"/>
      <c r="KQY155" s="262"/>
      <c r="KQZ155" s="262"/>
      <c r="KRA155" s="262"/>
      <c r="KRB155" s="262"/>
      <c r="KRC155" s="262"/>
      <c r="KRD155" s="262"/>
      <c r="KRE155" s="262"/>
      <c r="KRF155" s="262"/>
      <c r="KRG155" s="262"/>
      <c r="KRH155" s="262"/>
      <c r="KRI155" s="262"/>
      <c r="KRJ155" s="262"/>
      <c r="KRK155" s="262"/>
      <c r="KRL155" s="262"/>
      <c r="KRM155" s="262"/>
      <c r="KRN155" s="262"/>
      <c r="KRO155" s="262"/>
      <c r="KRP155" s="262"/>
      <c r="KRQ155" s="262"/>
      <c r="KRR155" s="262"/>
      <c r="KRS155" s="262"/>
      <c r="KRT155" s="262"/>
      <c r="KRU155" s="262"/>
      <c r="KRV155" s="262"/>
      <c r="KRW155" s="262"/>
      <c r="KRX155" s="262"/>
      <c r="KRY155" s="262"/>
      <c r="KRZ155" s="262"/>
      <c r="KSA155" s="262"/>
      <c r="KSB155" s="262"/>
      <c r="KSC155" s="262"/>
      <c r="KSD155" s="262"/>
      <c r="KSE155" s="262"/>
      <c r="KSF155" s="262"/>
      <c r="KSG155" s="262"/>
      <c r="KSH155" s="262"/>
      <c r="KSI155" s="262"/>
      <c r="KSJ155" s="262"/>
      <c r="KSK155" s="262"/>
      <c r="KSL155" s="262"/>
      <c r="KSM155" s="262"/>
      <c r="KSN155" s="262"/>
      <c r="KSO155" s="262"/>
      <c r="KSP155" s="262"/>
      <c r="KSQ155" s="262"/>
      <c r="KSR155" s="262"/>
      <c r="KSS155" s="262"/>
      <c r="KST155" s="262"/>
      <c r="KSU155" s="262"/>
      <c r="KSV155" s="262"/>
      <c r="KSW155" s="262"/>
      <c r="KSX155" s="262"/>
      <c r="KSY155" s="262"/>
      <c r="KSZ155" s="262"/>
      <c r="KTA155" s="262"/>
      <c r="KTB155" s="262"/>
      <c r="KTC155" s="262"/>
      <c r="KTD155" s="262"/>
      <c r="KTE155" s="262"/>
      <c r="KTF155" s="262"/>
      <c r="KTG155" s="262"/>
      <c r="KTH155" s="262"/>
      <c r="KTI155" s="262"/>
      <c r="KTJ155" s="262"/>
      <c r="KTK155" s="262"/>
      <c r="KTL155" s="262"/>
      <c r="KTM155" s="262"/>
      <c r="KTN155" s="262"/>
      <c r="KTO155" s="262"/>
      <c r="KTP155" s="262"/>
      <c r="KTQ155" s="262"/>
      <c r="KTR155" s="262"/>
      <c r="KTS155" s="262"/>
      <c r="KTT155" s="262"/>
      <c r="KTU155" s="262"/>
      <c r="KTV155" s="262"/>
      <c r="KTW155" s="262"/>
      <c r="KTX155" s="262"/>
      <c r="KTY155" s="262"/>
      <c r="KTZ155" s="262"/>
      <c r="KUA155" s="262"/>
      <c r="KUB155" s="262"/>
      <c r="KUC155" s="262"/>
      <c r="KUD155" s="262"/>
      <c r="KUE155" s="262"/>
      <c r="KUF155" s="262"/>
      <c r="KUG155" s="262"/>
      <c r="KUH155" s="262"/>
      <c r="KUI155" s="262"/>
      <c r="KUJ155" s="262"/>
      <c r="KUK155" s="262"/>
      <c r="KUL155" s="262"/>
      <c r="KUM155" s="262"/>
      <c r="KUN155" s="262"/>
      <c r="KUO155" s="262"/>
      <c r="KUP155" s="262"/>
      <c r="KUQ155" s="262"/>
      <c r="KUR155" s="262"/>
      <c r="KUS155" s="262"/>
      <c r="KUT155" s="262"/>
      <c r="KUU155" s="262"/>
      <c r="KUV155" s="262"/>
      <c r="KUW155" s="262"/>
      <c r="KUX155" s="262"/>
      <c r="KUY155" s="262"/>
      <c r="KUZ155" s="262"/>
      <c r="KVA155" s="262"/>
      <c r="KVB155" s="262"/>
      <c r="KVC155" s="262"/>
      <c r="KVD155" s="262"/>
      <c r="KVE155" s="262"/>
      <c r="KVF155" s="262"/>
      <c r="KVG155" s="262"/>
      <c r="KVH155" s="262"/>
      <c r="KVI155" s="262"/>
      <c r="KVJ155" s="262"/>
      <c r="KVK155" s="262"/>
      <c r="KVL155" s="262"/>
      <c r="KVM155" s="262"/>
      <c r="KVN155" s="262"/>
      <c r="KVO155" s="262"/>
      <c r="KVP155" s="262"/>
      <c r="KVQ155" s="262"/>
      <c r="KVR155" s="262"/>
      <c r="KVS155" s="262"/>
      <c r="KVT155" s="262"/>
      <c r="KVU155" s="262"/>
      <c r="KVV155" s="262"/>
      <c r="KVW155" s="262"/>
      <c r="KVX155" s="262"/>
      <c r="KVY155" s="262"/>
      <c r="KVZ155" s="262"/>
      <c r="KWA155" s="262"/>
      <c r="KWB155" s="262"/>
      <c r="KWC155" s="262"/>
      <c r="KWD155" s="262"/>
      <c r="KWE155" s="262"/>
      <c r="KWF155" s="262"/>
      <c r="KWG155" s="262"/>
      <c r="KWH155" s="262"/>
      <c r="KWI155" s="262"/>
      <c r="KWJ155" s="262"/>
      <c r="KWK155" s="262"/>
      <c r="KWL155" s="262"/>
      <c r="KWM155" s="262"/>
      <c r="KWN155" s="262"/>
      <c r="KWO155" s="262"/>
      <c r="KWP155" s="262"/>
      <c r="KWQ155" s="262"/>
      <c r="KWR155" s="262"/>
      <c r="KWS155" s="262"/>
      <c r="KWT155" s="262"/>
      <c r="KWU155" s="262"/>
      <c r="KWV155" s="262"/>
      <c r="KWW155" s="262"/>
      <c r="KWX155" s="262"/>
      <c r="KWY155" s="262"/>
      <c r="KWZ155" s="262"/>
      <c r="KXA155" s="262"/>
      <c r="KXB155" s="262"/>
      <c r="KXC155" s="262"/>
      <c r="KXD155" s="262"/>
      <c r="KXE155" s="262"/>
      <c r="KXF155" s="262"/>
      <c r="KXG155" s="262"/>
      <c r="KXH155" s="262"/>
      <c r="KXI155" s="262"/>
      <c r="KXJ155" s="262"/>
      <c r="KXK155" s="262"/>
      <c r="KXL155" s="262"/>
      <c r="KXM155" s="262"/>
      <c r="KXN155" s="262"/>
      <c r="KXO155" s="262"/>
      <c r="KXP155" s="262"/>
      <c r="KXQ155" s="262"/>
      <c r="KXR155" s="262"/>
      <c r="KXS155" s="262"/>
      <c r="KXT155" s="262"/>
      <c r="KXU155" s="262"/>
      <c r="KXV155" s="262"/>
      <c r="KXW155" s="262"/>
      <c r="KXX155" s="262"/>
      <c r="KXY155" s="262"/>
      <c r="KXZ155" s="262"/>
      <c r="KYA155" s="262"/>
      <c r="KYB155" s="262"/>
      <c r="KYC155" s="262"/>
      <c r="KYD155" s="262"/>
      <c r="KYE155" s="262"/>
      <c r="KYF155" s="262"/>
      <c r="KYG155" s="262"/>
      <c r="KYH155" s="262"/>
      <c r="KYI155" s="262"/>
      <c r="KYJ155" s="262"/>
      <c r="KYK155" s="262"/>
      <c r="KYL155" s="262"/>
      <c r="KYM155" s="262"/>
      <c r="KYN155" s="262"/>
      <c r="KYO155" s="262"/>
      <c r="KYP155" s="262"/>
      <c r="KYQ155" s="262"/>
      <c r="KYR155" s="262"/>
      <c r="KYS155" s="262"/>
      <c r="KYT155" s="262"/>
      <c r="KYU155" s="262"/>
      <c r="KYV155" s="262"/>
      <c r="KYW155" s="262"/>
      <c r="KYX155" s="262"/>
      <c r="KYY155" s="262"/>
      <c r="KYZ155" s="262"/>
      <c r="KZA155" s="262"/>
      <c r="KZB155" s="262"/>
      <c r="KZC155" s="262"/>
      <c r="KZD155" s="262"/>
      <c r="KZE155" s="262"/>
      <c r="KZF155" s="262"/>
      <c r="KZG155" s="262"/>
      <c r="KZH155" s="262"/>
      <c r="KZI155" s="262"/>
      <c r="KZJ155" s="262"/>
      <c r="KZK155" s="262"/>
      <c r="KZL155" s="262"/>
      <c r="KZM155" s="262"/>
      <c r="KZN155" s="262"/>
      <c r="KZO155" s="262"/>
      <c r="KZP155" s="262"/>
      <c r="KZQ155" s="262"/>
      <c r="KZR155" s="262"/>
      <c r="KZS155" s="262"/>
      <c r="KZT155" s="262"/>
      <c r="KZU155" s="262"/>
      <c r="KZV155" s="262"/>
      <c r="KZW155" s="262"/>
      <c r="KZX155" s="262"/>
      <c r="KZY155" s="262"/>
      <c r="KZZ155" s="262"/>
      <c r="LAA155" s="262"/>
      <c r="LAB155" s="262"/>
      <c r="LAC155" s="262"/>
      <c r="LAD155" s="262"/>
      <c r="LAE155" s="262"/>
      <c r="LAF155" s="262"/>
      <c r="LAG155" s="262"/>
      <c r="LAH155" s="262"/>
      <c r="LAI155" s="262"/>
      <c r="LAJ155" s="262"/>
      <c r="LAK155" s="262"/>
      <c r="LAL155" s="262"/>
      <c r="LAM155" s="262"/>
      <c r="LAN155" s="262"/>
      <c r="LAO155" s="262"/>
      <c r="LAP155" s="262"/>
      <c r="LAQ155" s="262"/>
      <c r="LAR155" s="262"/>
      <c r="LAS155" s="262"/>
      <c r="LAT155" s="262"/>
      <c r="LAU155" s="262"/>
      <c r="LAV155" s="262"/>
      <c r="LAW155" s="262"/>
      <c r="LAX155" s="262"/>
      <c r="LAY155" s="262"/>
      <c r="LAZ155" s="262"/>
      <c r="LBA155" s="262"/>
      <c r="LBB155" s="262"/>
      <c r="LBC155" s="262"/>
      <c r="LBD155" s="262"/>
      <c r="LBE155" s="262"/>
      <c r="LBF155" s="262"/>
      <c r="LBG155" s="262"/>
      <c r="LBH155" s="262"/>
      <c r="LBI155" s="262"/>
      <c r="LBJ155" s="262"/>
      <c r="LBK155" s="262"/>
      <c r="LBL155" s="262"/>
      <c r="LBM155" s="262"/>
      <c r="LBN155" s="262"/>
      <c r="LBO155" s="262"/>
      <c r="LBP155" s="262"/>
      <c r="LBQ155" s="262"/>
      <c r="LBR155" s="262"/>
      <c r="LBS155" s="262"/>
      <c r="LBT155" s="262"/>
      <c r="LBU155" s="262"/>
      <c r="LBV155" s="262"/>
      <c r="LBW155" s="262"/>
      <c r="LBX155" s="262"/>
      <c r="LBY155" s="262"/>
      <c r="LBZ155" s="262"/>
      <c r="LCA155" s="262"/>
      <c r="LCB155" s="262"/>
      <c r="LCC155" s="262"/>
      <c r="LCD155" s="262"/>
      <c r="LCE155" s="262"/>
      <c r="LCF155" s="262"/>
      <c r="LCG155" s="262"/>
      <c r="LCH155" s="262"/>
      <c r="LCI155" s="262"/>
      <c r="LCJ155" s="262"/>
      <c r="LCK155" s="262"/>
      <c r="LCL155" s="262"/>
      <c r="LCM155" s="262"/>
      <c r="LCN155" s="262"/>
      <c r="LCO155" s="262"/>
      <c r="LCP155" s="262"/>
      <c r="LCQ155" s="262"/>
      <c r="LCR155" s="262"/>
      <c r="LCS155" s="262"/>
      <c r="LCT155" s="262"/>
      <c r="LCU155" s="262"/>
      <c r="LCV155" s="262"/>
      <c r="LCW155" s="262"/>
      <c r="LCX155" s="262"/>
      <c r="LCY155" s="262"/>
      <c r="LCZ155" s="262"/>
      <c r="LDA155" s="262"/>
      <c r="LDB155" s="262"/>
      <c r="LDC155" s="262"/>
      <c r="LDD155" s="262"/>
      <c r="LDE155" s="262"/>
      <c r="LDF155" s="262"/>
      <c r="LDG155" s="262"/>
      <c r="LDH155" s="262"/>
      <c r="LDI155" s="262"/>
      <c r="LDJ155" s="262"/>
      <c r="LDK155" s="262"/>
      <c r="LDL155" s="262"/>
      <c r="LDM155" s="262"/>
      <c r="LDN155" s="262"/>
      <c r="LDO155" s="262"/>
      <c r="LDP155" s="262"/>
      <c r="LDQ155" s="262"/>
      <c r="LDR155" s="262"/>
      <c r="LDS155" s="262"/>
      <c r="LDT155" s="262"/>
      <c r="LDU155" s="262"/>
      <c r="LDV155" s="262"/>
      <c r="LDW155" s="262"/>
      <c r="LDX155" s="262"/>
      <c r="LDY155" s="262"/>
      <c r="LDZ155" s="262"/>
      <c r="LEA155" s="262"/>
      <c r="LEB155" s="262"/>
      <c r="LEC155" s="262"/>
      <c r="LED155" s="262"/>
      <c r="LEE155" s="262"/>
      <c r="LEF155" s="262"/>
      <c r="LEG155" s="262"/>
      <c r="LEH155" s="262"/>
      <c r="LEI155" s="262"/>
      <c r="LEJ155" s="262"/>
      <c r="LEK155" s="262"/>
      <c r="LEL155" s="262"/>
      <c r="LEM155" s="262"/>
      <c r="LEN155" s="262"/>
      <c r="LEO155" s="262"/>
      <c r="LEP155" s="262"/>
      <c r="LEQ155" s="262"/>
      <c r="LER155" s="262"/>
      <c r="LES155" s="262"/>
      <c r="LET155" s="262"/>
      <c r="LEU155" s="262"/>
      <c r="LEV155" s="262"/>
      <c r="LEW155" s="262"/>
      <c r="LEX155" s="262"/>
      <c r="LEY155" s="262"/>
      <c r="LEZ155" s="262"/>
      <c r="LFA155" s="262"/>
      <c r="LFB155" s="262"/>
      <c r="LFC155" s="262"/>
      <c r="LFD155" s="262"/>
      <c r="LFE155" s="262"/>
      <c r="LFF155" s="262"/>
      <c r="LFG155" s="262"/>
      <c r="LFH155" s="262"/>
      <c r="LFI155" s="262"/>
      <c r="LFJ155" s="262"/>
      <c r="LFK155" s="262"/>
      <c r="LFL155" s="262"/>
      <c r="LFM155" s="262"/>
      <c r="LFN155" s="262"/>
      <c r="LFO155" s="262"/>
      <c r="LFP155" s="262"/>
      <c r="LFQ155" s="262"/>
      <c r="LFR155" s="262"/>
      <c r="LFS155" s="262"/>
      <c r="LFT155" s="262"/>
      <c r="LFU155" s="262"/>
      <c r="LFV155" s="262"/>
      <c r="LFW155" s="262"/>
      <c r="LFX155" s="262"/>
      <c r="LFY155" s="262"/>
      <c r="LFZ155" s="262"/>
      <c r="LGA155" s="262"/>
      <c r="LGB155" s="262"/>
      <c r="LGC155" s="262"/>
      <c r="LGD155" s="262"/>
      <c r="LGE155" s="262"/>
      <c r="LGF155" s="262"/>
      <c r="LGG155" s="262"/>
      <c r="LGH155" s="262"/>
      <c r="LGI155" s="262"/>
      <c r="LGJ155" s="262"/>
      <c r="LGK155" s="262"/>
      <c r="LGL155" s="262"/>
      <c r="LGM155" s="262"/>
      <c r="LGN155" s="262"/>
      <c r="LGO155" s="262"/>
      <c r="LGP155" s="262"/>
      <c r="LGQ155" s="262"/>
      <c r="LGR155" s="262"/>
      <c r="LGS155" s="262"/>
      <c r="LGT155" s="262"/>
      <c r="LGU155" s="262"/>
      <c r="LGV155" s="262"/>
      <c r="LGW155" s="262"/>
      <c r="LGX155" s="262"/>
      <c r="LGY155" s="262"/>
      <c r="LGZ155" s="262"/>
      <c r="LHA155" s="262"/>
      <c r="LHB155" s="262"/>
      <c r="LHC155" s="262"/>
      <c r="LHD155" s="262"/>
      <c r="LHE155" s="262"/>
      <c r="LHF155" s="262"/>
      <c r="LHG155" s="262"/>
      <c r="LHH155" s="262"/>
      <c r="LHI155" s="262"/>
      <c r="LHJ155" s="262"/>
      <c r="LHK155" s="262"/>
      <c r="LHL155" s="262"/>
      <c r="LHM155" s="262"/>
      <c r="LHN155" s="262"/>
      <c r="LHO155" s="262"/>
      <c r="LHP155" s="262"/>
      <c r="LHQ155" s="262"/>
      <c r="LHR155" s="262"/>
      <c r="LHS155" s="262"/>
      <c r="LHT155" s="262"/>
      <c r="LHU155" s="262"/>
      <c r="LHV155" s="262"/>
      <c r="LHW155" s="262"/>
      <c r="LHX155" s="262"/>
      <c r="LHY155" s="262"/>
      <c r="LHZ155" s="262"/>
      <c r="LIA155" s="262"/>
      <c r="LIB155" s="262"/>
      <c r="LIC155" s="262"/>
      <c r="LID155" s="262"/>
      <c r="LIE155" s="262"/>
      <c r="LIF155" s="262"/>
      <c r="LIG155" s="262"/>
      <c r="LIH155" s="262"/>
      <c r="LII155" s="262"/>
      <c r="LIJ155" s="262"/>
      <c r="LIK155" s="262"/>
      <c r="LIL155" s="262"/>
      <c r="LIM155" s="262"/>
      <c r="LIN155" s="262"/>
      <c r="LIO155" s="262"/>
      <c r="LIP155" s="262"/>
      <c r="LIQ155" s="262"/>
      <c r="LIR155" s="262"/>
      <c r="LIS155" s="262"/>
      <c r="LIT155" s="262"/>
      <c r="LIU155" s="262"/>
      <c r="LIV155" s="262"/>
      <c r="LIW155" s="262"/>
      <c r="LIX155" s="262"/>
      <c r="LIY155" s="262"/>
      <c r="LIZ155" s="262"/>
      <c r="LJA155" s="262"/>
      <c r="LJB155" s="262"/>
      <c r="LJC155" s="262"/>
      <c r="LJD155" s="262"/>
      <c r="LJE155" s="262"/>
      <c r="LJF155" s="262"/>
      <c r="LJG155" s="262"/>
      <c r="LJH155" s="262"/>
      <c r="LJI155" s="262"/>
      <c r="LJJ155" s="262"/>
      <c r="LJK155" s="262"/>
      <c r="LJL155" s="262"/>
      <c r="LJM155" s="262"/>
      <c r="LJN155" s="262"/>
      <c r="LJO155" s="262"/>
      <c r="LJP155" s="262"/>
      <c r="LJQ155" s="262"/>
      <c r="LJR155" s="262"/>
      <c r="LJS155" s="262"/>
      <c r="LJT155" s="262"/>
      <c r="LJU155" s="262"/>
      <c r="LJV155" s="262"/>
      <c r="LJW155" s="262"/>
      <c r="LJX155" s="262"/>
      <c r="LJY155" s="262"/>
      <c r="LJZ155" s="262"/>
      <c r="LKA155" s="262"/>
      <c r="LKB155" s="262"/>
      <c r="LKC155" s="262"/>
      <c r="LKD155" s="262"/>
      <c r="LKE155" s="262"/>
      <c r="LKF155" s="262"/>
      <c r="LKG155" s="262"/>
      <c r="LKH155" s="262"/>
      <c r="LKI155" s="262"/>
      <c r="LKJ155" s="262"/>
      <c r="LKK155" s="262"/>
      <c r="LKL155" s="262"/>
      <c r="LKM155" s="262"/>
      <c r="LKN155" s="262"/>
      <c r="LKO155" s="262"/>
      <c r="LKP155" s="262"/>
      <c r="LKQ155" s="262"/>
      <c r="LKR155" s="262"/>
      <c r="LKS155" s="262"/>
      <c r="LKT155" s="262"/>
      <c r="LKU155" s="262"/>
      <c r="LKV155" s="262"/>
      <c r="LKW155" s="262"/>
      <c r="LKX155" s="262"/>
      <c r="LKY155" s="262"/>
      <c r="LKZ155" s="262"/>
      <c r="LLA155" s="262"/>
      <c r="LLB155" s="262"/>
      <c r="LLC155" s="262"/>
      <c r="LLD155" s="262"/>
      <c r="LLE155" s="262"/>
      <c r="LLF155" s="262"/>
      <c r="LLG155" s="262"/>
      <c r="LLH155" s="262"/>
      <c r="LLI155" s="262"/>
      <c r="LLJ155" s="262"/>
      <c r="LLK155" s="262"/>
      <c r="LLL155" s="262"/>
      <c r="LLM155" s="262"/>
      <c r="LLN155" s="262"/>
      <c r="LLO155" s="262"/>
      <c r="LLP155" s="262"/>
      <c r="LLQ155" s="262"/>
      <c r="LLR155" s="262"/>
      <c r="LLS155" s="262"/>
      <c r="LLT155" s="262"/>
      <c r="LLU155" s="262"/>
      <c r="LLV155" s="262"/>
      <c r="LLW155" s="262"/>
      <c r="LLX155" s="262"/>
      <c r="LLY155" s="262"/>
      <c r="LLZ155" s="262"/>
      <c r="LMA155" s="262"/>
      <c r="LMB155" s="262"/>
      <c r="LMC155" s="262"/>
      <c r="LMD155" s="262"/>
      <c r="LME155" s="262"/>
      <c r="LMF155" s="262"/>
      <c r="LMG155" s="262"/>
      <c r="LMH155" s="262"/>
      <c r="LMI155" s="262"/>
      <c r="LMJ155" s="262"/>
      <c r="LMK155" s="262"/>
      <c r="LML155" s="262"/>
      <c r="LMM155" s="262"/>
      <c r="LMN155" s="262"/>
      <c r="LMO155" s="262"/>
      <c r="LMP155" s="262"/>
      <c r="LMQ155" s="262"/>
      <c r="LMR155" s="262"/>
      <c r="LMS155" s="262"/>
      <c r="LMT155" s="262"/>
      <c r="LMU155" s="262"/>
      <c r="LMV155" s="262"/>
      <c r="LMW155" s="262"/>
      <c r="LMX155" s="262"/>
      <c r="LMY155" s="262"/>
      <c r="LMZ155" s="262"/>
      <c r="LNA155" s="262"/>
      <c r="LNB155" s="262"/>
      <c r="LNC155" s="262"/>
      <c r="LND155" s="262"/>
      <c r="LNE155" s="262"/>
      <c r="LNF155" s="262"/>
      <c r="LNG155" s="262"/>
      <c r="LNH155" s="262"/>
      <c r="LNI155" s="262"/>
      <c r="LNJ155" s="262"/>
      <c r="LNK155" s="262"/>
      <c r="LNL155" s="262"/>
      <c r="LNM155" s="262"/>
      <c r="LNN155" s="262"/>
      <c r="LNO155" s="262"/>
      <c r="LNP155" s="262"/>
      <c r="LNQ155" s="262"/>
      <c r="LNR155" s="262"/>
      <c r="LNS155" s="262"/>
      <c r="LNT155" s="262"/>
      <c r="LNU155" s="262"/>
      <c r="LNV155" s="262"/>
      <c r="LNW155" s="262"/>
      <c r="LNX155" s="262"/>
      <c r="LNY155" s="262"/>
      <c r="LNZ155" s="262"/>
      <c r="LOA155" s="262"/>
      <c r="LOB155" s="262"/>
      <c r="LOC155" s="262"/>
      <c r="LOD155" s="262"/>
      <c r="LOE155" s="262"/>
      <c r="LOF155" s="262"/>
      <c r="LOG155" s="262"/>
      <c r="LOH155" s="262"/>
      <c r="LOI155" s="262"/>
      <c r="LOJ155" s="262"/>
      <c r="LOK155" s="262"/>
      <c r="LOL155" s="262"/>
      <c r="LOM155" s="262"/>
      <c r="LON155" s="262"/>
      <c r="LOO155" s="262"/>
      <c r="LOP155" s="262"/>
      <c r="LOQ155" s="262"/>
      <c r="LOR155" s="262"/>
      <c r="LOS155" s="262"/>
      <c r="LOT155" s="262"/>
      <c r="LOU155" s="262"/>
      <c r="LOV155" s="262"/>
      <c r="LOW155" s="262"/>
      <c r="LOX155" s="262"/>
      <c r="LOY155" s="262"/>
      <c r="LOZ155" s="262"/>
      <c r="LPA155" s="262"/>
      <c r="LPB155" s="262"/>
      <c r="LPC155" s="262"/>
      <c r="LPD155" s="262"/>
      <c r="LPE155" s="262"/>
      <c r="LPF155" s="262"/>
      <c r="LPG155" s="262"/>
      <c r="LPH155" s="262"/>
      <c r="LPI155" s="262"/>
      <c r="LPJ155" s="262"/>
      <c r="LPK155" s="262"/>
      <c r="LPL155" s="262"/>
      <c r="LPM155" s="262"/>
      <c r="LPN155" s="262"/>
      <c r="LPO155" s="262"/>
      <c r="LPP155" s="262"/>
      <c r="LPQ155" s="262"/>
      <c r="LPR155" s="262"/>
      <c r="LPS155" s="262"/>
      <c r="LPT155" s="262"/>
      <c r="LPU155" s="262"/>
      <c r="LPV155" s="262"/>
      <c r="LPW155" s="262"/>
      <c r="LPX155" s="262"/>
      <c r="LPY155" s="262"/>
      <c r="LPZ155" s="262"/>
      <c r="LQA155" s="262"/>
      <c r="LQB155" s="262"/>
      <c r="LQC155" s="262"/>
      <c r="LQD155" s="262"/>
      <c r="LQE155" s="262"/>
      <c r="LQF155" s="262"/>
      <c r="LQG155" s="262"/>
      <c r="LQH155" s="262"/>
      <c r="LQI155" s="262"/>
      <c r="LQJ155" s="262"/>
      <c r="LQK155" s="262"/>
      <c r="LQL155" s="262"/>
      <c r="LQM155" s="262"/>
      <c r="LQN155" s="262"/>
      <c r="LQO155" s="262"/>
      <c r="LQP155" s="262"/>
      <c r="LQQ155" s="262"/>
      <c r="LQR155" s="262"/>
      <c r="LQS155" s="262"/>
      <c r="LQT155" s="262"/>
      <c r="LQU155" s="262"/>
      <c r="LQV155" s="262"/>
      <c r="LQW155" s="262"/>
      <c r="LQX155" s="262"/>
      <c r="LQY155" s="262"/>
      <c r="LQZ155" s="262"/>
      <c r="LRA155" s="262"/>
      <c r="LRB155" s="262"/>
      <c r="LRC155" s="262"/>
      <c r="LRD155" s="262"/>
      <c r="LRE155" s="262"/>
      <c r="LRF155" s="262"/>
      <c r="LRG155" s="262"/>
      <c r="LRH155" s="262"/>
      <c r="LRI155" s="262"/>
      <c r="LRJ155" s="262"/>
      <c r="LRK155" s="262"/>
      <c r="LRL155" s="262"/>
      <c r="LRM155" s="262"/>
      <c r="LRN155" s="262"/>
      <c r="LRO155" s="262"/>
      <c r="LRP155" s="262"/>
      <c r="LRQ155" s="262"/>
      <c r="LRR155" s="262"/>
      <c r="LRS155" s="262"/>
      <c r="LRT155" s="262"/>
      <c r="LRU155" s="262"/>
      <c r="LRV155" s="262"/>
      <c r="LRW155" s="262"/>
      <c r="LRX155" s="262"/>
      <c r="LRY155" s="262"/>
      <c r="LRZ155" s="262"/>
      <c r="LSA155" s="262"/>
      <c r="LSB155" s="262"/>
      <c r="LSC155" s="262"/>
      <c r="LSD155" s="262"/>
      <c r="LSE155" s="262"/>
      <c r="LSF155" s="262"/>
      <c r="LSG155" s="262"/>
      <c r="LSH155" s="262"/>
      <c r="LSI155" s="262"/>
      <c r="LSJ155" s="262"/>
      <c r="LSK155" s="262"/>
      <c r="LSL155" s="262"/>
      <c r="LSM155" s="262"/>
      <c r="LSN155" s="262"/>
      <c r="LSO155" s="262"/>
      <c r="LSP155" s="262"/>
      <c r="LSQ155" s="262"/>
      <c r="LSR155" s="262"/>
      <c r="LSS155" s="262"/>
      <c r="LST155" s="262"/>
      <c r="LSU155" s="262"/>
      <c r="LSV155" s="262"/>
      <c r="LSW155" s="262"/>
      <c r="LSX155" s="262"/>
      <c r="LSY155" s="262"/>
      <c r="LSZ155" s="262"/>
      <c r="LTA155" s="262"/>
      <c r="LTB155" s="262"/>
      <c r="LTC155" s="262"/>
      <c r="LTD155" s="262"/>
      <c r="LTE155" s="262"/>
      <c r="LTF155" s="262"/>
      <c r="LTG155" s="262"/>
      <c r="LTH155" s="262"/>
      <c r="LTI155" s="262"/>
      <c r="LTJ155" s="262"/>
      <c r="LTK155" s="262"/>
      <c r="LTL155" s="262"/>
      <c r="LTM155" s="262"/>
      <c r="LTN155" s="262"/>
      <c r="LTO155" s="262"/>
      <c r="LTP155" s="262"/>
      <c r="LTQ155" s="262"/>
      <c r="LTR155" s="262"/>
      <c r="LTS155" s="262"/>
      <c r="LTT155" s="262"/>
      <c r="LTU155" s="262"/>
      <c r="LTV155" s="262"/>
      <c r="LTW155" s="262"/>
      <c r="LTX155" s="262"/>
      <c r="LTY155" s="262"/>
      <c r="LTZ155" s="262"/>
      <c r="LUA155" s="262"/>
      <c r="LUB155" s="262"/>
      <c r="LUC155" s="262"/>
      <c r="LUD155" s="262"/>
      <c r="LUE155" s="262"/>
      <c r="LUF155" s="262"/>
      <c r="LUG155" s="262"/>
      <c r="LUH155" s="262"/>
      <c r="LUI155" s="262"/>
      <c r="LUJ155" s="262"/>
      <c r="LUK155" s="262"/>
      <c r="LUL155" s="262"/>
      <c r="LUM155" s="262"/>
      <c r="LUN155" s="262"/>
      <c r="LUO155" s="262"/>
      <c r="LUP155" s="262"/>
      <c r="LUQ155" s="262"/>
      <c r="LUR155" s="262"/>
      <c r="LUS155" s="262"/>
      <c r="LUT155" s="262"/>
      <c r="LUU155" s="262"/>
      <c r="LUV155" s="262"/>
      <c r="LUW155" s="262"/>
      <c r="LUX155" s="262"/>
      <c r="LUY155" s="262"/>
      <c r="LUZ155" s="262"/>
      <c r="LVA155" s="262"/>
      <c r="LVB155" s="262"/>
      <c r="LVC155" s="262"/>
      <c r="LVD155" s="262"/>
      <c r="LVE155" s="262"/>
      <c r="LVF155" s="262"/>
      <c r="LVG155" s="262"/>
      <c r="LVH155" s="262"/>
      <c r="LVI155" s="262"/>
      <c r="LVJ155" s="262"/>
      <c r="LVK155" s="262"/>
      <c r="LVL155" s="262"/>
      <c r="LVM155" s="262"/>
      <c r="LVN155" s="262"/>
      <c r="LVO155" s="262"/>
      <c r="LVP155" s="262"/>
      <c r="LVQ155" s="262"/>
      <c r="LVR155" s="262"/>
      <c r="LVS155" s="262"/>
      <c r="LVT155" s="262"/>
      <c r="LVU155" s="262"/>
      <c r="LVV155" s="262"/>
      <c r="LVW155" s="262"/>
      <c r="LVX155" s="262"/>
      <c r="LVY155" s="262"/>
      <c r="LVZ155" s="262"/>
      <c r="LWA155" s="262"/>
      <c r="LWB155" s="262"/>
      <c r="LWC155" s="262"/>
      <c r="LWD155" s="262"/>
      <c r="LWE155" s="262"/>
      <c r="LWF155" s="262"/>
      <c r="LWG155" s="262"/>
      <c r="LWH155" s="262"/>
      <c r="LWI155" s="262"/>
      <c r="LWJ155" s="262"/>
      <c r="LWK155" s="262"/>
      <c r="LWL155" s="262"/>
      <c r="LWM155" s="262"/>
      <c r="LWN155" s="262"/>
      <c r="LWO155" s="262"/>
      <c r="LWP155" s="262"/>
      <c r="LWQ155" s="262"/>
      <c r="LWR155" s="262"/>
      <c r="LWS155" s="262"/>
      <c r="LWT155" s="262"/>
      <c r="LWU155" s="262"/>
      <c r="LWV155" s="262"/>
      <c r="LWW155" s="262"/>
      <c r="LWX155" s="262"/>
      <c r="LWY155" s="262"/>
      <c r="LWZ155" s="262"/>
      <c r="LXA155" s="262"/>
      <c r="LXB155" s="262"/>
      <c r="LXC155" s="262"/>
      <c r="LXD155" s="262"/>
      <c r="LXE155" s="262"/>
      <c r="LXF155" s="262"/>
      <c r="LXG155" s="262"/>
      <c r="LXH155" s="262"/>
      <c r="LXI155" s="262"/>
      <c r="LXJ155" s="262"/>
      <c r="LXK155" s="262"/>
      <c r="LXL155" s="262"/>
      <c r="LXM155" s="262"/>
      <c r="LXN155" s="262"/>
      <c r="LXO155" s="262"/>
      <c r="LXP155" s="262"/>
      <c r="LXQ155" s="262"/>
      <c r="LXR155" s="262"/>
      <c r="LXS155" s="262"/>
      <c r="LXT155" s="262"/>
      <c r="LXU155" s="262"/>
      <c r="LXV155" s="262"/>
      <c r="LXW155" s="262"/>
      <c r="LXX155" s="262"/>
      <c r="LXY155" s="262"/>
      <c r="LXZ155" s="262"/>
      <c r="LYA155" s="262"/>
      <c r="LYB155" s="262"/>
      <c r="LYC155" s="262"/>
      <c r="LYD155" s="262"/>
      <c r="LYE155" s="262"/>
      <c r="LYF155" s="262"/>
      <c r="LYG155" s="262"/>
      <c r="LYH155" s="262"/>
      <c r="LYI155" s="262"/>
      <c r="LYJ155" s="262"/>
      <c r="LYK155" s="262"/>
      <c r="LYL155" s="262"/>
      <c r="LYM155" s="262"/>
      <c r="LYN155" s="262"/>
      <c r="LYO155" s="262"/>
      <c r="LYP155" s="262"/>
      <c r="LYQ155" s="262"/>
      <c r="LYR155" s="262"/>
      <c r="LYS155" s="262"/>
      <c r="LYT155" s="262"/>
      <c r="LYU155" s="262"/>
      <c r="LYV155" s="262"/>
      <c r="LYW155" s="262"/>
      <c r="LYX155" s="262"/>
      <c r="LYY155" s="262"/>
      <c r="LYZ155" s="262"/>
      <c r="LZA155" s="262"/>
      <c r="LZB155" s="262"/>
      <c r="LZC155" s="262"/>
      <c r="LZD155" s="262"/>
      <c r="LZE155" s="262"/>
      <c r="LZF155" s="262"/>
      <c r="LZG155" s="262"/>
      <c r="LZH155" s="262"/>
      <c r="LZI155" s="262"/>
      <c r="LZJ155" s="262"/>
      <c r="LZK155" s="262"/>
      <c r="LZL155" s="262"/>
      <c r="LZM155" s="262"/>
      <c r="LZN155" s="262"/>
      <c r="LZO155" s="262"/>
      <c r="LZP155" s="262"/>
      <c r="LZQ155" s="262"/>
      <c r="LZR155" s="262"/>
      <c r="LZS155" s="262"/>
      <c r="LZT155" s="262"/>
      <c r="LZU155" s="262"/>
      <c r="LZV155" s="262"/>
      <c r="LZW155" s="262"/>
      <c r="LZX155" s="262"/>
      <c r="LZY155" s="262"/>
      <c r="LZZ155" s="262"/>
      <c r="MAA155" s="262"/>
      <c r="MAB155" s="262"/>
      <c r="MAC155" s="262"/>
      <c r="MAD155" s="262"/>
      <c r="MAE155" s="262"/>
      <c r="MAF155" s="262"/>
      <c r="MAG155" s="262"/>
      <c r="MAH155" s="262"/>
      <c r="MAI155" s="262"/>
      <c r="MAJ155" s="262"/>
      <c r="MAK155" s="262"/>
      <c r="MAL155" s="262"/>
      <c r="MAM155" s="262"/>
      <c r="MAN155" s="262"/>
      <c r="MAO155" s="262"/>
      <c r="MAP155" s="262"/>
      <c r="MAQ155" s="262"/>
      <c r="MAR155" s="262"/>
      <c r="MAS155" s="262"/>
      <c r="MAT155" s="262"/>
      <c r="MAU155" s="262"/>
      <c r="MAV155" s="262"/>
      <c r="MAW155" s="262"/>
      <c r="MAX155" s="262"/>
      <c r="MAY155" s="262"/>
      <c r="MAZ155" s="262"/>
      <c r="MBA155" s="262"/>
      <c r="MBB155" s="262"/>
      <c r="MBC155" s="262"/>
      <c r="MBD155" s="262"/>
      <c r="MBE155" s="262"/>
      <c r="MBF155" s="262"/>
      <c r="MBG155" s="262"/>
      <c r="MBH155" s="262"/>
      <c r="MBI155" s="262"/>
      <c r="MBJ155" s="262"/>
      <c r="MBK155" s="262"/>
      <c r="MBL155" s="262"/>
      <c r="MBM155" s="262"/>
      <c r="MBN155" s="262"/>
      <c r="MBO155" s="262"/>
      <c r="MBP155" s="262"/>
      <c r="MBQ155" s="262"/>
      <c r="MBR155" s="262"/>
      <c r="MBS155" s="262"/>
      <c r="MBT155" s="262"/>
      <c r="MBU155" s="262"/>
      <c r="MBV155" s="262"/>
      <c r="MBW155" s="262"/>
      <c r="MBX155" s="262"/>
      <c r="MBY155" s="262"/>
      <c r="MBZ155" s="262"/>
      <c r="MCA155" s="262"/>
      <c r="MCB155" s="262"/>
      <c r="MCC155" s="262"/>
      <c r="MCD155" s="262"/>
      <c r="MCE155" s="262"/>
      <c r="MCF155" s="262"/>
      <c r="MCG155" s="262"/>
      <c r="MCH155" s="262"/>
      <c r="MCI155" s="262"/>
      <c r="MCJ155" s="262"/>
      <c r="MCK155" s="262"/>
      <c r="MCL155" s="262"/>
      <c r="MCM155" s="262"/>
      <c r="MCN155" s="262"/>
      <c r="MCO155" s="262"/>
      <c r="MCP155" s="262"/>
      <c r="MCQ155" s="262"/>
      <c r="MCR155" s="262"/>
      <c r="MCS155" s="262"/>
      <c r="MCT155" s="262"/>
      <c r="MCU155" s="262"/>
      <c r="MCV155" s="262"/>
      <c r="MCW155" s="262"/>
      <c r="MCX155" s="262"/>
      <c r="MCY155" s="262"/>
      <c r="MCZ155" s="262"/>
      <c r="MDA155" s="262"/>
      <c r="MDB155" s="262"/>
      <c r="MDC155" s="262"/>
      <c r="MDD155" s="262"/>
      <c r="MDE155" s="262"/>
      <c r="MDF155" s="262"/>
      <c r="MDG155" s="262"/>
      <c r="MDH155" s="262"/>
      <c r="MDI155" s="262"/>
      <c r="MDJ155" s="262"/>
      <c r="MDK155" s="262"/>
      <c r="MDL155" s="262"/>
      <c r="MDM155" s="262"/>
      <c r="MDN155" s="262"/>
      <c r="MDO155" s="262"/>
      <c r="MDP155" s="262"/>
      <c r="MDQ155" s="262"/>
      <c r="MDR155" s="262"/>
      <c r="MDS155" s="262"/>
      <c r="MDT155" s="262"/>
      <c r="MDU155" s="262"/>
      <c r="MDV155" s="262"/>
      <c r="MDW155" s="262"/>
      <c r="MDX155" s="262"/>
      <c r="MDY155" s="262"/>
      <c r="MDZ155" s="262"/>
      <c r="MEA155" s="262"/>
      <c r="MEB155" s="262"/>
      <c r="MEC155" s="262"/>
      <c r="MED155" s="262"/>
      <c r="MEE155" s="262"/>
      <c r="MEF155" s="262"/>
      <c r="MEG155" s="262"/>
      <c r="MEH155" s="262"/>
      <c r="MEI155" s="262"/>
      <c r="MEJ155" s="262"/>
      <c r="MEK155" s="262"/>
      <c r="MEL155" s="262"/>
      <c r="MEM155" s="262"/>
      <c r="MEN155" s="262"/>
      <c r="MEO155" s="262"/>
      <c r="MEP155" s="262"/>
      <c r="MEQ155" s="262"/>
      <c r="MER155" s="262"/>
      <c r="MES155" s="262"/>
      <c r="MET155" s="262"/>
      <c r="MEU155" s="262"/>
      <c r="MEV155" s="262"/>
      <c r="MEW155" s="262"/>
      <c r="MEX155" s="262"/>
      <c r="MEY155" s="262"/>
      <c r="MEZ155" s="262"/>
      <c r="MFA155" s="262"/>
      <c r="MFB155" s="262"/>
      <c r="MFC155" s="262"/>
      <c r="MFD155" s="262"/>
      <c r="MFE155" s="262"/>
      <c r="MFF155" s="262"/>
      <c r="MFG155" s="262"/>
      <c r="MFH155" s="262"/>
      <c r="MFI155" s="262"/>
      <c r="MFJ155" s="262"/>
      <c r="MFK155" s="262"/>
      <c r="MFL155" s="262"/>
      <c r="MFM155" s="262"/>
      <c r="MFN155" s="262"/>
      <c r="MFO155" s="262"/>
      <c r="MFP155" s="262"/>
      <c r="MFQ155" s="262"/>
      <c r="MFR155" s="262"/>
      <c r="MFS155" s="262"/>
      <c r="MFT155" s="262"/>
      <c r="MFU155" s="262"/>
      <c r="MFV155" s="262"/>
      <c r="MFW155" s="262"/>
      <c r="MFX155" s="262"/>
      <c r="MFY155" s="262"/>
      <c r="MFZ155" s="262"/>
      <c r="MGA155" s="262"/>
      <c r="MGB155" s="262"/>
      <c r="MGC155" s="262"/>
      <c r="MGD155" s="262"/>
      <c r="MGE155" s="262"/>
      <c r="MGF155" s="262"/>
      <c r="MGG155" s="262"/>
      <c r="MGH155" s="262"/>
      <c r="MGI155" s="262"/>
      <c r="MGJ155" s="262"/>
      <c r="MGK155" s="262"/>
      <c r="MGL155" s="262"/>
      <c r="MGM155" s="262"/>
      <c r="MGN155" s="262"/>
      <c r="MGO155" s="262"/>
      <c r="MGP155" s="262"/>
      <c r="MGQ155" s="262"/>
      <c r="MGR155" s="262"/>
      <c r="MGS155" s="262"/>
      <c r="MGT155" s="262"/>
      <c r="MGU155" s="262"/>
      <c r="MGV155" s="262"/>
      <c r="MGW155" s="262"/>
      <c r="MGX155" s="262"/>
      <c r="MGY155" s="262"/>
      <c r="MGZ155" s="262"/>
      <c r="MHA155" s="262"/>
      <c r="MHB155" s="262"/>
      <c r="MHC155" s="262"/>
      <c r="MHD155" s="262"/>
      <c r="MHE155" s="262"/>
      <c r="MHF155" s="262"/>
      <c r="MHG155" s="262"/>
      <c r="MHH155" s="262"/>
      <c r="MHI155" s="262"/>
      <c r="MHJ155" s="262"/>
      <c r="MHK155" s="262"/>
      <c r="MHL155" s="262"/>
      <c r="MHM155" s="262"/>
      <c r="MHN155" s="262"/>
      <c r="MHO155" s="262"/>
      <c r="MHP155" s="262"/>
      <c r="MHQ155" s="262"/>
      <c r="MHR155" s="262"/>
      <c r="MHS155" s="262"/>
      <c r="MHT155" s="262"/>
      <c r="MHU155" s="262"/>
      <c r="MHV155" s="262"/>
      <c r="MHW155" s="262"/>
      <c r="MHX155" s="262"/>
      <c r="MHY155" s="262"/>
      <c r="MHZ155" s="262"/>
      <c r="MIA155" s="262"/>
      <c r="MIB155" s="262"/>
      <c r="MIC155" s="262"/>
      <c r="MID155" s="262"/>
      <c r="MIE155" s="262"/>
      <c r="MIF155" s="262"/>
      <c r="MIG155" s="262"/>
      <c r="MIH155" s="262"/>
      <c r="MII155" s="262"/>
      <c r="MIJ155" s="262"/>
      <c r="MIK155" s="262"/>
      <c r="MIL155" s="262"/>
      <c r="MIM155" s="262"/>
      <c r="MIN155" s="262"/>
      <c r="MIO155" s="262"/>
      <c r="MIP155" s="262"/>
      <c r="MIQ155" s="262"/>
      <c r="MIR155" s="262"/>
      <c r="MIS155" s="262"/>
      <c r="MIT155" s="262"/>
      <c r="MIU155" s="262"/>
      <c r="MIV155" s="262"/>
      <c r="MIW155" s="262"/>
      <c r="MIX155" s="262"/>
      <c r="MIY155" s="262"/>
      <c r="MIZ155" s="262"/>
      <c r="MJA155" s="262"/>
      <c r="MJB155" s="262"/>
      <c r="MJC155" s="262"/>
      <c r="MJD155" s="262"/>
      <c r="MJE155" s="262"/>
      <c r="MJF155" s="262"/>
      <c r="MJG155" s="262"/>
      <c r="MJH155" s="262"/>
      <c r="MJI155" s="262"/>
      <c r="MJJ155" s="262"/>
      <c r="MJK155" s="262"/>
      <c r="MJL155" s="262"/>
      <c r="MJM155" s="262"/>
      <c r="MJN155" s="262"/>
      <c r="MJO155" s="262"/>
      <c r="MJP155" s="262"/>
      <c r="MJQ155" s="262"/>
      <c r="MJR155" s="262"/>
      <c r="MJS155" s="262"/>
      <c r="MJT155" s="262"/>
      <c r="MJU155" s="262"/>
      <c r="MJV155" s="262"/>
      <c r="MJW155" s="262"/>
      <c r="MJX155" s="262"/>
      <c r="MJY155" s="262"/>
      <c r="MJZ155" s="262"/>
      <c r="MKA155" s="262"/>
      <c r="MKB155" s="262"/>
      <c r="MKC155" s="262"/>
      <c r="MKD155" s="262"/>
      <c r="MKE155" s="262"/>
      <c r="MKF155" s="262"/>
      <c r="MKG155" s="262"/>
      <c r="MKH155" s="262"/>
      <c r="MKI155" s="262"/>
      <c r="MKJ155" s="262"/>
      <c r="MKK155" s="262"/>
      <c r="MKL155" s="262"/>
      <c r="MKM155" s="262"/>
      <c r="MKN155" s="262"/>
      <c r="MKO155" s="262"/>
      <c r="MKP155" s="262"/>
      <c r="MKQ155" s="262"/>
      <c r="MKR155" s="262"/>
      <c r="MKS155" s="262"/>
      <c r="MKT155" s="262"/>
      <c r="MKU155" s="262"/>
      <c r="MKV155" s="262"/>
      <c r="MKW155" s="262"/>
      <c r="MKX155" s="262"/>
      <c r="MKY155" s="262"/>
      <c r="MKZ155" s="262"/>
      <c r="MLA155" s="262"/>
      <c r="MLB155" s="262"/>
      <c r="MLC155" s="262"/>
      <c r="MLD155" s="262"/>
      <c r="MLE155" s="262"/>
      <c r="MLF155" s="262"/>
      <c r="MLG155" s="262"/>
      <c r="MLH155" s="262"/>
      <c r="MLI155" s="262"/>
      <c r="MLJ155" s="262"/>
      <c r="MLK155" s="262"/>
      <c r="MLL155" s="262"/>
      <c r="MLM155" s="262"/>
      <c r="MLN155" s="262"/>
      <c r="MLO155" s="262"/>
      <c r="MLP155" s="262"/>
      <c r="MLQ155" s="262"/>
      <c r="MLR155" s="262"/>
      <c r="MLS155" s="262"/>
      <c r="MLT155" s="262"/>
      <c r="MLU155" s="262"/>
      <c r="MLV155" s="262"/>
      <c r="MLW155" s="262"/>
      <c r="MLX155" s="262"/>
      <c r="MLY155" s="262"/>
      <c r="MLZ155" s="262"/>
      <c r="MMA155" s="262"/>
      <c r="MMB155" s="262"/>
      <c r="MMC155" s="262"/>
      <c r="MMD155" s="262"/>
      <c r="MME155" s="262"/>
      <c r="MMF155" s="262"/>
      <c r="MMG155" s="262"/>
      <c r="MMH155" s="262"/>
      <c r="MMI155" s="262"/>
      <c r="MMJ155" s="262"/>
      <c r="MMK155" s="262"/>
      <c r="MML155" s="262"/>
      <c r="MMM155" s="262"/>
      <c r="MMN155" s="262"/>
      <c r="MMO155" s="262"/>
      <c r="MMP155" s="262"/>
      <c r="MMQ155" s="262"/>
      <c r="MMR155" s="262"/>
      <c r="MMS155" s="262"/>
      <c r="MMT155" s="262"/>
      <c r="MMU155" s="262"/>
      <c r="MMV155" s="262"/>
      <c r="MMW155" s="262"/>
      <c r="MMX155" s="262"/>
      <c r="MMY155" s="262"/>
      <c r="MMZ155" s="262"/>
      <c r="MNA155" s="262"/>
      <c r="MNB155" s="262"/>
      <c r="MNC155" s="262"/>
      <c r="MND155" s="262"/>
      <c r="MNE155" s="262"/>
      <c r="MNF155" s="262"/>
      <c r="MNG155" s="262"/>
      <c r="MNH155" s="262"/>
      <c r="MNI155" s="262"/>
      <c r="MNJ155" s="262"/>
      <c r="MNK155" s="262"/>
      <c r="MNL155" s="262"/>
      <c r="MNM155" s="262"/>
      <c r="MNN155" s="262"/>
      <c r="MNO155" s="262"/>
      <c r="MNP155" s="262"/>
      <c r="MNQ155" s="262"/>
      <c r="MNR155" s="262"/>
      <c r="MNS155" s="262"/>
      <c r="MNT155" s="262"/>
      <c r="MNU155" s="262"/>
      <c r="MNV155" s="262"/>
      <c r="MNW155" s="262"/>
      <c r="MNX155" s="262"/>
      <c r="MNY155" s="262"/>
      <c r="MNZ155" s="262"/>
      <c r="MOA155" s="262"/>
      <c r="MOB155" s="262"/>
      <c r="MOC155" s="262"/>
      <c r="MOD155" s="262"/>
      <c r="MOE155" s="262"/>
      <c r="MOF155" s="262"/>
      <c r="MOG155" s="262"/>
      <c r="MOH155" s="262"/>
      <c r="MOI155" s="262"/>
      <c r="MOJ155" s="262"/>
      <c r="MOK155" s="262"/>
      <c r="MOL155" s="262"/>
      <c r="MOM155" s="262"/>
      <c r="MON155" s="262"/>
      <c r="MOO155" s="262"/>
      <c r="MOP155" s="262"/>
      <c r="MOQ155" s="262"/>
      <c r="MOR155" s="262"/>
      <c r="MOS155" s="262"/>
      <c r="MOT155" s="262"/>
      <c r="MOU155" s="262"/>
      <c r="MOV155" s="262"/>
      <c r="MOW155" s="262"/>
      <c r="MOX155" s="262"/>
      <c r="MOY155" s="262"/>
      <c r="MOZ155" s="262"/>
      <c r="MPA155" s="262"/>
      <c r="MPB155" s="262"/>
      <c r="MPC155" s="262"/>
      <c r="MPD155" s="262"/>
      <c r="MPE155" s="262"/>
      <c r="MPF155" s="262"/>
      <c r="MPG155" s="262"/>
      <c r="MPH155" s="262"/>
      <c r="MPI155" s="262"/>
      <c r="MPJ155" s="262"/>
      <c r="MPK155" s="262"/>
      <c r="MPL155" s="262"/>
      <c r="MPM155" s="262"/>
      <c r="MPN155" s="262"/>
      <c r="MPO155" s="262"/>
      <c r="MPP155" s="262"/>
      <c r="MPQ155" s="262"/>
      <c r="MPR155" s="262"/>
      <c r="MPS155" s="262"/>
      <c r="MPT155" s="262"/>
      <c r="MPU155" s="262"/>
      <c r="MPV155" s="262"/>
      <c r="MPW155" s="262"/>
      <c r="MPX155" s="262"/>
      <c r="MPY155" s="262"/>
      <c r="MPZ155" s="262"/>
      <c r="MQA155" s="262"/>
      <c r="MQB155" s="262"/>
      <c r="MQC155" s="262"/>
      <c r="MQD155" s="262"/>
      <c r="MQE155" s="262"/>
      <c r="MQF155" s="262"/>
      <c r="MQG155" s="262"/>
      <c r="MQH155" s="262"/>
      <c r="MQI155" s="262"/>
      <c r="MQJ155" s="262"/>
      <c r="MQK155" s="262"/>
      <c r="MQL155" s="262"/>
      <c r="MQM155" s="262"/>
      <c r="MQN155" s="262"/>
      <c r="MQO155" s="262"/>
      <c r="MQP155" s="262"/>
      <c r="MQQ155" s="262"/>
      <c r="MQR155" s="262"/>
      <c r="MQS155" s="262"/>
      <c r="MQT155" s="262"/>
      <c r="MQU155" s="262"/>
      <c r="MQV155" s="262"/>
      <c r="MQW155" s="262"/>
      <c r="MQX155" s="262"/>
      <c r="MQY155" s="262"/>
      <c r="MQZ155" s="262"/>
      <c r="MRA155" s="262"/>
      <c r="MRB155" s="262"/>
      <c r="MRC155" s="262"/>
      <c r="MRD155" s="262"/>
      <c r="MRE155" s="262"/>
      <c r="MRF155" s="262"/>
      <c r="MRG155" s="262"/>
      <c r="MRH155" s="262"/>
      <c r="MRI155" s="262"/>
      <c r="MRJ155" s="262"/>
      <c r="MRK155" s="262"/>
      <c r="MRL155" s="262"/>
      <c r="MRM155" s="262"/>
      <c r="MRN155" s="262"/>
      <c r="MRO155" s="262"/>
      <c r="MRP155" s="262"/>
      <c r="MRQ155" s="262"/>
      <c r="MRR155" s="262"/>
      <c r="MRS155" s="262"/>
      <c r="MRT155" s="262"/>
      <c r="MRU155" s="262"/>
      <c r="MRV155" s="262"/>
      <c r="MRW155" s="262"/>
      <c r="MRX155" s="262"/>
      <c r="MRY155" s="262"/>
      <c r="MRZ155" s="262"/>
      <c r="MSA155" s="262"/>
      <c r="MSB155" s="262"/>
      <c r="MSC155" s="262"/>
      <c r="MSD155" s="262"/>
      <c r="MSE155" s="262"/>
      <c r="MSF155" s="262"/>
      <c r="MSG155" s="262"/>
      <c r="MSH155" s="262"/>
      <c r="MSI155" s="262"/>
      <c r="MSJ155" s="262"/>
      <c r="MSK155" s="262"/>
      <c r="MSL155" s="262"/>
      <c r="MSM155" s="262"/>
      <c r="MSN155" s="262"/>
      <c r="MSO155" s="262"/>
      <c r="MSP155" s="262"/>
      <c r="MSQ155" s="262"/>
      <c r="MSR155" s="262"/>
      <c r="MSS155" s="262"/>
      <c r="MST155" s="262"/>
      <c r="MSU155" s="262"/>
      <c r="MSV155" s="262"/>
      <c r="MSW155" s="262"/>
      <c r="MSX155" s="262"/>
      <c r="MSY155" s="262"/>
      <c r="MSZ155" s="262"/>
      <c r="MTA155" s="262"/>
      <c r="MTB155" s="262"/>
      <c r="MTC155" s="262"/>
      <c r="MTD155" s="262"/>
      <c r="MTE155" s="262"/>
      <c r="MTF155" s="262"/>
      <c r="MTG155" s="262"/>
      <c r="MTH155" s="262"/>
      <c r="MTI155" s="262"/>
      <c r="MTJ155" s="262"/>
      <c r="MTK155" s="262"/>
      <c r="MTL155" s="262"/>
      <c r="MTM155" s="262"/>
      <c r="MTN155" s="262"/>
      <c r="MTO155" s="262"/>
      <c r="MTP155" s="262"/>
      <c r="MTQ155" s="262"/>
      <c r="MTR155" s="262"/>
      <c r="MTS155" s="262"/>
      <c r="MTT155" s="262"/>
      <c r="MTU155" s="262"/>
      <c r="MTV155" s="262"/>
      <c r="MTW155" s="262"/>
      <c r="MTX155" s="262"/>
      <c r="MTY155" s="262"/>
      <c r="MTZ155" s="262"/>
      <c r="MUA155" s="262"/>
      <c r="MUB155" s="262"/>
      <c r="MUC155" s="262"/>
      <c r="MUD155" s="262"/>
      <c r="MUE155" s="262"/>
      <c r="MUF155" s="262"/>
      <c r="MUG155" s="262"/>
      <c r="MUH155" s="262"/>
      <c r="MUI155" s="262"/>
      <c r="MUJ155" s="262"/>
      <c r="MUK155" s="262"/>
      <c r="MUL155" s="262"/>
      <c r="MUM155" s="262"/>
      <c r="MUN155" s="262"/>
      <c r="MUO155" s="262"/>
      <c r="MUP155" s="262"/>
      <c r="MUQ155" s="262"/>
      <c r="MUR155" s="262"/>
      <c r="MUS155" s="262"/>
      <c r="MUT155" s="262"/>
      <c r="MUU155" s="262"/>
      <c r="MUV155" s="262"/>
      <c r="MUW155" s="262"/>
      <c r="MUX155" s="262"/>
      <c r="MUY155" s="262"/>
      <c r="MUZ155" s="262"/>
      <c r="MVA155" s="262"/>
      <c r="MVB155" s="262"/>
      <c r="MVC155" s="262"/>
      <c r="MVD155" s="262"/>
      <c r="MVE155" s="262"/>
      <c r="MVF155" s="262"/>
      <c r="MVG155" s="262"/>
      <c r="MVH155" s="262"/>
      <c r="MVI155" s="262"/>
      <c r="MVJ155" s="262"/>
      <c r="MVK155" s="262"/>
      <c r="MVL155" s="262"/>
      <c r="MVM155" s="262"/>
      <c r="MVN155" s="262"/>
      <c r="MVO155" s="262"/>
      <c r="MVP155" s="262"/>
      <c r="MVQ155" s="262"/>
      <c r="MVR155" s="262"/>
      <c r="MVS155" s="262"/>
      <c r="MVT155" s="262"/>
      <c r="MVU155" s="262"/>
      <c r="MVV155" s="262"/>
      <c r="MVW155" s="262"/>
      <c r="MVX155" s="262"/>
      <c r="MVY155" s="262"/>
      <c r="MVZ155" s="262"/>
      <c r="MWA155" s="262"/>
      <c r="MWB155" s="262"/>
      <c r="MWC155" s="262"/>
      <c r="MWD155" s="262"/>
      <c r="MWE155" s="262"/>
      <c r="MWF155" s="262"/>
      <c r="MWG155" s="262"/>
      <c r="MWH155" s="262"/>
      <c r="MWI155" s="262"/>
      <c r="MWJ155" s="262"/>
      <c r="MWK155" s="262"/>
      <c r="MWL155" s="262"/>
      <c r="MWM155" s="262"/>
      <c r="MWN155" s="262"/>
      <c r="MWO155" s="262"/>
      <c r="MWP155" s="262"/>
      <c r="MWQ155" s="262"/>
      <c r="MWR155" s="262"/>
      <c r="MWS155" s="262"/>
      <c r="MWT155" s="262"/>
      <c r="MWU155" s="262"/>
      <c r="MWV155" s="262"/>
      <c r="MWW155" s="262"/>
      <c r="MWX155" s="262"/>
      <c r="MWY155" s="262"/>
      <c r="MWZ155" s="262"/>
      <c r="MXA155" s="262"/>
      <c r="MXB155" s="262"/>
      <c r="MXC155" s="262"/>
      <c r="MXD155" s="262"/>
      <c r="MXE155" s="262"/>
      <c r="MXF155" s="262"/>
      <c r="MXG155" s="262"/>
      <c r="MXH155" s="262"/>
      <c r="MXI155" s="262"/>
      <c r="MXJ155" s="262"/>
      <c r="MXK155" s="262"/>
      <c r="MXL155" s="262"/>
      <c r="MXM155" s="262"/>
      <c r="MXN155" s="262"/>
      <c r="MXO155" s="262"/>
      <c r="MXP155" s="262"/>
      <c r="MXQ155" s="262"/>
      <c r="MXR155" s="262"/>
      <c r="MXS155" s="262"/>
      <c r="MXT155" s="262"/>
      <c r="MXU155" s="262"/>
      <c r="MXV155" s="262"/>
      <c r="MXW155" s="262"/>
      <c r="MXX155" s="262"/>
      <c r="MXY155" s="262"/>
      <c r="MXZ155" s="262"/>
      <c r="MYA155" s="262"/>
      <c r="MYB155" s="262"/>
      <c r="MYC155" s="262"/>
      <c r="MYD155" s="262"/>
      <c r="MYE155" s="262"/>
      <c r="MYF155" s="262"/>
      <c r="MYG155" s="262"/>
      <c r="MYH155" s="262"/>
      <c r="MYI155" s="262"/>
      <c r="MYJ155" s="262"/>
      <c r="MYK155" s="262"/>
      <c r="MYL155" s="262"/>
      <c r="MYM155" s="262"/>
      <c r="MYN155" s="262"/>
      <c r="MYO155" s="262"/>
      <c r="MYP155" s="262"/>
      <c r="MYQ155" s="262"/>
      <c r="MYR155" s="262"/>
      <c r="MYS155" s="262"/>
      <c r="MYT155" s="262"/>
      <c r="MYU155" s="262"/>
      <c r="MYV155" s="262"/>
      <c r="MYW155" s="262"/>
      <c r="MYX155" s="262"/>
      <c r="MYY155" s="262"/>
      <c r="MYZ155" s="262"/>
      <c r="MZA155" s="262"/>
      <c r="MZB155" s="262"/>
      <c r="MZC155" s="262"/>
      <c r="MZD155" s="262"/>
      <c r="MZE155" s="262"/>
      <c r="MZF155" s="262"/>
      <c r="MZG155" s="262"/>
      <c r="MZH155" s="262"/>
      <c r="MZI155" s="262"/>
      <c r="MZJ155" s="262"/>
      <c r="MZK155" s="262"/>
      <c r="MZL155" s="262"/>
      <c r="MZM155" s="262"/>
      <c r="MZN155" s="262"/>
      <c r="MZO155" s="262"/>
      <c r="MZP155" s="262"/>
      <c r="MZQ155" s="262"/>
      <c r="MZR155" s="262"/>
      <c r="MZS155" s="262"/>
      <c r="MZT155" s="262"/>
      <c r="MZU155" s="262"/>
      <c r="MZV155" s="262"/>
      <c r="MZW155" s="262"/>
      <c r="MZX155" s="262"/>
      <c r="MZY155" s="262"/>
      <c r="MZZ155" s="262"/>
      <c r="NAA155" s="262"/>
      <c r="NAB155" s="262"/>
      <c r="NAC155" s="262"/>
      <c r="NAD155" s="262"/>
      <c r="NAE155" s="262"/>
      <c r="NAF155" s="262"/>
      <c r="NAG155" s="262"/>
      <c r="NAH155" s="262"/>
      <c r="NAI155" s="262"/>
      <c r="NAJ155" s="262"/>
      <c r="NAK155" s="262"/>
      <c r="NAL155" s="262"/>
      <c r="NAM155" s="262"/>
      <c r="NAN155" s="262"/>
      <c r="NAO155" s="262"/>
      <c r="NAP155" s="262"/>
      <c r="NAQ155" s="262"/>
      <c r="NAR155" s="262"/>
      <c r="NAS155" s="262"/>
      <c r="NAT155" s="262"/>
      <c r="NAU155" s="262"/>
      <c r="NAV155" s="262"/>
      <c r="NAW155" s="262"/>
      <c r="NAX155" s="262"/>
      <c r="NAY155" s="262"/>
      <c r="NAZ155" s="262"/>
      <c r="NBA155" s="262"/>
      <c r="NBB155" s="262"/>
      <c r="NBC155" s="262"/>
      <c r="NBD155" s="262"/>
      <c r="NBE155" s="262"/>
      <c r="NBF155" s="262"/>
      <c r="NBG155" s="262"/>
      <c r="NBH155" s="262"/>
      <c r="NBI155" s="262"/>
      <c r="NBJ155" s="262"/>
      <c r="NBK155" s="262"/>
      <c r="NBL155" s="262"/>
      <c r="NBM155" s="262"/>
      <c r="NBN155" s="262"/>
      <c r="NBO155" s="262"/>
      <c r="NBP155" s="262"/>
      <c r="NBQ155" s="262"/>
      <c r="NBR155" s="262"/>
      <c r="NBS155" s="262"/>
      <c r="NBT155" s="262"/>
      <c r="NBU155" s="262"/>
      <c r="NBV155" s="262"/>
      <c r="NBW155" s="262"/>
      <c r="NBX155" s="262"/>
      <c r="NBY155" s="262"/>
      <c r="NBZ155" s="262"/>
      <c r="NCA155" s="262"/>
      <c r="NCB155" s="262"/>
      <c r="NCC155" s="262"/>
      <c r="NCD155" s="262"/>
      <c r="NCE155" s="262"/>
      <c r="NCF155" s="262"/>
      <c r="NCG155" s="262"/>
      <c r="NCH155" s="262"/>
      <c r="NCI155" s="262"/>
      <c r="NCJ155" s="262"/>
      <c r="NCK155" s="262"/>
      <c r="NCL155" s="262"/>
      <c r="NCM155" s="262"/>
      <c r="NCN155" s="262"/>
      <c r="NCO155" s="262"/>
      <c r="NCP155" s="262"/>
      <c r="NCQ155" s="262"/>
      <c r="NCR155" s="262"/>
      <c r="NCS155" s="262"/>
      <c r="NCT155" s="262"/>
      <c r="NCU155" s="262"/>
      <c r="NCV155" s="262"/>
      <c r="NCW155" s="262"/>
      <c r="NCX155" s="262"/>
      <c r="NCY155" s="262"/>
      <c r="NCZ155" s="262"/>
      <c r="NDA155" s="262"/>
      <c r="NDB155" s="262"/>
      <c r="NDC155" s="262"/>
      <c r="NDD155" s="262"/>
      <c r="NDE155" s="262"/>
      <c r="NDF155" s="262"/>
      <c r="NDG155" s="262"/>
      <c r="NDH155" s="262"/>
      <c r="NDI155" s="262"/>
      <c r="NDJ155" s="262"/>
      <c r="NDK155" s="262"/>
      <c r="NDL155" s="262"/>
      <c r="NDM155" s="262"/>
      <c r="NDN155" s="262"/>
      <c r="NDO155" s="262"/>
      <c r="NDP155" s="262"/>
      <c r="NDQ155" s="262"/>
      <c r="NDR155" s="262"/>
      <c r="NDS155" s="262"/>
      <c r="NDT155" s="262"/>
      <c r="NDU155" s="262"/>
      <c r="NDV155" s="262"/>
      <c r="NDW155" s="262"/>
      <c r="NDX155" s="262"/>
      <c r="NDY155" s="262"/>
      <c r="NDZ155" s="262"/>
      <c r="NEA155" s="262"/>
      <c r="NEB155" s="262"/>
      <c r="NEC155" s="262"/>
      <c r="NED155" s="262"/>
      <c r="NEE155" s="262"/>
      <c r="NEF155" s="262"/>
      <c r="NEG155" s="262"/>
      <c r="NEH155" s="262"/>
      <c r="NEI155" s="262"/>
      <c r="NEJ155" s="262"/>
      <c r="NEK155" s="262"/>
      <c r="NEL155" s="262"/>
      <c r="NEM155" s="262"/>
      <c r="NEN155" s="262"/>
      <c r="NEO155" s="262"/>
      <c r="NEP155" s="262"/>
      <c r="NEQ155" s="262"/>
      <c r="NER155" s="262"/>
      <c r="NES155" s="262"/>
      <c r="NET155" s="262"/>
      <c r="NEU155" s="262"/>
      <c r="NEV155" s="262"/>
      <c r="NEW155" s="262"/>
      <c r="NEX155" s="262"/>
      <c r="NEY155" s="262"/>
      <c r="NEZ155" s="262"/>
      <c r="NFA155" s="262"/>
      <c r="NFB155" s="262"/>
      <c r="NFC155" s="262"/>
      <c r="NFD155" s="262"/>
      <c r="NFE155" s="262"/>
      <c r="NFF155" s="262"/>
      <c r="NFG155" s="262"/>
      <c r="NFH155" s="262"/>
      <c r="NFI155" s="262"/>
      <c r="NFJ155" s="262"/>
      <c r="NFK155" s="262"/>
      <c r="NFL155" s="262"/>
      <c r="NFM155" s="262"/>
      <c r="NFN155" s="262"/>
      <c r="NFO155" s="262"/>
      <c r="NFP155" s="262"/>
      <c r="NFQ155" s="262"/>
      <c r="NFR155" s="262"/>
      <c r="NFS155" s="262"/>
      <c r="NFT155" s="262"/>
      <c r="NFU155" s="262"/>
      <c r="NFV155" s="262"/>
      <c r="NFW155" s="262"/>
      <c r="NFX155" s="262"/>
      <c r="NFY155" s="262"/>
      <c r="NFZ155" s="262"/>
      <c r="NGA155" s="262"/>
      <c r="NGB155" s="262"/>
      <c r="NGC155" s="262"/>
      <c r="NGD155" s="262"/>
      <c r="NGE155" s="262"/>
      <c r="NGF155" s="262"/>
      <c r="NGG155" s="262"/>
      <c r="NGH155" s="262"/>
      <c r="NGI155" s="262"/>
      <c r="NGJ155" s="262"/>
      <c r="NGK155" s="262"/>
      <c r="NGL155" s="262"/>
      <c r="NGM155" s="262"/>
      <c r="NGN155" s="262"/>
      <c r="NGO155" s="262"/>
      <c r="NGP155" s="262"/>
      <c r="NGQ155" s="262"/>
      <c r="NGR155" s="262"/>
      <c r="NGS155" s="262"/>
      <c r="NGT155" s="262"/>
      <c r="NGU155" s="262"/>
      <c r="NGV155" s="262"/>
      <c r="NGW155" s="262"/>
      <c r="NGX155" s="262"/>
      <c r="NGY155" s="262"/>
      <c r="NGZ155" s="262"/>
      <c r="NHA155" s="262"/>
      <c r="NHB155" s="262"/>
      <c r="NHC155" s="262"/>
      <c r="NHD155" s="262"/>
      <c r="NHE155" s="262"/>
      <c r="NHF155" s="262"/>
      <c r="NHG155" s="262"/>
      <c r="NHH155" s="262"/>
      <c r="NHI155" s="262"/>
      <c r="NHJ155" s="262"/>
      <c r="NHK155" s="262"/>
      <c r="NHL155" s="262"/>
      <c r="NHM155" s="262"/>
      <c r="NHN155" s="262"/>
      <c r="NHO155" s="262"/>
      <c r="NHP155" s="262"/>
      <c r="NHQ155" s="262"/>
      <c r="NHR155" s="262"/>
      <c r="NHS155" s="262"/>
      <c r="NHT155" s="262"/>
      <c r="NHU155" s="262"/>
      <c r="NHV155" s="262"/>
      <c r="NHW155" s="262"/>
      <c r="NHX155" s="262"/>
      <c r="NHY155" s="262"/>
      <c r="NHZ155" s="262"/>
      <c r="NIA155" s="262"/>
      <c r="NIB155" s="262"/>
      <c r="NIC155" s="262"/>
      <c r="NID155" s="262"/>
      <c r="NIE155" s="262"/>
      <c r="NIF155" s="262"/>
      <c r="NIG155" s="262"/>
      <c r="NIH155" s="262"/>
      <c r="NII155" s="262"/>
      <c r="NIJ155" s="262"/>
      <c r="NIK155" s="262"/>
      <c r="NIL155" s="262"/>
      <c r="NIM155" s="262"/>
      <c r="NIN155" s="262"/>
      <c r="NIO155" s="262"/>
      <c r="NIP155" s="262"/>
      <c r="NIQ155" s="262"/>
      <c r="NIR155" s="262"/>
      <c r="NIS155" s="262"/>
      <c r="NIT155" s="262"/>
      <c r="NIU155" s="262"/>
      <c r="NIV155" s="262"/>
      <c r="NIW155" s="262"/>
      <c r="NIX155" s="262"/>
      <c r="NIY155" s="262"/>
      <c r="NIZ155" s="262"/>
      <c r="NJA155" s="262"/>
      <c r="NJB155" s="262"/>
      <c r="NJC155" s="262"/>
      <c r="NJD155" s="262"/>
      <c r="NJE155" s="262"/>
      <c r="NJF155" s="262"/>
      <c r="NJG155" s="262"/>
      <c r="NJH155" s="262"/>
      <c r="NJI155" s="262"/>
      <c r="NJJ155" s="262"/>
      <c r="NJK155" s="262"/>
      <c r="NJL155" s="262"/>
      <c r="NJM155" s="262"/>
      <c r="NJN155" s="262"/>
      <c r="NJO155" s="262"/>
      <c r="NJP155" s="262"/>
      <c r="NJQ155" s="262"/>
      <c r="NJR155" s="262"/>
      <c r="NJS155" s="262"/>
      <c r="NJT155" s="262"/>
      <c r="NJU155" s="262"/>
      <c r="NJV155" s="262"/>
      <c r="NJW155" s="262"/>
      <c r="NJX155" s="262"/>
      <c r="NJY155" s="262"/>
      <c r="NJZ155" s="262"/>
      <c r="NKA155" s="262"/>
      <c r="NKB155" s="262"/>
      <c r="NKC155" s="262"/>
      <c r="NKD155" s="262"/>
      <c r="NKE155" s="262"/>
      <c r="NKF155" s="262"/>
      <c r="NKG155" s="262"/>
      <c r="NKH155" s="262"/>
      <c r="NKI155" s="262"/>
      <c r="NKJ155" s="262"/>
      <c r="NKK155" s="262"/>
      <c r="NKL155" s="262"/>
      <c r="NKM155" s="262"/>
      <c r="NKN155" s="262"/>
      <c r="NKO155" s="262"/>
      <c r="NKP155" s="262"/>
      <c r="NKQ155" s="262"/>
      <c r="NKR155" s="262"/>
      <c r="NKS155" s="262"/>
      <c r="NKT155" s="262"/>
      <c r="NKU155" s="262"/>
      <c r="NKV155" s="262"/>
      <c r="NKW155" s="262"/>
      <c r="NKX155" s="262"/>
      <c r="NKY155" s="262"/>
      <c r="NKZ155" s="262"/>
      <c r="NLA155" s="262"/>
      <c r="NLB155" s="262"/>
      <c r="NLC155" s="262"/>
      <c r="NLD155" s="262"/>
      <c r="NLE155" s="262"/>
      <c r="NLF155" s="262"/>
      <c r="NLG155" s="262"/>
      <c r="NLH155" s="262"/>
      <c r="NLI155" s="262"/>
      <c r="NLJ155" s="262"/>
      <c r="NLK155" s="262"/>
      <c r="NLL155" s="262"/>
      <c r="NLM155" s="262"/>
      <c r="NLN155" s="262"/>
      <c r="NLO155" s="262"/>
      <c r="NLP155" s="262"/>
      <c r="NLQ155" s="262"/>
      <c r="NLR155" s="262"/>
      <c r="NLS155" s="262"/>
      <c r="NLT155" s="262"/>
      <c r="NLU155" s="262"/>
      <c r="NLV155" s="262"/>
      <c r="NLW155" s="262"/>
      <c r="NLX155" s="262"/>
      <c r="NLY155" s="262"/>
      <c r="NLZ155" s="262"/>
      <c r="NMA155" s="262"/>
      <c r="NMB155" s="262"/>
      <c r="NMC155" s="262"/>
      <c r="NMD155" s="262"/>
      <c r="NME155" s="262"/>
      <c r="NMF155" s="262"/>
      <c r="NMG155" s="262"/>
      <c r="NMH155" s="262"/>
      <c r="NMI155" s="262"/>
      <c r="NMJ155" s="262"/>
      <c r="NMK155" s="262"/>
      <c r="NML155" s="262"/>
      <c r="NMM155" s="262"/>
      <c r="NMN155" s="262"/>
      <c r="NMO155" s="262"/>
      <c r="NMP155" s="262"/>
      <c r="NMQ155" s="262"/>
      <c r="NMR155" s="262"/>
      <c r="NMS155" s="262"/>
      <c r="NMT155" s="262"/>
      <c r="NMU155" s="262"/>
      <c r="NMV155" s="262"/>
      <c r="NMW155" s="262"/>
      <c r="NMX155" s="262"/>
      <c r="NMY155" s="262"/>
      <c r="NMZ155" s="262"/>
      <c r="NNA155" s="262"/>
      <c r="NNB155" s="262"/>
      <c r="NNC155" s="262"/>
      <c r="NND155" s="262"/>
      <c r="NNE155" s="262"/>
      <c r="NNF155" s="262"/>
      <c r="NNG155" s="262"/>
      <c r="NNH155" s="262"/>
      <c r="NNI155" s="262"/>
      <c r="NNJ155" s="262"/>
      <c r="NNK155" s="262"/>
      <c r="NNL155" s="262"/>
      <c r="NNM155" s="262"/>
      <c r="NNN155" s="262"/>
      <c r="NNO155" s="262"/>
      <c r="NNP155" s="262"/>
      <c r="NNQ155" s="262"/>
      <c r="NNR155" s="262"/>
      <c r="NNS155" s="262"/>
      <c r="NNT155" s="262"/>
      <c r="NNU155" s="262"/>
      <c r="NNV155" s="262"/>
      <c r="NNW155" s="262"/>
      <c r="NNX155" s="262"/>
      <c r="NNY155" s="262"/>
      <c r="NNZ155" s="262"/>
      <c r="NOA155" s="262"/>
      <c r="NOB155" s="262"/>
      <c r="NOC155" s="262"/>
      <c r="NOD155" s="262"/>
      <c r="NOE155" s="262"/>
      <c r="NOF155" s="262"/>
      <c r="NOG155" s="262"/>
      <c r="NOH155" s="262"/>
      <c r="NOI155" s="262"/>
      <c r="NOJ155" s="262"/>
      <c r="NOK155" s="262"/>
      <c r="NOL155" s="262"/>
      <c r="NOM155" s="262"/>
      <c r="NON155" s="262"/>
      <c r="NOO155" s="262"/>
      <c r="NOP155" s="262"/>
      <c r="NOQ155" s="262"/>
      <c r="NOR155" s="262"/>
      <c r="NOS155" s="262"/>
      <c r="NOT155" s="262"/>
      <c r="NOU155" s="262"/>
      <c r="NOV155" s="262"/>
      <c r="NOW155" s="262"/>
      <c r="NOX155" s="262"/>
      <c r="NOY155" s="262"/>
      <c r="NOZ155" s="262"/>
      <c r="NPA155" s="262"/>
      <c r="NPB155" s="262"/>
      <c r="NPC155" s="262"/>
      <c r="NPD155" s="262"/>
      <c r="NPE155" s="262"/>
      <c r="NPF155" s="262"/>
      <c r="NPG155" s="262"/>
      <c r="NPH155" s="262"/>
      <c r="NPI155" s="262"/>
      <c r="NPJ155" s="262"/>
      <c r="NPK155" s="262"/>
      <c r="NPL155" s="262"/>
      <c r="NPM155" s="262"/>
      <c r="NPN155" s="262"/>
      <c r="NPO155" s="262"/>
      <c r="NPP155" s="262"/>
      <c r="NPQ155" s="262"/>
      <c r="NPR155" s="262"/>
      <c r="NPS155" s="262"/>
      <c r="NPT155" s="262"/>
      <c r="NPU155" s="262"/>
      <c r="NPV155" s="262"/>
      <c r="NPW155" s="262"/>
      <c r="NPX155" s="262"/>
      <c r="NPY155" s="262"/>
      <c r="NPZ155" s="262"/>
      <c r="NQA155" s="262"/>
      <c r="NQB155" s="262"/>
      <c r="NQC155" s="262"/>
      <c r="NQD155" s="262"/>
      <c r="NQE155" s="262"/>
      <c r="NQF155" s="262"/>
      <c r="NQG155" s="262"/>
      <c r="NQH155" s="262"/>
      <c r="NQI155" s="262"/>
      <c r="NQJ155" s="262"/>
      <c r="NQK155" s="262"/>
      <c r="NQL155" s="262"/>
      <c r="NQM155" s="262"/>
      <c r="NQN155" s="262"/>
      <c r="NQO155" s="262"/>
      <c r="NQP155" s="262"/>
      <c r="NQQ155" s="262"/>
      <c r="NQR155" s="262"/>
      <c r="NQS155" s="262"/>
      <c r="NQT155" s="262"/>
      <c r="NQU155" s="262"/>
      <c r="NQV155" s="262"/>
      <c r="NQW155" s="262"/>
      <c r="NQX155" s="262"/>
      <c r="NQY155" s="262"/>
      <c r="NQZ155" s="262"/>
      <c r="NRA155" s="262"/>
      <c r="NRB155" s="262"/>
      <c r="NRC155" s="262"/>
      <c r="NRD155" s="262"/>
      <c r="NRE155" s="262"/>
      <c r="NRF155" s="262"/>
      <c r="NRG155" s="262"/>
      <c r="NRH155" s="262"/>
      <c r="NRI155" s="262"/>
      <c r="NRJ155" s="262"/>
      <c r="NRK155" s="262"/>
      <c r="NRL155" s="262"/>
      <c r="NRM155" s="262"/>
      <c r="NRN155" s="262"/>
      <c r="NRO155" s="262"/>
      <c r="NRP155" s="262"/>
      <c r="NRQ155" s="262"/>
      <c r="NRR155" s="262"/>
      <c r="NRS155" s="262"/>
      <c r="NRT155" s="262"/>
      <c r="NRU155" s="262"/>
      <c r="NRV155" s="262"/>
      <c r="NRW155" s="262"/>
      <c r="NRX155" s="262"/>
      <c r="NRY155" s="262"/>
      <c r="NRZ155" s="262"/>
      <c r="NSA155" s="262"/>
      <c r="NSB155" s="262"/>
      <c r="NSC155" s="262"/>
      <c r="NSD155" s="262"/>
      <c r="NSE155" s="262"/>
      <c r="NSF155" s="262"/>
      <c r="NSG155" s="262"/>
      <c r="NSH155" s="262"/>
      <c r="NSI155" s="262"/>
      <c r="NSJ155" s="262"/>
      <c r="NSK155" s="262"/>
      <c r="NSL155" s="262"/>
      <c r="NSM155" s="262"/>
      <c r="NSN155" s="262"/>
      <c r="NSO155" s="262"/>
      <c r="NSP155" s="262"/>
      <c r="NSQ155" s="262"/>
      <c r="NSR155" s="262"/>
      <c r="NSS155" s="262"/>
      <c r="NST155" s="262"/>
      <c r="NSU155" s="262"/>
      <c r="NSV155" s="262"/>
      <c r="NSW155" s="262"/>
      <c r="NSX155" s="262"/>
      <c r="NSY155" s="262"/>
      <c r="NSZ155" s="262"/>
      <c r="NTA155" s="262"/>
      <c r="NTB155" s="262"/>
      <c r="NTC155" s="262"/>
      <c r="NTD155" s="262"/>
      <c r="NTE155" s="262"/>
      <c r="NTF155" s="262"/>
      <c r="NTG155" s="262"/>
      <c r="NTH155" s="262"/>
      <c r="NTI155" s="262"/>
      <c r="NTJ155" s="262"/>
      <c r="NTK155" s="262"/>
      <c r="NTL155" s="262"/>
      <c r="NTM155" s="262"/>
      <c r="NTN155" s="262"/>
      <c r="NTO155" s="262"/>
      <c r="NTP155" s="262"/>
      <c r="NTQ155" s="262"/>
      <c r="NTR155" s="262"/>
      <c r="NTS155" s="262"/>
      <c r="NTT155" s="262"/>
      <c r="NTU155" s="262"/>
      <c r="NTV155" s="262"/>
      <c r="NTW155" s="262"/>
      <c r="NTX155" s="262"/>
      <c r="NTY155" s="262"/>
      <c r="NTZ155" s="262"/>
      <c r="NUA155" s="262"/>
      <c r="NUB155" s="262"/>
      <c r="NUC155" s="262"/>
      <c r="NUD155" s="262"/>
      <c r="NUE155" s="262"/>
      <c r="NUF155" s="262"/>
      <c r="NUG155" s="262"/>
      <c r="NUH155" s="262"/>
      <c r="NUI155" s="262"/>
      <c r="NUJ155" s="262"/>
      <c r="NUK155" s="262"/>
      <c r="NUL155" s="262"/>
      <c r="NUM155" s="262"/>
      <c r="NUN155" s="262"/>
      <c r="NUO155" s="262"/>
      <c r="NUP155" s="262"/>
      <c r="NUQ155" s="262"/>
      <c r="NUR155" s="262"/>
      <c r="NUS155" s="262"/>
      <c r="NUT155" s="262"/>
      <c r="NUU155" s="262"/>
      <c r="NUV155" s="262"/>
      <c r="NUW155" s="262"/>
      <c r="NUX155" s="262"/>
      <c r="NUY155" s="262"/>
      <c r="NUZ155" s="262"/>
      <c r="NVA155" s="262"/>
      <c r="NVB155" s="262"/>
      <c r="NVC155" s="262"/>
      <c r="NVD155" s="262"/>
      <c r="NVE155" s="262"/>
      <c r="NVF155" s="262"/>
      <c r="NVG155" s="262"/>
      <c r="NVH155" s="262"/>
      <c r="NVI155" s="262"/>
      <c r="NVJ155" s="262"/>
      <c r="NVK155" s="262"/>
      <c r="NVL155" s="262"/>
      <c r="NVM155" s="262"/>
      <c r="NVN155" s="262"/>
      <c r="NVO155" s="262"/>
      <c r="NVP155" s="262"/>
      <c r="NVQ155" s="262"/>
      <c r="NVR155" s="262"/>
      <c r="NVS155" s="262"/>
      <c r="NVT155" s="262"/>
      <c r="NVU155" s="262"/>
      <c r="NVV155" s="262"/>
      <c r="NVW155" s="262"/>
      <c r="NVX155" s="262"/>
      <c r="NVY155" s="262"/>
      <c r="NVZ155" s="262"/>
      <c r="NWA155" s="262"/>
      <c r="NWB155" s="262"/>
      <c r="NWC155" s="262"/>
      <c r="NWD155" s="262"/>
      <c r="NWE155" s="262"/>
      <c r="NWF155" s="262"/>
      <c r="NWG155" s="262"/>
      <c r="NWH155" s="262"/>
      <c r="NWI155" s="262"/>
      <c r="NWJ155" s="262"/>
      <c r="NWK155" s="262"/>
      <c r="NWL155" s="262"/>
      <c r="NWM155" s="262"/>
      <c r="NWN155" s="262"/>
      <c r="NWO155" s="262"/>
      <c r="NWP155" s="262"/>
      <c r="NWQ155" s="262"/>
      <c r="NWR155" s="262"/>
      <c r="NWS155" s="262"/>
      <c r="NWT155" s="262"/>
      <c r="NWU155" s="262"/>
      <c r="NWV155" s="262"/>
      <c r="NWW155" s="262"/>
      <c r="NWX155" s="262"/>
      <c r="NWY155" s="262"/>
      <c r="NWZ155" s="262"/>
      <c r="NXA155" s="262"/>
      <c r="NXB155" s="262"/>
      <c r="NXC155" s="262"/>
      <c r="NXD155" s="262"/>
      <c r="NXE155" s="262"/>
      <c r="NXF155" s="262"/>
      <c r="NXG155" s="262"/>
      <c r="NXH155" s="262"/>
      <c r="NXI155" s="262"/>
      <c r="NXJ155" s="262"/>
      <c r="NXK155" s="262"/>
      <c r="NXL155" s="262"/>
      <c r="NXM155" s="262"/>
      <c r="NXN155" s="262"/>
      <c r="NXO155" s="262"/>
      <c r="NXP155" s="262"/>
      <c r="NXQ155" s="262"/>
      <c r="NXR155" s="262"/>
      <c r="NXS155" s="262"/>
      <c r="NXT155" s="262"/>
      <c r="NXU155" s="262"/>
      <c r="NXV155" s="262"/>
      <c r="NXW155" s="262"/>
      <c r="NXX155" s="262"/>
      <c r="NXY155" s="262"/>
      <c r="NXZ155" s="262"/>
      <c r="NYA155" s="262"/>
      <c r="NYB155" s="262"/>
      <c r="NYC155" s="262"/>
      <c r="NYD155" s="262"/>
      <c r="NYE155" s="262"/>
      <c r="NYF155" s="262"/>
      <c r="NYG155" s="262"/>
      <c r="NYH155" s="262"/>
      <c r="NYI155" s="262"/>
      <c r="NYJ155" s="262"/>
      <c r="NYK155" s="262"/>
      <c r="NYL155" s="262"/>
      <c r="NYM155" s="262"/>
      <c r="NYN155" s="262"/>
      <c r="NYO155" s="262"/>
      <c r="NYP155" s="262"/>
      <c r="NYQ155" s="262"/>
      <c r="NYR155" s="262"/>
      <c r="NYS155" s="262"/>
      <c r="NYT155" s="262"/>
      <c r="NYU155" s="262"/>
      <c r="NYV155" s="262"/>
      <c r="NYW155" s="262"/>
      <c r="NYX155" s="262"/>
      <c r="NYY155" s="262"/>
      <c r="NYZ155" s="262"/>
      <c r="NZA155" s="262"/>
      <c r="NZB155" s="262"/>
      <c r="NZC155" s="262"/>
      <c r="NZD155" s="262"/>
      <c r="NZE155" s="262"/>
      <c r="NZF155" s="262"/>
      <c r="NZG155" s="262"/>
      <c r="NZH155" s="262"/>
      <c r="NZI155" s="262"/>
      <c r="NZJ155" s="262"/>
      <c r="NZK155" s="262"/>
      <c r="NZL155" s="262"/>
      <c r="NZM155" s="262"/>
      <c r="NZN155" s="262"/>
      <c r="NZO155" s="262"/>
      <c r="NZP155" s="262"/>
      <c r="NZQ155" s="262"/>
      <c r="NZR155" s="262"/>
      <c r="NZS155" s="262"/>
      <c r="NZT155" s="262"/>
      <c r="NZU155" s="262"/>
      <c r="NZV155" s="262"/>
      <c r="NZW155" s="262"/>
      <c r="NZX155" s="262"/>
      <c r="NZY155" s="262"/>
      <c r="NZZ155" s="262"/>
      <c r="OAA155" s="262"/>
      <c r="OAB155" s="262"/>
      <c r="OAC155" s="262"/>
      <c r="OAD155" s="262"/>
      <c r="OAE155" s="262"/>
      <c r="OAF155" s="262"/>
      <c r="OAG155" s="262"/>
      <c r="OAH155" s="262"/>
      <c r="OAI155" s="262"/>
      <c r="OAJ155" s="262"/>
      <c r="OAK155" s="262"/>
      <c r="OAL155" s="262"/>
      <c r="OAM155" s="262"/>
      <c r="OAN155" s="262"/>
      <c r="OAO155" s="262"/>
      <c r="OAP155" s="262"/>
      <c r="OAQ155" s="262"/>
      <c r="OAR155" s="262"/>
      <c r="OAS155" s="262"/>
      <c r="OAT155" s="262"/>
      <c r="OAU155" s="262"/>
      <c r="OAV155" s="262"/>
      <c r="OAW155" s="262"/>
      <c r="OAX155" s="262"/>
      <c r="OAY155" s="262"/>
      <c r="OAZ155" s="262"/>
      <c r="OBA155" s="262"/>
      <c r="OBB155" s="262"/>
      <c r="OBC155" s="262"/>
      <c r="OBD155" s="262"/>
      <c r="OBE155" s="262"/>
      <c r="OBF155" s="262"/>
      <c r="OBG155" s="262"/>
      <c r="OBH155" s="262"/>
      <c r="OBI155" s="262"/>
      <c r="OBJ155" s="262"/>
      <c r="OBK155" s="262"/>
      <c r="OBL155" s="262"/>
      <c r="OBM155" s="262"/>
      <c r="OBN155" s="262"/>
      <c r="OBO155" s="262"/>
      <c r="OBP155" s="262"/>
      <c r="OBQ155" s="262"/>
      <c r="OBR155" s="262"/>
      <c r="OBS155" s="262"/>
      <c r="OBT155" s="262"/>
      <c r="OBU155" s="262"/>
      <c r="OBV155" s="262"/>
      <c r="OBW155" s="262"/>
      <c r="OBX155" s="262"/>
      <c r="OBY155" s="262"/>
      <c r="OBZ155" s="262"/>
      <c r="OCA155" s="262"/>
      <c r="OCB155" s="262"/>
      <c r="OCC155" s="262"/>
      <c r="OCD155" s="262"/>
      <c r="OCE155" s="262"/>
      <c r="OCF155" s="262"/>
      <c r="OCG155" s="262"/>
      <c r="OCH155" s="262"/>
      <c r="OCI155" s="262"/>
      <c r="OCJ155" s="262"/>
      <c r="OCK155" s="262"/>
      <c r="OCL155" s="262"/>
      <c r="OCM155" s="262"/>
      <c r="OCN155" s="262"/>
      <c r="OCO155" s="262"/>
      <c r="OCP155" s="262"/>
      <c r="OCQ155" s="262"/>
      <c r="OCR155" s="262"/>
      <c r="OCS155" s="262"/>
      <c r="OCT155" s="262"/>
      <c r="OCU155" s="262"/>
      <c r="OCV155" s="262"/>
      <c r="OCW155" s="262"/>
      <c r="OCX155" s="262"/>
      <c r="OCY155" s="262"/>
      <c r="OCZ155" s="262"/>
      <c r="ODA155" s="262"/>
      <c r="ODB155" s="262"/>
      <c r="ODC155" s="262"/>
      <c r="ODD155" s="262"/>
      <c r="ODE155" s="262"/>
      <c r="ODF155" s="262"/>
      <c r="ODG155" s="262"/>
      <c r="ODH155" s="262"/>
      <c r="ODI155" s="262"/>
      <c r="ODJ155" s="262"/>
      <c r="ODK155" s="262"/>
      <c r="ODL155" s="262"/>
      <c r="ODM155" s="262"/>
      <c r="ODN155" s="262"/>
      <c r="ODO155" s="262"/>
      <c r="ODP155" s="262"/>
      <c r="ODQ155" s="262"/>
      <c r="ODR155" s="262"/>
      <c r="ODS155" s="262"/>
      <c r="ODT155" s="262"/>
      <c r="ODU155" s="262"/>
      <c r="ODV155" s="262"/>
      <c r="ODW155" s="262"/>
      <c r="ODX155" s="262"/>
      <c r="ODY155" s="262"/>
      <c r="ODZ155" s="262"/>
      <c r="OEA155" s="262"/>
      <c r="OEB155" s="262"/>
      <c r="OEC155" s="262"/>
      <c r="OED155" s="262"/>
      <c r="OEE155" s="262"/>
      <c r="OEF155" s="262"/>
      <c r="OEG155" s="262"/>
      <c r="OEH155" s="262"/>
      <c r="OEI155" s="262"/>
      <c r="OEJ155" s="262"/>
      <c r="OEK155" s="262"/>
      <c r="OEL155" s="262"/>
      <c r="OEM155" s="262"/>
      <c r="OEN155" s="262"/>
      <c r="OEO155" s="262"/>
      <c r="OEP155" s="262"/>
      <c r="OEQ155" s="262"/>
      <c r="OER155" s="262"/>
      <c r="OES155" s="262"/>
      <c r="OET155" s="262"/>
      <c r="OEU155" s="262"/>
      <c r="OEV155" s="262"/>
      <c r="OEW155" s="262"/>
      <c r="OEX155" s="262"/>
      <c r="OEY155" s="262"/>
      <c r="OEZ155" s="262"/>
      <c r="OFA155" s="262"/>
      <c r="OFB155" s="262"/>
      <c r="OFC155" s="262"/>
      <c r="OFD155" s="262"/>
      <c r="OFE155" s="262"/>
      <c r="OFF155" s="262"/>
      <c r="OFG155" s="262"/>
      <c r="OFH155" s="262"/>
      <c r="OFI155" s="262"/>
      <c r="OFJ155" s="262"/>
      <c r="OFK155" s="262"/>
      <c r="OFL155" s="262"/>
      <c r="OFM155" s="262"/>
      <c r="OFN155" s="262"/>
      <c r="OFO155" s="262"/>
      <c r="OFP155" s="262"/>
      <c r="OFQ155" s="262"/>
      <c r="OFR155" s="262"/>
      <c r="OFS155" s="262"/>
      <c r="OFT155" s="262"/>
      <c r="OFU155" s="262"/>
      <c r="OFV155" s="262"/>
      <c r="OFW155" s="262"/>
      <c r="OFX155" s="262"/>
      <c r="OFY155" s="262"/>
      <c r="OFZ155" s="262"/>
      <c r="OGA155" s="262"/>
      <c r="OGB155" s="262"/>
      <c r="OGC155" s="262"/>
      <c r="OGD155" s="262"/>
      <c r="OGE155" s="262"/>
      <c r="OGF155" s="262"/>
      <c r="OGG155" s="262"/>
      <c r="OGH155" s="262"/>
      <c r="OGI155" s="262"/>
      <c r="OGJ155" s="262"/>
      <c r="OGK155" s="262"/>
      <c r="OGL155" s="262"/>
      <c r="OGM155" s="262"/>
      <c r="OGN155" s="262"/>
      <c r="OGO155" s="262"/>
      <c r="OGP155" s="262"/>
      <c r="OGQ155" s="262"/>
      <c r="OGR155" s="262"/>
      <c r="OGS155" s="262"/>
      <c r="OGT155" s="262"/>
      <c r="OGU155" s="262"/>
      <c r="OGV155" s="262"/>
      <c r="OGW155" s="262"/>
      <c r="OGX155" s="262"/>
      <c r="OGY155" s="262"/>
      <c r="OGZ155" s="262"/>
      <c r="OHA155" s="262"/>
      <c r="OHB155" s="262"/>
      <c r="OHC155" s="262"/>
      <c r="OHD155" s="262"/>
      <c r="OHE155" s="262"/>
      <c r="OHF155" s="262"/>
      <c r="OHG155" s="262"/>
      <c r="OHH155" s="262"/>
      <c r="OHI155" s="262"/>
      <c r="OHJ155" s="262"/>
      <c r="OHK155" s="262"/>
      <c r="OHL155" s="262"/>
      <c r="OHM155" s="262"/>
      <c r="OHN155" s="262"/>
      <c r="OHO155" s="262"/>
      <c r="OHP155" s="262"/>
      <c r="OHQ155" s="262"/>
      <c r="OHR155" s="262"/>
      <c r="OHS155" s="262"/>
      <c r="OHT155" s="262"/>
      <c r="OHU155" s="262"/>
      <c r="OHV155" s="262"/>
      <c r="OHW155" s="262"/>
      <c r="OHX155" s="262"/>
      <c r="OHY155" s="262"/>
      <c r="OHZ155" s="262"/>
      <c r="OIA155" s="262"/>
      <c r="OIB155" s="262"/>
      <c r="OIC155" s="262"/>
      <c r="OID155" s="262"/>
      <c r="OIE155" s="262"/>
      <c r="OIF155" s="262"/>
      <c r="OIG155" s="262"/>
      <c r="OIH155" s="262"/>
      <c r="OII155" s="262"/>
      <c r="OIJ155" s="262"/>
      <c r="OIK155" s="262"/>
      <c r="OIL155" s="262"/>
      <c r="OIM155" s="262"/>
      <c r="OIN155" s="262"/>
      <c r="OIO155" s="262"/>
      <c r="OIP155" s="262"/>
      <c r="OIQ155" s="262"/>
      <c r="OIR155" s="262"/>
      <c r="OIS155" s="262"/>
      <c r="OIT155" s="262"/>
      <c r="OIU155" s="262"/>
      <c r="OIV155" s="262"/>
      <c r="OIW155" s="262"/>
      <c r="OIX155" s="262"/>
      <c r="OIY155" s="262"/>
      <c r="OIZ155" s="262"/>
      <c r="OJA155" s="262"/>
      <c r="OJB155" s="262"/>
      <c r="OJC155" s="262"/>
      <c r="OJD155" s="262"/>
      <c r="OJE155" s="262"/>
      <c r="OJF155" s="262"/>
      <c r="OJG155" s="262"/>
      <c r="OJH155" s="262"/>
      <c r="OJI155" s="262"/>
      <c r="OJJ155" s="262"/>
      <c r="OJK155" s="262"/>
      <c r="OJL155" s="262"/>
      <c r="OJM155" s="262"/>
      <c r="OJN155" s="262"/>
      <c r="OJO155" s="262"/>
      <c r="OJP155" s="262"/>
      <c r="OJQ155" s="262"/>
      <c r="OJR155" s="262"/>
      <c r="OJS155" s="262"/>
      <c r="OJT155" s="262"/>
      <c r="OJU155" s="262"/>
      <c r="OJV155" s="262"/>
      <c r="OJW155" s="262"/>
      <c r="OJX155" s="262"/>
      <c r="OJY155" s="262"/>
      <c r="OJZ155" s="262"/>
      <c r="OKA155" s="262"/>
      <c r="OKB155" s="262"/>
      <c r="OKC155" s="262"/>
      <c r="OKD155" s="262"/>
      <c r="OKE155" s="262"/>
      <c r="OKF155" s="262"/>
      <c r="OKG155" s="262"/>
      <c r="OKH155" s="262"/>
      <c r="OKI155" s="262"/>
      <c r="OKJ155" s="262"/>
      <c r="OKK155" s="262"/>
      <c r="OKL155" s="262"/>
      <c r="OKM155" s="262"/>
      <c r="OKN155" s="262"/>
      <c r="OKO155" s="262"/>
      <c r="OKP155" s="262"/>
      <c r="OKQ155" s="262"/>
      <c r="OKR155" s="262"/>
      <c r="OKS155" s="262"/>
      <c r="OKT155" s="262"/>
      <c r="OKU155" s="262"/>
      <c r="OKV155" s="262"/>
      <c r="OKW155" s="262"/>
      <c r="OKX155" s="262"/>
      <c r="OKY155" s="262"/>
      <c r="OKZ155" s="262"/>
      <c r="OLA155" s="262"/>
      <c r="OLB155" s="262"/>
      <c r="OLC155" s="262"/>
      <c r="OLD155" s="262"/>
      <c r="OLE155" s="262"/>
      <c r="OLF155" s="262"/>
      <c r="OLG155" s="262"/>
      <c r="OLH155" s="262"/>
      <c r="OLI155" s="262"/>
      <c r="OLJ155" s="262"/>
      <c r="OLK155" s="262"/>
      <c r="OLL155" s="262"/>
      <c r="OLM155" s="262"/>
      <c r="OLN155" s="262"/>
      <c r="OLO155" s="262"/>
      <c r="OLP155" s="262"/>
      <c r="OLQ155" s="262"/>
      <c r="OLR155" s="262"/>
      <c r="OLS155" s="262"/>
      <c r="OLT155" s="262"/>
      <c r="OLU155" s="262"/>
      <c r="OLV155" s="262"/>
      <c r="OLW155" s="262"/>
      <c r="OLX155" s="262"/>
      <c r="OLY155" s="262"/>
      <c r="OLZ155" s="262"/>
      <c r="OMA155" s="262"/>
      <c r="OMB155" s="262"/>
      <c r="OMC155" s="262"/>
      <c r="OMD155" s="262"/>
      <c r="OME155" s="262"/>
      <c r="OMF155" s="262"/>
      <c r="OMG155" s="262"/>
      <c r="OMH155" s="262"/>
      <c r="OMI155" s="262"/>
      <c r="OMJ155" s="262"/>
      <c r="OMK155" s="262"/>
      <c r="OML155" s="262"/>
      <c r="OMM155" s="262"/>
      <c r="OMN155" s="262"/>
      <c r="OMO155" s="262"/>
      <c r="OMP155" s="262"/>
      <c r="OMQ155" s="262"/>
      <c r="OMR155" s="262"/>
      <c r="OMS155" s="262"/>
      <c r="OMT155" s="262"/>
      <c r="OMU155" s="262"/>
      <c r="OMV155" s="262"/>
      <c r="OMW155" s="262"/>
      <c r="OMX155" s="262"/>
      <c r="OMY155" s="262"/>
      <c r="OMZ155" s="262"/>
      <c r="ONA155" s="262"/>
      <c r="ONB155" s="262"/>
      <c r="ONC155" s="262"/>
      <c r="OND155" s="262"/>
      <c r="ONE155" s="262"/>
      <c r="ONF155" s="262"/>
      <c r="ONG155" s="262"/>
      <c r="ONH155" s="262"/>
      <c r="ONI155" s="262"/>
      <c r="ONJ155" s="262"/>
      <c r="ONK155" s="262"/>
      <c r="ONL155" s="262"/>
      <c r="ONM155" s="262"/>
      <c r="ONN155" s="262"/>
      <c r="ONO155" s="262"/>
      <c r="ONP155" s="262"/>
      <c r="ONQ155" s="262"/>
      <c r="ONR155" s="262"/>
      <c r="ONS155" s="262"/>
      <c r="ONT155" s="262"/>
      <c r="ONU155" s="262"/>
      <c r="ONV155" s="262"/>
      <c r="ONW155" s="262"/>
      <c r="ONX155" s="262"/>
      <c r="ONY155" s="262"/>
      <c r="ONZ155" s="262"/>
      <c r="OOA155" s="262"/>
      <c r="OOB155" s="262"/>
      <c r="OOC155" s="262"/>
      <c r="OOD155" s="262"/>
      <c r="OOE155" s="262"/>
      <c r="OOF155" s="262"/>
      <c r="OOG155" s="262"/>
      <c r="OOH155" s="262"/>
      <c r="OOI155" s="262"/>
      <c r="OOJ155" s="262"/>
      <c r="OOK155" s="262"/>
      <c r="OOL155" s="262"/>
      <c r="OOM155" s="262"/>
      <c r="OON155" s="262"/>
      <c r="OOO155" s="262"/>
      <c r="OOP155" s="262"/>
      <c r="OOQ155" s="262"/>
      <c r="OOR155" s="262"/>
      <c r="OOS155" s="262"/>
      <c r="OOT155" s="262"/>
      <c r="OOU155" s="262"/>
      <c r="OOV155" s="262"/>
      <c r="OOW155" s="262"/>
      <c r="OOX155" s="262"/>
      <c r="OOY155" s="262"/>
      <c r="OOZ155" s="262"/>
      <c r="OPA155" s="262"/>
      <c r="OPB155" s="262"/>
      <c r="OPC155" s="262"/>
      <c r="OPD155" s="262"/>
      <c r="OPE155" s="262"/>
      <c r="OPF155" s="262"/>
      <c r="OPG155" s="262"/>
      <c r="OPH155" s="262"/>
      <c r="OPI155" s="262"/>
      <c r="OPJ155" s="262"/>
      <c r="OPK155" s="262"/>
      <c r="OPL155" s="262"/>
      <c r="OPM155" s="262"/>
      <c r="OPN155" s="262"/>
      <c r="OPO155" s="262"/>
      <c r="OPP155" s="262"/>
      <c r="OPQ155" s="262"/>
      <c r="OPR155" s="262"/>
      <c r="OPS155" s="262"/>
      <c r="OPT155" s="262"/>
      <c r="OPU155" s="262"/>
      <c r="OPV155" s="262"/>
      <c r="OPW155" s="262"/>
      <c r="OPX155" s="262"/>
      <c r="OPY155" s="262"/>
      <c r="OPZ155" s="262"/>
      <c r="OQA155" s="262"/>
      <c r="OQB155" s="262"/>
      <c r="OQC155" s="262"/>
      <c r="OQD155" s="262"/>
      <c r="OQE155" s="262"/>
      <c r="OQF155" s="262"/>
      <c r="OQG155" s="262"/>
      <c r="OQH155" s="262"/>
      <c r="OQI155" s="262"/>
      <c r="OQJ155" s="262"/>
      <c r="OQK155" s="262"/>
      <c r="OQL155" s="262"/>
      <c r="OQM155" s="262"/>
      <c r="OQN155" s="262"/>
      <c r="OQO155" s="262"/>
      <c r="OQP155" s="262"/>
      <c r="OQQ155" s="262"/>
      <c r="OQR155" s="262"/>
      <c r="OQS155" s="262"/>
      <c r="OQT155" s="262"/>
      <c r="OQU155" s="262"/>
      <c r="OQV155" s="262"/>
      <c r="OQW155" s="262"/>
      <c r="OQX155" s="262"/>
      <c r="OQY155" s="262"/>
      <c r="OQZ155" s="262"/>
      <c r="ORA155" s="262"/>
      <c r="ORB155" s="262"/>
      <c r="ORC155" s="262"/>
      <c r="ORD155" s="262"/>
      <c r="ORE155" s="262"/>
      <c r="ORF155" s="262"/>
      <c r="ORG155" s="262"/>
      <c r="ORH155" s="262"/>
      <c r="ORI155" s="262"/>
      <c r="ORJ155" s="262"/>
      <c r="ORK155" s="262"/>
      <c r="ORL155" s="262"/>
      <c r="ORM155" s="262"/>
      <c r="ORN155" s="262"/>
      <c r="ORO155" s="262"/>
      <c r="ORP155" s="262"/>
      <c r="ORQ155" s="262"/>
      <c r="ORR155" s="262"/>
      <c r="ORS155" s="262"/>
      <c r="ORT155" s="262"/>
      <c r="ORU155" s="262"/>
      <c r="ORV155" s="262"/>
      <c r="ORW155" s="262"/>
      <c r="ORX155" s="262"/>
      <c r="ORY155" s="262"/>
      <c r="ORZ155" s="262"/>
      <c r="OSA155" s="262"/>
      <c r="OSB155" s="262"/>
      <c r="OSC155" s="262"/>
      <c r="OSD155" s="262"/>
      <c r="OSE155" s="262"/>
      <c r="OSF155" s="262"/>
      <c r="OSG155" s="262"/>
      <c r="OSH155" s="262"/>
      <c r="OSI155" s="262"/>
      <c r="OSJ155" s="262"/>
      <c r="OSK155" s="262"/>
      <c r="OSL155" s="262"/>
      <c r="OSM155" s="262"/>
      <c r="OSN155" s="262"/>
      <c r="OSO155" s="262"/>
      <c r="OSP155" s="262"/>
      <c r="OSQ155" s="262"/>
      <c r="OSR155" s="262"/>
      <c r="OSS155" s="262"/>
      <c r="OST155" s="262"/>
      <c r="OSU155" s="262"/>
      <c r="OSV155" s="262"/>
      <c r="OSW155" s="262"/>
      <c r="OSX155" s="262"/>
      <c r="OSY155" s="262"/>
      <c r="OSZ155" s="262"/>
      <c r="OTA155" s="262"/>
      <c r="OTB155" s="262"/>
      <c r="OTC155" s="262"/>
      <c r="OTD155" s="262"/>
      <c r="OTE155" s="262"/>
      <c r="OTF155" s="262"/>
      <c r="OTG155" s="262"/>
      <c r="OTH155" s="262"/>
      <c r="OTI155" s="262"/>
      <c r="OTJ155" s="262"/>
      <c r="OTK155" s="262"/>
      <c r="OTL155" s="262"/>
      <c r="OTM155" s="262"/>
      <c r="OTN155" s="262"/>
      <c r="OTO155" s="262"/>
      <c r="OTP155" s="262"/>
      <c r="OTQ155" s="262"/>
      <c r="OTR155" s="262"/>
      <c r="OTS155" s="262"/>
      <c r="OTT155" s="262"/>
      <c r="OTU155" s="262"/>
      <c r="OTV155" s="262"/>
      <c r="OTW155" s="262"/>
      <c r="OTX155" s="262"/>
      <c r="OTY155" s="262"/>
      <c r="OTZ155" s="262"/>
      <c r="OUA155" s="262"/>
      <c r="OUB155" s="262"/>
      <c r="OUC155" s="262"/>
      <c r="OUD155" s="262"/>
      <c r="OUE155" s="262"/>
      <c r="OUF155" s="262"/>
      <c r="OUG155" s="262"/>
      <c r="OUH155" s="262"/>
      <c r="OUI155" s="262"/>
      <c r="OUJ155" s="262"/>
      <c r="OUK155" s="262"/>
      <c r="OUL155" s="262"/>
      <c r="OUM155" s="262"/>
      <c r="OUN155" s="262"/>
      <c r="OUO155" s="262"/>
      <c r="OUP155" s="262"/>
      <c r="OUQ155" s="262"/>
      <c r="OUR155" s="262"/>
      <c r="OUS155" s="262"/>
      <c r="OUT155" s="262"/>
      <c r="OUU155" s="262"/>
      <c r="OUV155" s="262"/>
      <c r="OUW155" s="262"/>
      <c r="OUX155" s="262"/>
      <c r="OUY155" s="262"/>
      <c r="OUZ155" s="262"/>
      <c r="OVA155" s="262"/>
      <c r="OVB155" s="262"/>
      <c r="OVC155" s="262"/>
      <c r="OVD155" s="262"/>
      <c r="OVE155" s="262"/>
      <c r="OVF155" s="262"/>
      <c r="OVG155" s="262"/>
      <c r="OVH155" s="262"/>
      <c r="OVI155" s="262"/>
      <c r="OVJ155" s="262"/>
      <c r="OVK155" s="262"/>
      <c r="OVL155" s="262"/>
      <c r="OVM155" s="262"/>
      <c r="OVN155" s="262"/>
      <c r="OVO155" s="262"/>
      <c r="OVP155" s="262"/>
      <c r="OVQ155" s="262"/>
      <c r="OVR155" s="262"/>
      <c r="OVS155" s="262"/>
      <c r="OVT155" s="262"/>
      <c r="OVU155" s="262"/>
      <c r="OVV155" s="262"/>
      <c r="OVW155" s="262"/>
      <c r="OVX155" s="262"/>
      <c r="OVY155" s="262"/>
      <c r="OVZ155" s="262"/>
      <c r="OWA155" s="262"/>
      <c r="OWB155" s="262"/>
      <c r="OWC155" s="262"/>
      <c r="OWD155" s="262"/>
      <c r="OWE155" s="262"/>
      <c r="OWF155" s="262"/>
      <c r="OWG155" s="262"/>
      <c r="OWH155" s="262"/>
      <c r="OWI155" s="262"/>
      <c r="OWJ155" s="262"/>
      <c r="OWK155" s="262"/>
      <c r="OWL155" s="262"/>
      <c r="OWM155" s="262"/>
      <c r="OWN155" s="262"/>
      <c r="OWO155" s="262"/>
      <c r="OWP155" s="262"/>
      <c r="OWQ155" s="262"/>
      <c r="OWR155" s="262"/>
      <c r="OWS155" s="262"/>
      <c r="OWT155" s="262"/>
      <c r="OWU155" s="262"/>
      <c r="OWV155" s="262"/>
      <c r="OWW155" s="262"/>
      <c r="OWX155" s="262"/>
      <c r="OWY155" s="262"/>
      <c r="OWZ155" s="262"/>
      <c r="OXA155" s="262"/>
      <c r="OXB155" s="262"/>
      <c r="OXC155" s="262"/>
      <c r="OXD155" s="262"/>
      <c r="OXE155" s="262"/>
      <c r="OXF155" s="262"/>
      <c r="OXG155" s="262"/>
      <c r="OXH155" s="262"/>
      <c r="OXI155" s="262"/>
      <c r="OXJ155" s="262"/>
      <c r="OXK155" s="262"/>
      <c r="OXL155" s="262"/>
      <c r="OXM155" s="262"/>
      <c r="OXN155" s="262"/>
      <c r="OXO155" s="262"/>
      <c r="OXP155" s="262"/>
      <c r="OXQ155" s="262"/>
      <c r="OXR155" s="262"/>
      <c r="OXS155" s="262"/>
      <c r="OXT155" s="262"/>
      <c r="OXU155" s="262"/>
      <c r="OXV155" s="262"/>
      <c r="OXW155" s="262"/>
      <c r="OXX155" s="262"/>
      <c r="OXY155" s="262"/>
      <c r="OXZ155" s="262"/>
      <c r="OYA155" s="262"/>
      <c r="OYB155" s="262"/>
      <c r="OYC155" s="262"/>
      <c r="OYD155" s="262"/>
      <c r="OYE155" s="262"/>
      <c r="OYF155" s="262"/>
      <c r="OYG155" s="262"/>
      <c r="OYH155" s="262"/>
      <c r="OYI155" s="262"/>
      <c r="OYJ155" s="262"/>
      <c r="OYK155" s="262"/>
      <c r="OYL155" s="262"/>
      <c r="OYM155" s="262"/>
      <c r="OYN155" s="262"/>
      <c r="OYO155" s="262"/>
      <c r="OYP155" s="262"/>
      <c r="OYQ155" s="262"/>
      <c r="OYR155" s="262"/>
      <c r="OYS155" s="262"/>
      <c r="OYT155" s="262"/>
      <c r="OYU155" s="262"/>
      <c r="OYV155" s="262"/>
      <c r="OYW155" s="262"/>
      <c r="OYX155" s="262"/>
      <c r="OYY155" s="262"/>
      <c r="OYZ155" s="262"/>
      <c r="OZA155" s="262"/>
      <c r="OZB155" s="262"/>
      <c r="OZC155" s="262"/>
      <c r="OZD155" s="262"/>
      <c r="OZE155" s="262"/>
      <c r="OZF155" s="262"/>
      <c r="OZG155" s="262"/>
      <c r="OZH155" s="262"/>
      <c r="OZI155" s="262"/>
      <c r="OZJ155" s="262"/>
      <c r="OZK155" s="262"/>
      <c r="OZL155" s="262"/>
      <c r="OZM155" s="262"/>
      <c r="OZN155" s="262"/>
      <c r="OZO155" s="262"/>
      <c r="OZP155" s="262"/>
      <c r="OZQ155" s="262"/>
      <c r="OZR155" s="262"/>
      <c r="OZS155" s="262"/>
      <c r="OZT155" s="262"/>
      <c r="OZU155" s="262"/>
      <c r="OZV155" s="262"/>
      <c r="OZW155" s="262"/>
      <c r="OZX155" s="262"/>
      <c r="OZY155" s="262"/>
      <c r="OZZ155" s="262"/>
      <c r="PAA155" s="262"/>
      <c r="PAB155" s="262"/>
      <c r="PAC155" s="262"/>
      <c r="PAD155" s="262"/>
      <c r="PAE155" s="262"/>
      <c r="PAF155" s="262"/>
      <c r="PAG155" s="262"/>
      <c r="PAH155" s="262"/>
      <c r="PAI155" s="262"/>
      <c r="PAJ155" s="262"/>
      <c r="PAK155" s="262"/>
      <c r="PAL155" s="262"/>
      <c r="PAM155" s="262"/>
      <c r="PAN155" s="262"/>
      <c r="PAO155" s="262"/>
      <c r="PAP155" s="262"/>
      <c r="PAQ155" s="262"/>
      <c r="PAR155" s="262"/>
      <c r="PAS155" s="262"/>
      <c r="PAT155" s="262"/>
      <c r="PAU155" s="262"/>
      <c r="PAV155" s="262"/>
      <c r="PAW155" s="262"/>
      <c r="PAX155" s="262"/>
      <c r="PAY155" s="262"/>
      <c r="PAZ155" s="262"/>
      <c r="PBA155" s="262"/>
      <c r="PBB155" s="262"/>
      <c r="PBC155" s="262"/>
      <c r="PBD155" s="262"/>
      <c r="PBE155" s="262"/>
      <c r="PBF155" s="262"/>
      <c r="PBG155" s="262"/>
      <c r="PBH155" s="262"/>
      <c r="PBI155" s="262"/>
      <c r="PBJ155" s="262"/>
      <c r="PBK155" s="262"/>
      <c r="PBL155" s="262"/>
      <c r="PBM155" s="262"/>
      <c r="PBN155" s="262"/>
      <c r="PBO155" s="262"/>
      <c r="PBP155" s="262"/>
      <c r="PBQ155" s="262"/>
      <c r="PBR155" s="262"/>
      <c r="PBS155" s="262"/>
      <c r="PBT155" s="262"/>
      <c r="PBU155" s="262"/>
      <c r="PBV155" s="262"/>
      <c r="PBW155" s="262"/>
      <c r="PBX155" s="262"/>
      <c r="PBY155" s="262"/>
      <c r="PBZ155" s="262"/>
      <c r="PCA155" s="262"/>
      <c r="PCB155" s="262"/>
      <c r="PCC155" s="262"/>
      <c r="PCD155" s="262"/>
      <c r="PCE155" s="262"/>
      <c r="PCF155" s="262"/>
      <c r="PCG155" s="262"/>
      <c r="PCH155" s="262"/>
      <c r="PCI155" s="262"/>
      <c r="PCJ155" s="262"/>
      <c r="PCK155" s="262"/>
      <c r="PCL155" s="262"/>
      <c r="PCM155" s="262"/>
      <c r="PCN155" s="262"/>
      <c r="PCO155" s="262"/>
      <c r="PCP155" s="262"/>
      <c r="PCQ155" s="262"/>
      <c r="PCR155" s="262"/>
      <c r="PCS155" s="262"/>
      <c r="PCT155" s="262"/>
      <c r="PCU155" s="262"/>
      <c r="PCV155" s="262"/>
      <c r="PCW155" s="262"/>
      <c r="PCX155" s="262"/>
      <c r="PCY155" s="262"/>
      <c r="PCZ155" s="262"/>
      <c r="PDA155" s="262"/>
      <c r="PDB155" s="262"/>
      <c r="PDC155" s="262"/>
      <c r="PDD155" s="262"/>
      <c r="PDE155" s="262"/>
      <c r="PDF155" s="262"/>
      <c r="PDG155" s="262"/>
      <c r="PDH155" s="262"/>
      <c r="PDI155" s="262"/>
      <c r="PDJ155" s="262"/>
      <c r="PDK155" s="262"/>
      <c r="PDL155" s="262"/>
      <c r="PDM155" s="262"/>
      <c r="PDN155" s="262"/>
      <c r="PDO155" s="262"/>
      <c r="PDP155" s="262"/>
      <c r="PDQ155" s="262"/>
      <c r="PDR155" s="262"/>
      <c r="PDS155" s="262"/>
      <c r="PDT155" s="262"/>
      <c r="PDU155" s="262"/>
      <c r="PDV155" s="262"/>
      <c r="PDW155" s="262"/>
      <c r="PDX155" s="262"/>
      <c r="PDY155" s="262"/>
      <c r="PDZ155" s="262"/>
      <c r="PEA155" s="262"/>
      <c r="PEB155" s="262"/>
      <c r="PEC155" s="262"/>
      <c r="PED155" s="262"/>
      <c r="PEE155" s="262"/>
      <c r="PEF155" s="262"/>
      <c r="PEG155" s="262"/>
      <c r="PEH155" s="262"/>
      <c r="PEI155" s="262"/>
      <c r="PEJ155" s="262"/>
      <c r="PEK155" s="262"/>
      <c r="PEL155" s="262"/>
      <c r="PEM155" s="262"/>
      <c r="PEN155" s="262"/>
      <c r="PEO155" s="262"/>
      <c r="PEP155" s="262"/>
      <c r="PEQ155" s="262"/>
      <c r="PER155" s="262"/>
      <c r="PES155" s="262"/>
      <c r="PET155" s="262"/>
      <c r="PEU155" s="262"/>
      <c r="PEV155" s="262"/>
      <c r="PEW155" s="262"/>
      <c r="PEX155" s="262"/>
      <c r="PEY155" s="262"/>
      <c r="PEZ155" s="262"/>
      <c r="PFA155" s="262"/>
      <c r="PFB155" s="262"/>
      <c r="PFC155" s="262"/>
      <c r="PFD155" s="262"/>
      <c r="PFE155" s="262"/>
      <c r="PFF155" s="262"/>
      <c r="PFG155" s="262"/>
      <c r="PFH155" s="262"/>
      <c r="PFI155" s="262"/>
      <c r="PFJ155" s="262"/>
      <c r="PFK155" s="262"/>
      <c r="PFL155" s="262"/>
      <c r="PFM155" s="262"/>
      <c r="PFN155" s="262"/>
      <c r="PFO155" s="262"/>
      <c r="PFP155" s="262"/>
      <c r="PFQ155" s="262"/>
      <c r="PFR155" s="262"/>
      <c r="PFS155" s="262"/>
      <c r="PFT155" s="262"/>
      <c r="PFU155" s="262"/>
      <c r="PFV155" s="262"/>
      <c r="PFW155" s="262"/>
      <c r="PFX155" s="262"/>
      <c r="PFY155" s="262"/>
      <c r="PFZ155" s="262"/>
      <c r="PGA155" s="262"/>
      <c r="PGB155" s="262"/>
      <c r="PGC155" s="262"/>
      <c r="PGD155" s="262"/>
      <c r="PGE155" s="262"/>
      <c r="PGF155" s="262"/>
      <c r="PGG155" s="262"/>
      <c r="PGH155" s="262"/>
      <c r="PGI155" s="262"/>
      <c r="PGJ155" s="262"/>
      <c r="PGK155" s="262"/>
      <c r="PGL155" s="262"/>
      <c r="PGM155" s="262"/>
      <c r="PGN155" s="262"/>
      <c r="PGO155" s="262"/>
      <c r="PGP155" s="262"/>
      <c r="PGQ155" s="262"/>
      <c r="PGR155" s="262"/>
      <c r="PGS155" s="262"/>
      <c r="PGT155" s="262"/>
      <c r="PGU155" s="262"/>
      <c r="PGV155" s="262"/>
      <c r="PGW155" s="262"/>
      <c r="PGX155" s="262"/>
      <c r="PGY155" s="262"/>
      <c r="PGZ155" s="262"/>
      <c r="PHA155" s="262"/>
      <c r="PHB155" s="262"/>
      <c r="PHC155" s="262"/>
      <c r="PHD155" s="262"/>
      <c r="PHE155" s="262"/>
      <c r="PHF155" s="262"/>
      <c r="PHG155" s="262"/>
      <c r="PHH155" s="262"/>
      <c r="PHI155" s="262"/>
      <c r="PHJ155" s="262"/>
      <c r="PHK155" s="262"/>
      <c r="PHL155" s="262"/>
      <c r="PHM155" s="262"/>
      <c r="PHN155" s="262"/>
      <c r="PHO155" s="262"/>
      <c r="PHP155" s="262"/>
      <c r="PHQ155" s="262"/>
      <c r="PHR155" s="262"/>
      <c r="PHS155" s="262"/>
      <c r="PHT155" s="262"/>
      <c r="PHU155" s="262"/>
      <c r="PHV155" s="262"/>
      <c r="PHW155" s="262"/>
      <c r="PHX155" s="262"/>
      <c r="PHY155" s="262"/>
      <c r="PHZ155" s="262"/>
      <c r="PIA155" s="262"/>
      <c r="PIB155" s="262"/>
      <c r="PIC155" s="262"/>
      <c r="PID155" s="262"/>
      <c r="PIE155" s="262"/>
      <c r="PIF155" s="262"/>
      <c r="PIG155" s="262"/>
      <c r="PIH155" s="262"/>
      <c r="PII155" s="262"/>
      <c r="PIJ155" s="262"/>
      <c r="PIK155" s="262"/>
      <c r="PIL155" s="262"/>
      <c r="PIM155" s="262"/>
      <c r="PIN155" s="262"/>
      <c r="PIO155" s="262"/>
      <c r="PIP155" s="262"/>
      <c r="PIQ155" s="262"/>
      <c r="PIR155" s="262"/>
      <c r="PIS155" s="262"/>
      <c r="PIT155" s="262"/>
      <c r="PIU155" s="262"/>
      <c r="PIV155" s="262"/>
      <c r="PIW155" s="262"/>
      <c r="PIX155" s="262"/>
      <c r="PIY155" s="262"/>
      <c r="PIZ155" s="262"/>
      <c r="PJA155" s="262"/>
      <c r="PJB155" s="262"/>
      <c r="PJC155" s="262"/>
      <c r="PJD155" s="262"/>
      <c r="PJE155" s="262"/>
      <c r="PJF155" s="262"/>
      <c r="PJG155" s="262"/>
      <c r="PJH155" s="262"/>
      <c r="PJI155" s="262"/>
      <c r="PJJ155" s="262"/>
      <c r="PJK155" s="262"/>
      <c r="PJL155" s="262"/>
      <c r="PJM155" s="262"/>
      <c r="PJN155" s="262"/>
      <c r="PJO155" s="262"/>
      <c r="PJP155" s="262"/>
      <c r="PJQ155" s="262"/>
      <c r="PJR155" s="262"/>
      <c r="PJS155" s="262"/>
      <c r="PJT155" s="262"/>
      <c r="PJU155" s="262"/>
      <c r="PJV155" s="262"/>
      <c r="PJW155" s="262"/>
      <c r="PJX155" s="262"/>
      <c r="PJY155" s="262"/>
      <c r="PJZ155" s="262"/>
      <c r="PKA155" s="262"/>
      <c r="PKB155" s="262"/>
      <c r="PKC155" s="262"/>
      <c r="PKD155" s="262"/>
      <c r="PKE155" s="262"/>
      <c r="PKF155" s="262"/>
      <c r="PKG155" s="262"/>
      <c r="PKH155" s="262"/>
      <c r="PKI155" s="262"/>
      <c r="PKJ155" s="262"/>
      <c r="PKK155" s="262"/>
      <c r="PKL155" s="262"/>
      <c r="PKM155" s="262"/>
      <c r="PKN155" s="262"/>
      <c r="PKO155" s="262"/>
      <c r="PKP155" s="262"/>
      <c r="PKQ155" s="262"/>
      <c r="PKR155" s="262"/>
      <c r="PKS155" s="262"/>
      <c r="PKT155" s="262"/>
      <c r="PKU155" s="262"/>
      <c r="PKV155" s="262"/>
      <c r="PKW155" s="262"/>
      <c r="PKX155" s="262"/>
      <c r="PKY155" s="262"/>
      <c r="PKZ155" s="262"/>
      <c r="PLA155" s="262"/>
      <c r="PLB155" s="262"/>
      <c r="PLC155" s="262"/>
      <c r="PLD155" s="262"/>
      <c r="PLE155" s="262"/>
      <c r="PLF155" s="262"/>
      <c r="PLG155" s="262"/>
      <c r="PLH155" s="262"/>
      <c r="PLI155" s="262"/>
      <c r="PLJ155" s="262"/>
      <c r="PLK155" s="262"/>
      <c r="PLL155" s="262"/>
      <c r="PLM155" s="262"/>
      <c r="PLN155" s="262"/>
      <c r="PLO155" s="262"/>
      <c r="PLP155" s="262"/>
      <c r="PLQ155" s="262"/>
      <c r="PLR155" s="262"/>
      <c r="PLS155" s="262"/>
      <c r="PLT155" s="262"/>
      <c r="PLU155" s="262"/>
      <c r="PLV155" s="262"/>
      <c r="PLW155" s="262"/>
      <c r="PLX155" s="262"/>
      <c r="PLY155" s="262"/>
      <c r="PLZ155" s="262"/>
      <c r="PMA155" s="262"/>
      <c r="PMB155" s="262"/>
      <c r="PMC155" s="262"/>
      <c r="PMD155" s="262"/>
      <c r="PME155" s="262"/>
      <c r="PMF155" s="262"/>
      <c r="PMG155" s="262"/>
      <c r="PMH155" s="262"/>
      <c r="PMI155" s="262"/>
      <c r="PMJ155" s="262"/>
      <c r="PMK155" s="262"/>
      <c r="PML155" s="262"/>
      <c r="PMM155" s="262"/>
      <c r="PMN155" s="262"/>
      <c r="PMO155" s="262"/>
      <c r="PMP155" s="262"/>
      <c r="PMQ155" s="262"/>
      <c r="PMR155" s="262"/>
      <c r="PMS155" s="262"/>
      <c r="PMT155" s="262"/>
      <c r="PMU155" s="262"/>
      <c r="PMV155" s="262"/>
      <c r="PMW155" s="262"/>
      <c r="PMX155" s="262"/>
      <c r="PMY155" s="262"/>
      <c r="PMZ155" s="262"/>
      <c r="PNA155" s="262"/>
      <c r="PNB155" s="262"/>
      <c r="PNC155" s="262"/>
      <c r="PND155" s="262"/>
      <c r="PNE155" s="262"/>
      <c r="PNF155" s="262"/>
      <c r="PNG155" s="262"/>
      <c r="PNH155" s="262"/>
      <c r="PNI155" s="262"/>
      <c r="PNJ155" s="262"/>
      <c r="PNK155" s="262"/>
      <c r="PNL155" s="262"/>
      <c r="PNM155" s="262"/>
      <c r="PNN155" s="262"/>
      <c r="PNO155" s="262"/>
      <c r="PNP155" s="262"/>
      <c r="PNQ155" s="262"/>
      <c r="PNR155" s="262"/>
      <c r="PNS155" s="262"/>
      <c r="PNT155" s="262"/>
      <c r="PNU155" s="262"/>
      <c r="PNV155" s="262"/>
      <c r="PNW155" s="262"/>
      <c r="PNX155" s="262"/>
      <c r="PNY155" s="262"/>
      <c r="PNZ155" s="262"/>
      <c r="POA155" s="262"/>
      <c r="POB155" s="262"/>
      <c r="POC155" s="262"/>
      <c r="POD155" s="262"/>
      <c r="POE155" s="262"/>
      <c r="POF155" s="262"/>
      <c r="POG155" s="262"/>
      <c r="POH155" s="262"/>
      <c r="POI155" s="262"/>
      <c r="POJ155" s="262"/>
      <c r="POK155" s="262"/>
      <c r="POL155" s="262"/>
      <c r="POM155" s="262"/>
      <c r="PON155" s="262"/>
      <c r="POO155" s="262"/>
      <c r="POP155" s="262"/>
      <c r="POQ155" s="262"/>
      <c r="POR155" s="262"/>
      <c r="POS155" s="262"/>
      <c r="POT155" s="262"/>
      <c r="POU155" s="262"/>
      <c r="POV155" s="262"/>
      <c r="POW155" s="262"/>
      <c r="POX155" s="262"/>
      <c r="POY155" s="262"/>
      <c r="POZ155" s="262"/>
      <c r="PPA155" s="262"/>
      <c r="PPB155" s="262"/>
      <c r="PPC155" s="262"/>
      <c r="PPD155" s="262"/>
      <c r="PPE155" s="262"/>
      <c r="PPF155" s="262"/>
      <c r="PPG155" s="262"/>
      <c r="PPH155" s="262"/>
      <c r="PPI155" s="262"/>
      <c r="PPJ155" s="262"/>
      <c r="PPK155" s="262"/>
      <c r="PPL155" s="262"/>
      <c r="PPM155" s="262"/>
      <c r="PPN155" s="262"/>
      <c r="PPO155" s="262"/>
      <c r="PPP155" s="262"/>
      <c r="PPQ155" s="262"/>
      <c r="PPR155" s="262"/>
      <c r="PPS155" s="262"/>
      <c r="PPT155" s="262"/>
      <c r="PPU155" s="262"/>
      <c r="PPV155" s="262"/>
      <c r="PPW155" s="262"/>
      <c r="PPX155" s="262"/>
      <c r="PPY155" s="262"/>
      <c r="PPZ155" s="262"/>
      <c r="PQA155" s="262"/>
      <c r="PQB155" s="262"/>
      <c r="PQC155" s="262"/>
      <c r="PQD155" s="262"/>
      <c r="PQE155" s="262"/>
      <c r="PQF155" s="262"/>
      <c r="PQG155" s="262"/>
      <c r="PQH155" s="262"/>
      <c r="PQI155" s="262"/>
      <c r="PQJ155" s="262"/>
      <c r="PQK155" s="262"/>
      <c r="PQL155" s="262"/>
      <c r="PQM155" s="262"/>
      <c r="PQN155" s="262"/>
      <c r="PQO155" s="262"/>
      <c r="PQP155" s="262"/>
      <c r="PQQ155" s="262"/>
      <c r="PQR155" s="262"/>
      <c r="PQS155" s="262"/>
      <c r="PQT155" s="262"/>
      <c r="PQU155" s="262"/>
      <c r="PQV155" s="262"/>
      <c r="PQW155" s="262"/>
      <c r="PQX155" s="262"/>
      <c r="PQY155" s="262"/>
      <c r="PQZ155" s="262"/>
      <c r="PRA155" s="262"/>
      <c r="PRB155" s="262"/>
      <c r="PRC155" s="262"/>
      <c r="PRD155" s="262"/>
      <c r="PRE155" s="262"/>
      <c r="PRF155" s="262"/>
      <c r="PRG155" s="262"/>
      <c r="PRH155" s="262"/>
      <c r="PRI155" s="262"/>
      <c r="PRJ155" s="262"/>
      <c r="PRK155" s="262"/>
      <c r="PRL155" s="262"/>
      <c r="PRM155" s="262"/>
      <c r="PRN155" s="262"/>
      <c r="PRO155" s="262"/>
      <c r="PRP155" s="262"/>
      <c r="PRQ155" s="262"/>
      <c r="PRR155" s="262"/>
      <c r="PRS155" s="262"/>
      <c r="PRT155" s="262"/>
      <c r="PRU155" s="262"/>
      <c r="PRV155" s="262"/>
      <c r="PRW155" s="262"/>
      <c r="PRX155" s="262"/>
      <c r="PRY155" s="262"/>
      <c r="PRZ155" s="262"/>
      <c r="PSA155" s="262"/>
      <c r="PSB155" s="262"/>
      <c r="PSC155" s="262"/>
      <c r="PSD155" s="262"/>
      <c r="PSE155" s="262"/>
      <c r="PSF155" s="262"/>
      <c r="PSG155" s="262"/>
      <c r="PSH155" s="262"/>
      <c r="PSI155" s="262"/>
      <c r="PSJ155" s="262"/>
      <c r="PSK155" s="262"/>
      <c r="PSL155" s="262"/>
      <c r="PSM155" s="262"/>
      <c r="PSN155" s="262"/>
      <c r="PSO155" s="262"/>
      <c r="PSP155" s="262"/>
      <c r="PSQ155" s="262"/>
      <c r="PSR155" s="262"/>
      <c r="PSS155" s="262"/>
      <c r="PST155" s="262"/>
      <c r="PSU155" s="262"/>
      <c r="PSV155" s="262"/>
      <c r="PSW155" s="262"/>
      <c r="PSX155" s="262"/>
      <c r="PSY155" s="262"/>
      <c r="PSZ155" s="262"/>
      <c r="PTA155" s="262"/>
      <c r="PTB155" s="262"/>
      <c r="PTC155" s="262"/>
      <c r="PTD155" s="262"/>
      <c r="PTE155" s="262"/>
      <c r="PTF155" s="262"/>
      <c r="PTG155" s="262"/>
      <c r="PTH155" s="262"/>
      <c r="PTI155" s="262"/>
      <c r="PTJ155" s="262"/>
      <c r="PTK155" s="262"/>
      <c r="PTL155" s="262"/>
      <c r="PTM155" s="262"/>
      <c r="PTN155" s="262"/>
      <c r="PTO155" s="262"/>
      <c r="PTP155" s="262"/>
      <c r="PTQ155" s="262"/>
      <c r="PTR155" s="262"/>
      <c r="PTS155" s="262"/>
      <c r="PTT155" s="262"/>
      <c r="PTU155" s="262"/>
      <c r="PTV155" s="262"/>
      <c r="PTW155" s="262"/>
      <c r="PTX155" s="262"/>
      <c r="PTY155" s="262"/>
      <c r="PTZ155" s="262"/>
      <c r="PUA155" s="262"/>
      <c r="PUB155" s="262"/>
      <c r="PUC155" s="262"/>
      <c r="PUD155" s="262"/>
      <c r="PUE155" s="262"/>
      <c r="PUF155" s="262"/>
      <c r="PUG155" s="262"/>
      <c r="PUH155" s="262"/>
      <c r="PUI155" s="262"/>
      <c r="PUJ155" s="262"/>
      <c r="PUK155" s="262"/>
      <c r="PUL155" s="262"/>
      <c r="PUM155" s="262"/>
      <c r="PUN155" s="262"/>
      <c r="PUO155" s="262"/>
      <c r="PUP155" s="262"/>
      <c r="PUQ155" s="262"/>
      <c r="PUR155" s="262"/>
      <c r="PUS155" s="262"/>
      <c r="PUT155" s="262"/>
      <c r="PUU155" s="262"/>
      <c r="PUV155" s="262"/>
      <c r="PUW155" s="262"/>
      <c r="PUX155" s="262"/>
      <c r="PUY155" s="262"/>
      <c r="PUZ155" s="262"/>
      <c r="PVA155" s="262"/>
      <c r="PVB155" s="262"/>
      <c r="PVC155" s="262"/>
      <c r="PVD155" s="262"/>
      <c r="PVE155" s="262"/>
      <c r="PVF155" s="262"/>
      <c r="PVG155" s="262"/>
      <c r="PVH155" s="262"/>
      <c r="PVI155" s="262"/>
      <c r="PVJ155" s="262"/>
      <c r="PVK155" s="262"/>
      <c r="PVL155" s="262"/>
      <c r="PVM155" s="262"/>
      <c r="PVN155" s="262"/>
      <c r="PVO155" s="262"/>
      <c r="PVP155" s="262"/>
      <c r="PVQ155" s="262"/>
      <c r="PVR155" s="262"/>
      <c r="PVS155" s="262"/>
      <c r="PVT155" s="262"/>
      <c r="PVU155" s="262"/>
      <c r="PVV155" s="262"/>
      <c r="PVW155" s="262"/>
      <c r="PVX155" s="262"/>
      <c r="PVY155" s="262"/>
      <c r="PVZ155" s="262"/>
      <c r="PWA155" s="262"/>
      <c r="PWB155" s="262"/>
      <c r="PWC155" s="262"/>
      <c r="PWD155" s="262"/>
      <c r="PWE155" s="262"/>
      <c r="PWF155" s="262"/>
      <c r="PWG155" s="262"/>
      <c r="PWH155" s="262"/>
      <c r="PWI155" s="262"/>
      <c r="PWJ155" s="262"/>
      <c r="PWK155" s="262"/>
      <c r="PWL155" s="262"/>
      <c r="PWM155" s="262"/>
      <c r="PWN155" s="262"/>
      <c r="PWO155" s="262"/>
      <c r="PWP155" s="262"/>
      <c r="PWQ155" s="262"/>
      <c r="PWR155" s="262"/>
      <c r="PWS155" s="262"/>
      <c r="PWT155" s="262"/>
      <c r="PWU155" s="262"/>
      <c r="PWV155" s="262"/>
      <c r="PWW155" s="262"/>
      <c r="PWX155" s="262"/>
      <c r="PWY155" s="262"/>
      <c r="PWZ155" s="262"/>
      <c r="PXA155" s="262"/>
      <c r="PXB155" s="262"/>
      <c r="PXC155" s="262"/>
      <c r="PXD155" s="262"/>
      <c r="PXE155" s="262"/>
      <c r="PXF155" s="262"/>
      <c r="PXG155" s="262"/>
      <c r="PXH155" s="262"/>
      <c r="PXI155" s="262"/>
      <c r="PXJ155" s="262"/>
      <c r="PXK155" s="262"/>
      <c r="PXL155" s="262"/>
      <c r="PXM155" s="262"/>
      <c r="PXN155" s="262"/>
      <c r="PXO155" s="262"/>
      <c r="PXP155" s="262"/>
      <c r="PXQ155" s="262"/>
      <c r="PXR155" s="262"/>
      <c r="PXS155" s="262"/>
      <c r="PXT155" s="262"/>
      <c r="PXU155" s="262"/>
      <c r="PXV155" s="262"/>
      <c r="PXW155" s="262"/>
      <c r="PXX155" s="262"/>
      <c r="PXY155" s="262"/>
      <c r="PXZ155" s="262"/>
      <c r="PYA155" s="262"/>
      <c r="PYB155" s="262"/>
      <c r="PYC155" s="262"/>
      <c r="PYD155" s="262"/>
      <c r="PYE155" s="262"/>
      <c r="PYF155" s="262"/>
      <c r="PYG155" s="262"/>
      <c r="PYH155" s="262"/>
      <c r="PYI155" s="262"/>
      <c r="PYJ155" s="262"/>
      <c r="PYK155" s="262"/>
      <c r="PYL155" s="262"/>
      <c r="PYM155" s="262"/>
      <c r="PYN155" s="262"/>
      <c r="PYO155" s="262"/>
      <c r="PYP155" s="262"/>
      <c r="PYQ155" s="262"/>
      <c r="PYR155" s="262"/>
      <c r="PYS155" s="262"/>
      <c r="PYT155" s="262"/>
      <c r="PYU155" s="262"/>
      <c r="PYV155" s="262"/>
      <c r="PYW155" s="262"/>
      <c r="PYX155" s="262"/>
      <c r="PYY155" s="262"/>
      <c r="PYZ155" s="262"/>
      <c r="PZA155" s="262"/>
      <c r="PZB155" s="262"/>
      <c r="PZC155" s="262"/>
      <c r="PZD155" s="262"/>
      <c r="PZE155" s="262"/>
      <c r="PZF155" s="262"/>
      <c r="PZG155" s="262"/>
      <c r="PZH155" s="262"/>
      <c r="PZI155" s="262"/>
      <c r="PZJ155" s="262"/>
      <c r="PZK155" s="262"/>
      <c r="PZL155" s="262"/>
      <c r="PZM155" s="262"/>
      <c r="PZN155" s="262"/>
      <c r="PZO155" s="262"/>
      <c r="PZP155" s="262"/>
      <c r="PZQ155" s="262"/>
      <c r="PZR155" s="262"/>
      <c r="PZS155" s="262"/>
      <c r="PZT155" s="262"/>
      <c r="PZU155" s="262"/>
      <c r="PZV155" s="262"/>
      <c r="PZW155" s="262"/>
      <c r="PZX155" s="262"/>
      <c r="PZY155" s="262"/>
      <c r="PZZ155" s="262"/>
      <c r="QAA155" s="262"/>
      <c r="QAB155" s="262"/>
      <c r="QAC155" s="262"/>
      <c r="QAD155" s="262"/>
      <c r="QAE155" s="262"/>
      <c r="QAF155" s="262"/>
      <c r="QAG155" s="262"/>
      <c r="QAH155" s="262"/>
      <c r="QAI155" s="262"/>
      <c r="QAJ155" s="262"/>
      <c r="QAK155" s="262"/>
      <c r="QAL155" s="262"/>
      <c r="QAM155" s="262"/>
      <c r="QAN155" s="262"/>
      <c r="QAO155" s="262"/>
      <c r="QAP155" s="262"/>
      <c r="QAQ155" s="262"/>
      <c r="QAR155" s="262"/>
      <c r="QAS155" s="262"/>
      <c r="QAT155" s="262"/>
      <c r="QAU155" s="262"/>
      <c r="QAV155" s="262"/>
      <c r="QAW155" s="262"/>
      <c r="QAX155" s="262"/>
      <c r="QAY155" s="262"/>
      <c r="QAZ155" s="262"/>
      <c r="QBA155" s="262"/>
      <c r="QBB155" s="262"/>
      <c r="QBC155" s="262"/>
      <c r="QBD155" s="262"/>
      <c r="QBE155" s="262"/>
      <c r="QBF155" s="262"/>
      <c r="QBG155" s="262"/>
      <c r="QBH155" s="262"/>
      <c r="QBI155" s="262"/>
      <c r="QBJ155" s="262"/>
      <c r="QBK155" s="262"/>
      <c r="QBL155" s="262"/>
      <c r="QBM155" s="262"/>
      <c r="QBN155" s="262"/>
      <c r="QBO155" s="262"/>
      <c r="QBP155" s="262"/>
      <c r="QBQ155" s="262"/>
      <c r="QBR155" s="262"/>
      <c r="QBS155" s="262"/>
      <c r="QBT155" s="262"/>
      <c r="QBU155" s="262"/>
      <c r="QBV155" s="262"/>
      <c r="QBW155" s="262"/>
      <c r="QBX155" s="262"/>
      <c r="QBY155" s="262"/>
      <c r="QBZ155" s="262"/>
      <c r="QCA155" s="262"/>
      <c r="QCB155" s="262"/>
      <c r="QCC155" s="262"/>
      <c r="QCD155" s="262"/>
      <c r="QCE155" s="262"/>
      <c r="QCF155" s="262"/>
      <c r="QCG155" s="262"/>
      <c r="QCH155" s="262"/>
      <c r="QCI155" s="262"/>
      <c r="QCJ155" s="262"/>
      <c r="QCK155" s="262"/>
      <c r="QCL155" s="262"/>
      <c r="QCM155" s="262"/>
      <c r="QCN155" s="262"/>
      <c r="QCO155" s="262"/>
      <c r="QCP155" s="262"/>
      <c r="QCQ155" s="262"/>
      <c r="QCR155" s="262"/>
      <c r="QCS155" s="262"/>
      <c r="QCT155" s="262"/>
      <c r="QCU155" s="262"/>
      <c r="QCV155" s="262"/>
      <c r="QCW155" s="262"/>
      <c r="QCX155" s="262"/>
      <c r="QCY155" s="262"/>
      <c r="QCZ155" s="262"/>
      <c r="QDA155" s="262"/>
      <c r="QDB155" s="262"/>
      <c r="QDC155" s="262"/>
      <c r="QDD155" s="262"/>
      <c r="QDE155" s="262"/>
      <c r="QDF155" s="262"/>
      <c r="QDG155" s="262"/>
      <c r="QDH155" s="262"/>
      <c r="QDI155" s="262"/>
      <c r="QDJ155" s="262"/>
      <c r="QDK155" s="262"/>
      <c r="QDL155" s="262"/>
      <c r="QDM155" s="262"/>
      <c r="QDN155" s="262"/>
      <c r="QDO155" s="262"/>
      <c r="QDP155" s="262"/>
      <c r="QDQ155" s="262"/>
      <c r="QDR155" s="262"/>
      <c r="QDS155" s="262"/>
      <c r="QDT155" s="262"/>
      <c r="QDU155" s="262"/>
      <c r="QDV155" s="262"/>
      <c r="QDW155" s="262"/>
      <c r="QDX155" s="262"/>
      <c r="QDY155" s="262"/>
      <c r="QDZ155" s="262"/>
      <c r="QEA155" s="262"/>
      <c r="QEB155" s="262"/>
      <c r="QEC155" s="262"/>
      <c r="QED155" s="262"/>
      <c r="QEE155" s="262"/>
      <c r="QEF155" s="262"/>
      <c r="QEG155" s="262"/>
      <c r="QEH155" s="262"/>
      <c r="QEI155" s="262"/>
      <c r="QEJ155" s="262"/>
      <c r="QEK155" s="262"/>
      <c r="QEL155" s="262"/>
      <c r="QEM155" s="262"/>
      <c r="QEN155" s="262"/>
      <c r="QEO155" s="262"/>
      <c r="QEP155" s="262"/>
      <c r="QEQ155" s="262"/>
      <c r="QER155" s="262"/>
      <c r="QES155" s="262"/>
      <c r="QET155" s="262"/>
      <c r="QEU155" s="262"/>
      <c r="QEV155" s="262"/>
      <c r="QEW155" s="262"/>
      <c r="QEX155" s="262"/>
      <c r="QEY155" s="262"/>
      <c r="QEZ155" s="262"/>
      <c r="QFA155" s="262"/>
      <c r="QFB155" s="262"/>
      <c r="QFC155" s="262"/>
      <c r="QFD155" s="262"/>
      <c r="QFE155" s="262"/>
      <c r="QFF155" s="262"/>
      <c r="QFG155" s="262"/>
      <c r="QFH155" s="262"/>
      <c r="QFI155" s="262"/>
      <c r="QFJ155" s="262"/>
      <c r="QFK155" s="262"/>
      <c r="QFL155" s="262"/>
      <c r="QFM155" s="262"/>
      <c r="QFN155" s="262"/>
      <c r="QFO155" s="262"/>
      <c r="QFP155" s="262"/>
      <c r="QFQ155" s="262"/>
      <c r="QFR155" s="262"/>
      <c r="QFS155" s="262"/>
      <c r="QFT155" s="262"/>
      <c r="QFU155" s="262"/>
      <c r="QFV155" s="262"/>
      <c r="QFW155" s="262"/>
      <c r="QFX155" s="262"/>
      <c r="QFY155" s="262"/>
      <c r="QFZ155" s="262"/>
      <c r="QGA155" s="262"/>
      <c r="QGB155" s="262"/>
      <c r="QGC155" s="262"/>
      <c r="QGD155" s="262"/>
      <c r="QGE155" s="262"/>
      <c r="QGF155" s="262"/>
      <c r="QGG155" s="262"/>
      <c r="QGH155" s="262"/>
      <c r="QGI155" s="262"/>
      <c r="QGJ155" s="262"/>
      <c r="QGK155" s="262"/>
      <c r="QGL155" s="262"/>
      <c r="QGM155" s="262"/>
      <c r="QGN155" s="262"/>
      <c r="QGO155" s="262"/>
      <c r="QGP155" s="262"/>
      <c r="QGQ155" s="262"/>
      <c r="QGR155" s="262"/>
      <c r="QGS155" s="262"/>
      <c r="QGT155" s="262"/>
      <c r="QGU155" s="262"/>
      <c r="QGV155" s="262"/>
      <c r="QGW155" s="262"/>
      <c r="QGX155" s="262"/>
      <c r="QGY155" s="262"/>
      <c r="QGZ155" s="262"/>
      <c r="QHA155" s="262"/>
      <c r="QHB155" s="262"/>
      <c r="QHC155" s="262"/>
      <c r="QHD155" s="262"/>
      <c r="QHE155" s="262"/>
      <c r="QHF155" s="262"/>
      <c r="QHG155" s="262"/>
      <c r="QHH155" s="262"/>
      <c r="QHI155" s="262"/>
      <c r="QHJ155" s="262"/>
      <c r="QHK155" s="262"/>
      <c r="QHL155" s="262"/>
      <c r="QHM155" s="262"/>
      <c r="QHN155" s="262"/>
      <c r="QHO155" s="262"/>
      <c r="QHP155" s="262"/>
      <c r="QHQ155" s="262"/>
      <c r="QHR155" s="262"/>
      <c r="QHS155" s="262"/>
      <c r="QHT155" s="262"/>
      <c r="QHU155" s="262"/>
      <c r="QHV155" s="262"/>
      <c r="QHW155" s="262"/>
      <c r="QHX155" s="262"/>
      <c r="QHY155" s="262"/>
      <c r="QHZ155" s="262"/>
      <c r="QIA155" s="262"/>
      <c r="QIB155" s="262"/>
      <c r="QIC155" s="262"/>
      <c r="QID155" s="262"/>
      <c r="QIE155" s="262"/>
      <c r="QIF155" s="262"/>
      <c r="QIG155" s="262"/>
      <c r="QIH155" s="262"/>
      <c r="QII155" s="262"/>
      <c r="QIJ155" s="262"/>
      <c r="QIK155" s="262"/>
      <c r="QIL155" s="262"/>
      <c r="QIM155" s="262"/>
      <c r="QIN155" s="262"/>
      <c r="QIO155" s="262"/>
      <c r="QIP155" s="262"/>
      <c r="QIQ155" s="262"/>
      <c r="QIR155" s="262"/>
      <c r="QIS155" s="262"/>
      <c r="QIT155" s="262"/>
      <c r="QIU155" s="262"/>
      <c r="QIV155" s="262"/>
      <c r="QIW155" s="262"/>
      <c r="QIX155" s="262"/>
      <c r="QIY155" s="262"/>
      <c r="QIZ155" s="262"/>
      <c r="QJA155" s="262"/>
      <c r="QJB155" s="262"/>
      <c r="QJC155" s="262"/>
      <c r="QJD155" s="262"/>
      <c r="QJE155" s="262"/>
      <c r="QJF155" s="262"/>
      <c r="QJG155" s="262"/>
      <c r="QJH155" s="262"/>
      <c r="QJI155" s="262"/>
      <c r="QJJ155" s="262"/>
      <c r="QJK155" s="262"/>
      <c r="QJL155" s="262"/>
      <c r="QJM155" s="262"/>
      <c r="QJN155" s="262"/>
      <c r="QJO155" s="262"/>
      <c r="QJP155" s="262"/>
      <c r="QJQ155" s="262"/>
      <c r="QJR155" s="262"/>
      <c r="QJS155" s="262"/>
      <c r="QJT155" s="262"/>
      <c r="QJU155" s="262"/>
      <c r="QJV155" s="262"/>
      <c r="QJW155" s="262"/>
      <c r="QJX155" s="262"/>
      <c r="QJY155" s="262"/>
      <c r="QJZ155" s="262"/>
      <c r="QKA155" s="262"/>
      <c r="QKB155" s="262"/>
      <c r="QKC155" s="262"/>
      <c r="QKD155" s="262"/>
      <c r="QKE155" s="262"/>
      <c r="QKF155" s="262"/>
      <c r="QKG155" s="262"/>
      <c r="QKH155" s="262"/>
      <c r="QKI155" s="262"/>
      <c r="QKJ155" s="262"/>
      <c r="QKK155" s="262"/>
      <c r="QKL155" s="262"/>
      <c r="QKM155" s="262"/>
      <c r="QKN155" s="262"/>
      <c r="QKO155" s="262"/>
      <c r="QKP155" s="262"/>
      <c r="QKQ155" s="262"/>
      <c r="QKR155" s="262"/>
      <c r="QKS155" s="262"/>
      <c r="QKT155" s="262"/>
      <c r="QKU155" s="262"/>
      <c r="QKV155" s="262"/>
      <c r="QKW155" s="262"/>
      <c r="QKX155" s="262"/>
      <c r="QKY155" s="262"/>
      <c r="QKZ155" s="262"/>
      <c r="QLA155" s="262"/>
      <c r="QLB155" s="262"/>
      <c r="QLC155" s="262"/>
      <c r="QLD155" s="262"/>
      <c r="QLE155" s="262"/>
      <c r="QLF155" s="262"/>
      <c r="QLG155" s="262"/>
      <c r="QLH155" s="262"/>
      <c r="QLI155" s="262"/>
      <c r="QLJ155" s="262"/>
      <c r="QLK155" s="262"/>
      <c r="QLL155" s="262"/>
      <c r="QLM155" s="262"/>
      <c r="QLN155" s="262"/>
      <c r="QLO155" s="262"/>
      <c r="QLP155" s="262"/>
      <c r="QLQ155" s="262"/>
      <c r="QLR155" s="262"/>
      <c r="QLS155" s="262"/>
      <c r="QLT155" s="262"/>
      <c r="QLU155" s="262"/>
      <c r="QLV155" s="262"/>
      <c r="QLW155" s="262"/>
      <c r="QLX155" s="262"/>
      <c r="QLY155" s="262"/>
      <c r="QLZ155" s="262"/>
      <c r="QMA155" s="262"/>
      <c r="QMB155" s="262"/>
      <c r="QMC155" s="262"/>
      <c r="QMD155" s="262"/>
      <c r="QME155" s="262"/>
      <c r="QMF155" s="262"/>
      <c r="QMG155" s="262"/>
      <c r="QMH155" s="262"/>
      <c r="QMI155" s="262"/>
      <c r="QMJ155" s="262"/>
      <c r="QMK155" s="262"/>
      <c r="QML155" s="262"/>
      <c r="QMM155" s="262"/>
      <c r="QMN155" s="262"/>
      <c r="QMO155" s="262"/>
      <c r="QMP155" s="262"/>
      <c r="QMQ155" s="262"/>
      <c r="QMR155" s="262"/>
      <c r="QMS155" s="262"/>
      <c r="QMT155" s="262"/>
      <c r="QMU155" s="262"/>
      <c r="QMV155" s="262"/>
      <c r="QMW155" s="262"/>
      <c r="QMX155" s="262"/>
      <c r="QMY155" s="262"/>
      <c r="QMZ155" s="262"/>
      <c r="QNA155" s="262"/>
      <c r="QNB155" s="262"/>
      <c r="QNC155" s="262"/>
      <c r="QND155" s="262"/>
      <c r="QNE155" s="262"/>
      <c r="QNF155" s="262"/>
      <c r="QNG155" s="262"/>
      <c r="QNH155" s="262"/>
      <c r="QNI155" s="262"/>
      <c r="QNJ155" s="262"/>
      <c r="QNK155" s="262"/>
      <c r="QNL155" s="262"/>
      <c r="QNM155" s="262"/>
      <c r="QNN155" s="262"/>
      <c r="QNO155" s="262"/>
      <c r="QNP155" s="262"/>
      <c r="QNQ155" s="262"/>
      <c r="QNR155" s="262"/>
      <c r="QNS155" s="262"/>
      <c r="QNT155" s="262"/>
      <c r="QNU155" s="262"/>
      <c r="QNV155" s="262"/>
      <c r="QNW155" s="262"/>
      <c r="QNX155" s="262"/>
      <c r="QNY155" s="262"/>
      <c r="QNZ155" s="262"/>
      <c r="QOA155" s="262"/>
      <c r="QOB155" s="262"/>
      <c r="QOC155" s="262"/>
      <c r="QOD155" s="262"/>
      <c r="QOE155" s="262"/>
      <c r="QOF155" s="262"/>
      <c r="QOG155" s="262"/>
      <c r="QOH155" s="262"/>
      <c r="QOI155" s="262"/>
      <c r="QOJ155" s="262"/>
      <c r="QOK155" s="262"/>
      <c r="QOL155" s="262"/>
      <c r="QOM155" s="262"/>
      <c r="QON155" s="262"/>
      <c r="QOO155" s="262"/>
      <c r="QOP155" s="262"/>
      <c r="QOQ155" s="262"/>
      <c r="QOR155" s="262"/>
      <c r="QOS155" s="262"/>
      <c r="QOT155" s="262"/>
      <c r="QOU155" s="262"/>
      <c r="QOV155" s="262"/>
      <c r="QOW155" s="262"/>
      <c r="QOX155" s="262"/>
      <c r="QOY155" s="262"/>
      <c r="QOZ155" s="262"/>
      <c r="QPA155" s="262"/>
      <c r="QPB155" s="262"/>
      <c r="QPC155" s="262"/>
      <c r="QPD155" s="262"/>
      <c r="QPE155" s="262"/>
      <c r="QPF155" s="262"/>
      <c r="QPG155" s="262"/>
      <c r="QPH155" s="262"/>
      <c r="QPI155" s="262"/>
      <c r="QPJ155" s="262"/>
      <c r="QPK155" s="262"/>
      <c r="QPL155" s="262"/>
      <c r="QPM155" s="262"/>
      <c r="QPN155" s="262"/>
      <c r="QPO155" s="262"/>
      <c r="QPP155" s="262"/>
      <c r="QPQ155" s="262"/>
      <c r="QPR155" s="262"/>
      <c r="QPS155" s="262"/>
      <c r="QPT155" s="262"/>
      <c r="QPU155" s="262"/>
      <c r="QPV155" s="262"/>
      <c r="QPW155" s="262"/>
      <c r="QPX155" s="262"/>
      <c r="QPY155" s="262"/>
      <c r="QPZ155" s="262"/>
      <c r="QQA155" s="262"/>
      <c r="QQB155" s="262"/>
      <c r="QQC155" s="262"/>
      <c r="QQD155" s="262"/>
      <c r="QQE155" s="262"/>
      <c r="QQF155" s="262"/>
      <c r="QQG155" s="262"/>
      <c r="QQH155" s="262"/>
      <c r="QQI155" s="262"/>
      <c r="QQJ155" s="262"/>
      <c r="QQK155" s="262"/>
      <c r="QQL155" s="262"/>
      <c r="QQM155" s="262"/>
      <c r="QQN155" s="262"/>
      <c r="QQO155" s="262"/>
      <c r="QQP155" s="262"/>
      <c r="QQQ155" s="262"/>
      <c r="QQR155" s="262"/>
      <c r="QQS155" s="262"/>
      <c r="QQT155" s="262"/>
      <c r="QQU155" s="262"/>
      <c r="QQV155" s="262"/>
      <c r="QQW155" s="262"/>
      <c r="QQX155" s="262"/>
      <c r="QQY155" s="262"/>
      <c r="QQZ155" s="262"/>
      <c r="QRA155" s="262"/>
      <c r="QRB155" s="262"/>
      <c r="QRC155" s="262"/>
      <c r="QRD155" s="262"/>
      <c r="QRE155" s="262"/>
      <c r="QRF155" s="262"/>
      <c r="QRG155" s="262"/>
      <c r="QRH155" s="262"/>
      <c r="QRI155" s="262"/>
      <c r="QRJ155" s="262"/>
      <c r="QRK155" s="262"/>
      <c r="QRL155" s="262"/>
      <c r="QRM155" s="262"/>
      <c r="QRN155" s="262"/>
      <c r="QRO155" s="262"/>
      <c r="QRP155" s="262"/>
      <c r="QRQ155" s="262"/>
      <c r="QRR155" s="262"/>
      <c r="QRS155" s="262"/>
      <c r="QRT155" s="262"/>
      <c r="QRU155" s="262"/>
      <c r="QRV155" s="262"/>
      <c r="QRW155" s="262"/>
      <c r="QRX155" s="262"/>
      <c r="QRY155" s="262"/>
      <c r="QRZ155" s="262"/>
      <c r="QSA155" s="262"/>
      <c r="QSB155" s="262"/>
      <c r="QSC155" s="262"/>
      <c r="QSD155" s="262"/>
      <c r="QSE155" s="262"/>
      <c r="QSF155" s="262"/>
      <c r="QSG155" s="262"/>
      <c r="QSH155" s="262"/>
      <c r="QSI155" s="262"/>
      <c r="QSJ155" s="262"/>
      <c r="QSK155" s="262"/>
      <c r="QSL155" s="262"/>
      <c r="QSM155" s="262"/>
      <c r="QSN155" s="262"/>
      <c r="QSO155" s="262"/>
      <c r="QSP155" s="262"/>
      <c r="QSQ155" s="262"/>
      <c r="QSR155" s="262"/>
      <c r="QSS155" s="262"/>
      <c r="QST155" s="262"/>
      <c r="QSU155" s="262"/>
      <c r="QSV155" s="262"/>
      <c r="QSW155" s="262"/>
      <c r="QSX155" s="262"/>
      <c r="QSY155" s="262"/>
      <c r="QSZ155" s="262"/>
      <c r="QTA155" s="262"/>
      <c r="QTB155" s="262"/>
      <c r="QTC155" s="262"/>
      <c r="QTD155" s="262"/>
      <c r="QTE155" s="262"/>
      <c r="QTF155" s="262"/>
      <c r="QTG155" s="262"/>
      <c r="QTH155" s="262"/>
      <c r="QTI155" s="262"/>
      <c r="QTJ155" s="262"/>
      <c r="QTK155" s="262"/>
      <c r="QTL155" s="262"/>
      <c r="QTM155" s="262"/>
      <c r="QTN155" s="262"/>
      <c r="QTO155" s="262"/>
      <c r="QTP155" s="262"/>
      <c r="QTQ155" s="262"/>
      <c r="QTR155" s="262"/>
      <c r="QTS155" s="262"/>
      <c r="QTT155" s="262"/>
      <c r="QTU155" s="262"/>
      <c r="QTV155" s="262"/>
      <c r="QTW155" s="262"/>
      <c r="QTX155" s="262"/>
      <c r="QTY155" s="262"/>
      <c r="QTZ155" s="262"/>
      <c r="QUA155" s="262"/>
      <c r="QUB155" s="262"/>
      <c r="QUC155" s="262"/>
      <c r="QUD155" s="262"/>
      <c r="QUE155" s="262"/>
      <c r="QUF155" s="262"/>
      <c r="QUG155" s="262"/>
      <c r="QUH155" s="262"/>
      <c r="QUI155" s="262"/>
      <c r="QUJ155" s="262"/>
      <c r="QUK155" s="262"/>
      <c r="QUL155" s="262"/>
      <c r="QUM155" s="262"/>
      <c r="QUN155" s="262"/>
      <c r="QUO155" s="262"/>
      <c r="QUP155" s="262"/>
      <c r="QUQ155" s="262"/>
      <c r="QUR155" s="262"/>
      <c r="QUS155" s="262"/>
      <c r="QUT155" s="262"/>
      <c r="QUU155" s="262"/>
      <c r="QUV155" s="262"/>
      <c r="QUW155" s="262"/>
      <c r="QUX155" s="262"/>
      <c r="QUY155" s="262"/>
      <c r="QUZ155" s="262"/>
      <c r="QVA155" s="262"/>
      <c r="QVB155" s="262"/>
      <c r="QVC155" s="262"/>
      <c r="QVD155" s="262"/>
      <c r="QVE155" s="262"/>
      <c r="QVF155" s="262"/>
      <c r="QVG155" s="262"/>
      <c r="QVH155" s="262"/>
      <c r="QVI155" s="262"/>
      <c r="QVJ155" s="262"/>
      <c r="QVK155" s="262"/>
      <c r="QVL155" s="262"/>
      <c r="QVM155" s="262"/>
      <c r="QVN155" s="262"/>
      <c r="QVO155" s="262"/>
      <c r="QVP155" s="262"/>
      <c r="QVQ155" s="262"/>
      <c r="QVR155" s="262"/>
      <c r="QVS155" s="262"/>
      <c r="QVT155" s="262"/>
      <c r="QVU155" s="262"/>
      <c r="QVV155" s="262"/>
      <c r="QVW155" s="262"/>
      <c r="QVX155" s="262"/>
      <c r="QVY155" s="262"/>
      <c r="QVZ155" s="262"/>
      <c r="QWA155" s="262"/>
      <c r="QWB155" s="262"/>
      <c r="QWC155" s="262"/>
      <c r="QWD155" s="262"/>
      <c r="QWE155" s="262"/>
      <c r="QWF155" s="262"/>
      <c r="QWG155" s="262"/>
      <c r="QWH155" s="262"/>
      <c r="QWI155" s="262"/>
      <c r="QWJ155" s="262"/>
      <c r="QWK155" s="262"/>
      <c r="QWL155" s="262"/>
      <c r="QWM155" s="262"/>
      <c r="QWN155" s="262"/>
      <c r="QWO155" s="262"/>
      <c r="QWP155" s="262"/>
      <c r="QWQ155" s="262"/>
      <c r="QWR155" s="262"/>
      <c r="QWS155" s="262"/>
      <c r="QWT155" s="262"/>
      <c r="QWU155" s="262"/>
      <c r="QWV155" s="262"/>
      <c r="QWW155" s="262"/>
      <c r="QWX155" s="262"/>
      <c r="QWY155" s="262"/>
      <c r="QWZ155" s="262"/>
      <c r="QXA155" s="262"/>
      <c r="QXB155" s="262"/>
      <c r="QXC155" s="262"/>
      <c r="QXD155" s="262"/>
      <c r="QXE155" s="262"/>
      <c r="QXF155" s="262"/>
      <c r="QXG155" s="262"/>
      <c r="QXH155" s="262"/>
      <c r="QXI155" s="262"/>
      <c r="QXJ155" s="262"/>
      <c r="QXK155" s="262"/>
      <c r="QXL155" s="262"/>
      <c r="QXM155" s="262"/>
      <c r="QXN155" s="262"/>
      <c r="QXO155" s="262"/>
      <c r="QXP155" s="262"/>
      <c r="QXQ155" s="262"/>
      <c r="QXR155" s="262"/>
      <c r="QXS155" s="262"/>
      <c r="QXT155" s="262"/>
      <c r="QXU155" s="262"/>
      <c r="QXV155" s="262"/>
      <c r="QXW155" s="262"/>
      <c r="QXX155" s="262"/>
      <c r="QXY155" s="262"/>
      <c r="QXZ155" s="262"/>
      <c r="QYA155" s="262"/>
      <c r="QYB155" s="262"/>
      <c r="QYC155" s="262"/>
      <c r="QYD155" s="262"/>
      <c r="QYE155" s="262"/>
      <c r="QYF155" s="262"/>
      <c r="QYG155" s="262"/>
      <c r="QYH155" s="262"/>
      <c r="QYI155" s="262"/>
      <c r="QYJ155" s="262"/>
      <c r="QYK155" s="262"/>
      <c r="QYL155" s="262"/>
      <c r="QYM155" s="262"/>
      <c r="QYN155" s="262"/>
      <c r="QYO155" s="262"/>
      <c r="QYP155" s="262"/>
      <c r="QYQ155" s="262"/>
      <c r="QYR155" s="262"/>
      <c r="QYS155" s="262"/>
      <c r="QYT155" s="262"/>
      <c r="QYU155" s="262"/>
      <c r="QYV155" s="262"/>
      <c r="QYW155" s="262"/>
      <c r="QYX155" s="262"/>
      <c r="QYY155" s="262"/>
      <c r="QYZ155" s="262"/>
      <c r="QZA155" s="262"/>
      <c r="QZB155" s="262"/>
      <c r="QZC155" s="262"/>
      <c r="QZD155" s="262"/>
      <c r="QZE155" s="262"/>
      <c r="QZF155" s="262"/>
      <c r="QZG155" s="262"/>
      <c r="QZH155" s="262"/>
      <c r="QZI155" s="262"/>
      <c r="QZJ155" s="262"/>
      <c r="QZK155" s="262"/>
      <c r="QZL155" s="262"/>
      <c r="QZM155" s="262"/>
      <c r="QZN155" s="262"/>
      <c r="QZO155" s="262"/>
      <c r="QZP155" s="262"/>
      <c r="QZQ155" s="262"/>
      <c r="QZR155" s="262"/>
      <c r="QZS155" s="262"/>
      <c r="QZT155" s="262"/>
      <c r="QZU155" s="262"/>
      <c r="QZV155" s="262"/>
      <c r="QZW155" s="262"/>
      <c r="QZX155" s="262"/>
      <c r="QZY155" s="262"/>
      <c r="QZZ155" s="262"/>
      <c r="RAA155" s="262"/>
      <c r="RAB155" s="262"/>
      <c r="RAC155" s="262"/>
      <c r="RAD155" s="262"/>
      <c r="RAE155" s="262"/>
      <c r="RAF155" s="262"/>
      <c r="RAG155" s="262"/>
      <c r="RAH155" s="262"/>
      <c r="RAI155" s="262"/>
      <c r="RAJ155" s="262"/>
      <c r="RAK155" s="262"/>
      <c r="RAL155" s="262"/>
      <c r="RAM155" s="262"/>
      <c r="RAN155" s="262"/>
      <c r="RAO155" s="262"/>
      <c r="RAP155" s="262"/>
      <c r="RAQ155" s="262"/>
      <c r="RAR155" s="262"/>
      <c r="RAS155" s="262"/>
      <c r="RAT155" s="262"/>
      <c r="RAU155" s="262"/>
      <c r="RAV155" s="262"/>
      <c r="RAW155" s="262"/>
      <c r="RAX155" s="262"/>
      <c r="RAY155" s="262"/>
      <c r="RAZ155" s="262"/>
      <c r="RBA155" s="262"/>
      <c r="RBB155" s="262"/>
      <c r="RBC155" s="262"/>
      <c r="RBD155" s="262"/>
      <c r="RBE155" s="262"/>
      <c r="RBF155" s="262"/>
      <c r="RBG155" s="262"/>
      <c r="RBH155" s="262"/>
      <c r="RBI155" s="262"/>
      <c r="RBJ155" s="262"/>
      <c r="RBK155" s="262"/>
      <c r="RBL155" s="262"/>
      <c r="RBM155" s="262"/>
      <c r="RBN155" s="262"/>
      <c r="RBO155" s="262"/>
      <c r="RBP155" s="262"/>
      <c r="RBQ155" s="262"/>
      <c r="RBR155" s="262"/>
      <c r="RBS155" s="262"/>
      <c r="RBT155" s="262"/>
      <c r="RBU155" s="262"/>
      <c r="RBV155" s="262"/>
      <c r="RBW155" s="262"/>
      <c r="RBX155" s="262"/>
      <c r="RBY155" s="262"/>
      <c r="RBZ155" s="262"/>
      <c r="RCA155" s="262"/>
      <c r="RCB155" s="262"/>
      <c r="RCC155" s="262"/>
      <c r="RCD155" s="262"/>
      <c r="RCE155" s="262"/>
      <c r="RCF155" s="262"/>
      <c r="RCG155" s="262"/>
      <c r="RCH155" s="262"/>
      <c r="RCI155" s="262"/>
      <c r="RCJ155" s="262"/>
      <c r="RCK155" s="262"/>
      <c r="RCL155" s="262"/>
      <c r="RCM155" s="262"/>
      <c r="RCN155" s="262"/>
      <c r="RCO155" s="262"/>
      <c r="RCP155" s="262"/>
      <c r="RCQ155" s="262"/>
      <c r="RCR155" s="262"/>
      <c r="RCS155" s="262"/>
      <c r="RCT155" s="262"/>
      <c r="RCU155" s="262"/>
      <c r="RCV155" s="262"/>
      <c r="RCW155" s="262"/>
      <c r="RCX155" s="262"/>
      <c r="RCY155" s="262"/>
      <c r="RCZ155" s="262"/>
      <c r="RDA155" s="262"/>
      <c r="RDB155" s="262"/>
      <c r="RDC155" s="262"/>
      <c r="RDD155" s="262"/>
      <c r="RDE155" s="262"/>
      <c r="RDF155" s="262"/>
      <c r="RDG155" s="262"/>
      <c r="RDH155" s="262"/>
      <c r="RDI155" s="262"/>
      <c r="RDJ155" s="262"/>
      <c r="RDK155" s="262"/>
      <c r="RDL155" s="262"/>
      <c r="RDM155" s="262"/>
      <c r="RDN155" s="262"/>
      <c r="RDO155" s="262"/>
      <c r="RDP155" s="262"/>
      <c r="RDQ155" s="262"/>
      <c r="RDR155" s="262"/>
      <c r="RDS155" s="262"/>
      <c r="RDT155" s="262"/>
      <c r="RDU155" s="262"/>
      <c r="RDV155" s="262"/>
      <c r="RDW155" s="262"/>
      <c r="RDX155" s="262"/>
      <c r="RDY155" s="262"/>
      <c r="RDZ155" s="262"/>
      <c r="REA155" s="262"/>
      <c r="REB155" s="262"/>
      <c r="REC155" s="262"/>
      <c r="RED155" s="262"/>
      <c r="REE155" s="262"/>
      <c r="REF155" s="262"/>
      <c r="REG155" s="262"/>
      <c r="REH155" s="262"/>
      <c r="REI155" s="262"/>
      <c r="REJ155" s="262"/>
      <c r="REK155" s="262"/>
      <c r="REL155" s="262"/>
      <c r="REM155" s="262"/>
      <c r="REN155" s="262"/>
      <c r="REO155" s="262"/>
      <c r="REP155" s="262"/>
      <c r="REQ155" s="262"/>
      <c r="RER155" s="262"/>
      <c r="RES155" s="262"/>
      <c r="RET155" s="262"/>
      <c r="REU155" s="262"/>
      <c r="REV155" s="262"/>
      <c r="REW155" s="262"/>
      <c r="REX155" s="262"/>
      <c r="REY155" s="262"/>
      <c r="REZ155" s="262"/>
      <c r="RFA155" s="262"/>
      <c r="RFB155" s="262"/>
      <c r="RFC155" s="262"/>
      <c r="RFD155" s="262"/>
      <c r="RFE155" s="262"/>
      <c r="RFF155" s="262"/>
      <c r="RFG155" s="262"/>
      <c r="RFH155" s="262"/>
      <c r="RFI155" s="262"/>
      <c r="RFJ155" s="262"/>
      <c r="RFK155" s="262"/>
      <c r="RFL155" s="262"/>
      <c r="RFM155" s="262"/>
      <c r="RFN155" s="262"/>
      <c r="RFO155" s="262"/>
      <c r="RFP155" s="262"/>
      <c r="RFQ155" s="262"/>
      <c r="RFR155" s="262"/>
      <c r="RFS155" s="262"/>
      <c r="RFT155" s="262"/>
      <c r="RFU155" s="262"/>
      <c r="RFV155" s="262"/>
      <c r="RFW155" s="262"/>
      <c r="RFX155" s="262"/>
      <c r="RFY155" s="262"/>
      <c r="RFZ155" s="262"/>
      <c r="RGA155" s="262"/>
      <c r="RGB155" s="262"/>
      <c r="RGC155" s="262"/>
      <c r="RGD155" s="262"/>
      <c r="RGE155" s="262"/>
      <c r="RGF155" s="262"/>
      <c r="RGG155" s="262"/>
      <c r="RGH155" s="262"/>
      <c r="RGI155" s="262"/>
      <c r="RGJ155" s="262"/>
      <c r="RGK155" s="262"/>
      <c r="RGL155" s="262"/>
      <c r="RGM155" s="262"/>
      <c r="RGN155" s="262"/>
      <c r="RGO155" s="262"/>
      <c r="RGP155" s="262"/>
      <c r="RGQ155" s="262"/>
      <c r="RGR155" s="262"/>
      <c r="RGS155" s="262"/>
      <c r="RGT155" s="262"/>
      <c r="RGU155" s="262"/>
      <c r="RGV155" s="262"/>
      <c r="RGW155" s="262"/>
      <c r="RGX155" s="262"/>
      <c r="RGY155" s="262"/>
      <c r="RGZ155" s="262"/>
      <c r="RHA155" s="262"/>
      <c r="RHB155" s="262"/>
      <c r="RHC155" s="262"/>
      <c r="RHD155" s="262"/>
      <c r="RHE155" s="262"/>
      <c r="RHF155" s="262"/>
      <c r="RHG155" s="262"/>
      <c r="RHH155" s="262"/>
      <c r="RHI155" s="262"/>
      <c r="RHJ155" s="262"/>
      <c r="RHK155" s="262"/>
      <c r="RHL155" s="262"/>
      <c r="RHM155" s="262"/>
      <c r="RHN155" s="262"/>
      <c r="RHO155" s="262"/>
      <c r="RHP155" s="262"/>
      <c r="RHQ155" s="262"/>
      <c r="RHR155" s="262"/>
      <c r="RHS155" s="262"/>
      <c r="RHT155" s="262"/>
      <c r="RHU155" s="262"/>
      <c r="RHV155" s="262"/>
      <c r="RHW155" s="262"/>
      <c r="RHX155" s="262"/>
      <c r="RHY155" s="262"/>
      <c r="RHZ155" s="262"/>
      <c r="RIA155" s="262"/>
      <c r="RIB155" s="262"/>
      <c r="RIC155" s="262"/>
      <c r="RID155" s="262"/>
      <c r="RIE155" s="262"/>
      <c r="RIF155" s="262"/>
      <c r="RIG155" s="262"/>
      <c r="RIH155" s="262"/>
      <c r="RII155" s="262"/>
      <c r="RIJ155" s="262"/>
      <c r="RIK155" s="262"/>
      <c r="RIL155" s="262"/>
      <c r="RIM155" s="262"/>
      <c r="RIN155" s="262"/>
      <c r="RIO155" s="262"/>
      <c r="RIP155" s="262"/>
      <c r="RIQ155" s="262"/>
      <c r="RIR155" s="262"/>
      <c r="RIS155" s="262"/>
      <c r="RIT155" s="262"/>
      <c r="RIU155" s="262"/>
      <c r="RIV155" s="262"/>
      <c r="RIW155" s="262"/>
      <c r="RIX155" s="262"/>
      <c r="RIY155" s="262"/>
      <c r="RIZ155" s="262"/>
      <c r="RJA155" s="262"/>
      <c r="RJB155" s="262"/>
      <c r="RJC155" s="262"/>
      <c r="RJD155" s="262"/>
      <c r="RJE155" s="262"/>
      <c r="RJF155" s="262"/>
      <c r="RJG155" s="262"/>
      <c r="RJH155" s="262"/>
      <c r="RJI155" s="262"/>
      <c r="RJJ155" s="262"/>
      <c r="RJK155" s="262"/>
      <c r="RJL155" s="262"/>
      <c r="RJM155" s="262"/>
      <c r="RJN155" s="262"/>
      <c r="RJO155" s="262"/>
      <c r="RJP155" s="262"/>
      <c r="RJQ155" s="262"/>
      <c r="RJR155" s="262"/>
      <c r="RJS155" s="262"/>
      <c r="RJT155" s="262"/>
      <c r="RJU155" s="262"/>
      <c r="RJV155" s="262"/>
      <c r="RJW155" s="262"/>
      <c r="RJX155" s="262"/>
      <c r="RJY155" s="262"/>
      <c r="RJZ155" s="262"/>
      <c r="RKA155" s="262"/>
      <c r="RKB155" s="262"/>
      <c r="RKC155" s="262"/>
      <c r="RKD155" s="262"/>
      <c r="RKE155" s="262"/>
      <c r="RKF155" s="262"/>
      <c r="RKG155" s="262"/>
      <c r="RKH155" s="262"/>
      <c r="RKI155" s="262"/>
      <c r="RKJ155" s="262"/>
      <c r="RKK155" s="262"/>
      <c r="RKL155" s="262"/>
      <c r="RKM155" s="262"/>
      <c r="RKN155" s="262"/>
      <c r="RKO155" s="262"/>
      <c r="RKP155" s="262"/>
      <c r="RKQ155" s="262"/>
      <c r="RKR155" s="262"/>
      <c r="RKS155" s="262"/>
      <c r="RKT155" s="262"/>
      <c r="RKU155" s="262"/>
      <c r="RKV155" s="262"/>
      <c r="RKW155" s="262"/>
      <c r="RKX155" s="262"/>
      <c r="RKY155" s="262"/>
      <c r="RKZ155" s="262"/>
      <c r="RLA155" s="262"/>
      <c r="RLB155" s="262"/>
      <c r="RLC155" s="262"/>
      <c r="RLD155" s="262"/>
      <c r="RLE155" s="262"/>
      <c r="RLF155" s="262"/>
      <c r="RLG155" s="262"/>
      <c r="RLH155" s="262"/>
      <c r="RLI155" s="262"/>
      <c r="RLJ155" s="262"/>
      <c r="RLK155" s="262"/>
      <c r="RLL155" s="262"/>
      <c r="RLM155" s="262"/>
      <c r="RLN155" s="262"/>
      <c r="RLO155" s="262"/>
      <c r="RLP155" s="262"/>
      <c r="RLQ155" s="262"/>
      <c r="RLR155" s="262"/>
      <c r="RLS155" s="262"/>
      <c r="RLT155" s="262"/>
      <c r="RLU155" s="262"/>
      <c r="RLV155" s="262"/>
      <c r="RLW155" s="262"/>
      <c r="RLX155" s="262"/>
      <c r="RLY155" s="262"/>
      <c r="RLZ155" s="262"/>
      <c r="RMA155" s="262"/>
      <c r="RMB155" s="262"/>
      <c r="RMC155" s="262"/>
      <c r="RMD155" s="262"/>
      <c r="RME155" s="262"/>
      <c r="RMF155" s="262"/>
      <c r="RMG155" s="262"/>
      <c r="RMH155" s="262"/>
      <c r="RMI155" s="262"/>
      <c r="RMJ155" s="262"/>
      <c r="RMK155" s="262"/>
      <c r="RML155" s="262"/>
      <c r="RMM155" s="262"/>
      <c r="RMN155" s="262"/>
      <c r="RMO155" s="262"/>
      <c r="RMP155" s="262"/>
      <c r="RMQ155" s="262"/>
      <c r="RMR155" s="262"/>
      <c r="RMS155" s="262"/>
      <c r="RMT155" s="262"/>
      <c r="RMU155" s="262"/>
      <c r="RMV155" s="262"/>
      <c r="RMW155" s="262"/>
      <c r="RMX155" s="262"/>
      <c r="RMY155" s="262"/>
      <c r="RMZ155" s="262"/>
      <c r="RNA155" s="262"/>
      <c r="RNB155" s="262"/>
      <c r="RNC155" s="262"/>
      <c r="RND155" s="262"/>
      <c r="RNE155" s="262"/>
      <c r="RNF155" s="262"/>
      <c r="RNG155" s="262"/>
      <c r="RNH155" s="262"/>
      <c r="RNI155" s="262"/>
      <c r="RNJ155" s="262"/>
      <c r="RNK155" s="262"/>
      <c r="RNL155" s="262"/>
      <c r="RNM155" s="262"/>
      <c r="RNN155" s="262"/>
      <c r="RNO155" s="262"/>
      <c r="RNP155" s="262"/>
      <c r="RNQ155" s="262"/>
      <c r="RNR155" s="262"/>
      <c r="RNS155" s="262"/>
      <c r="RNT155" s="262"/>
      <c r="RNU155" s="262"/>
      <c r="RNV155" s="262"/>
      <c r="RNW155" s="262"/>
      <c r="RNX155" s="262"/>
      <c r="RNY155" s="262"/>
      <c r="RNZ155" s="262"/>
      <c r="ROA155" s="262"/>
      <c r="ROB155" s="262"/>
      <c r="ROC155" s="262"/>
      <c r="ROD155" s="262"/>
      <c r="ROE155" s="262"/>
      <c r="ROF155" s="262"/>
      <c r="ROG155" s="262"/>
      <c r="ROH155" s="262"/>
      <c r="ROI155" s="262"/>
      <c r="ROJ155" s="262"/>
      <c r="ROK155" s="262"/>
      <c r="ROL155" s="262"/>
      <c r="ROM155" s="262"/>
      <c r="RON155" s="262"/>
      <c r="ROO155" s="262"/>
      <c r="ROP155" s="262"/>
      <c r="ROQ155" s="262"/>
      <c r="ROR155" s="262"/>
      <c r="ROS155" s="262"/>
      <c r="ROT155" s="262"/>
      <c r="ROU155" s="262"/>
      <c r="ROV155" s="262"/>
      <c r="ROW155" s="262"/>
      <c r="ROX155" s="262"/>
      <c r="ROY155" s="262"/>
      <c r="ROZ155" s="262"/>
      <c r="RPA155" s="262"/>
      <c r="RPB155" s="262"/>
      <c r="RPC155" s="262"/>
      <c r="RPD155" s="262"/>
      <c r="RPE155" s="262"/>
      <c r="RPF155" s="262"/>
      <c r="RPG155" s="262"/>
      <c r="RPH155" s="262"/>
      <c r="RPI155" s="262"/>
      <c r="RPJ155" s="262"/>
      <c r="RPK155" s="262"/>
      <c r="RPL155" s="262"/>
      <c r="RPM155" s="262"/>
      <c r="RPN155" s="262"/>
      <c r="RPO155" s="262"/>
      <c r="RPP155" s="262"/>
      <c r="RPQ155" s="262"/>
      <c r="RPR155" s="262"/>
      <c r="RPS155" s="262"/>
      <c r="RPT155" s="262"/>
      <c r="RPU155" s="262"/>
      <c r="RPV155" s="262"/>
      <c r="RPW155" s="262"/>
      <c r="RPX155" s="262"/>
      <c r="RPY155" s="262"/>
      <c r="RPZ155" s="262"/>
      <c r="RQA155" s="262"/>
      <c r="RQB155" s="262"/>
      <c r="RQC155" s="262"/>
      <c r="RQD155" s="262"/>
      <c r="RQE155" s="262"/>
      <c r="RQF155" s="262"/>
      <c r="RQG155" s="262"/>
      <c r="RQH155" s="262"/>
      <c r="RQI155" s="262"/>
      <c r="RQJ155" s="262"/>
      <c r="RQK155" s="262"/>
      <c r="RQL155" s="262"/>
      <c r="RQM155" s="262"/>
      <c r="RQN155" s="262"/>
      <c r="RQO155" s="262"/>
      <c r="RQP155" s="262"/>
      <c r="RQQ155" s="262"/>
      <c r="RQR155" s="262"/>
      <c r="RQS155" s="262"/>
      <c r="RQT155" s="262"/>
      <c r="RQU155" s="262"/>
      <c r="RQV155" s="262"/>
      <c r="RQW155" s="262"/>
      <c r="RQX155" s="262"/>
      <c r="RQY155" s="262"/>
      <c r="RQZ155" s="262"/>
      <c r="RRA155" s="262"/>
      <c r="RRB155" s="262"/>
      <c r="RRC155" s="262"/>
      <c r="RRD155" s="262"/>
      <c r="RRE155" s="262"/>
      <c r="RRF155" s="262"/>
      <c r="RRG155" s="262"/>
      <c r="RRH155" s="262"/>
      <c r="RRI155" s="262"/>
      <c r="RRJ155" s="262"/>
      <c r="RRK155" s="262"/>
      <c r="RRL155" s="262"/>
      <c r="RRM155" s="262"/>
      <c r="RRN155" s="262"/>
      <c r="RRO155" s="262"/>
      <c r="RRP155" s="262"/>
      <c r="RRQ155" s="262"/>
      <c r="RRR155" s="262"/>
      <c r="RRS155" s="262"/>
      <c r="RRT155" s="262"/>
      <c r="RRU155" s="262"/>
      <c r="RRV155" s="262"/>
      <c r="RRW155" s="262"/>
      <c r="RRX155" s="262"/>
      <c r="RRY155" s="262"/>
      <c r="RRZ155" s="262"/>
      <c r="RSA155" s="262"/>
      <c r="RSB155" s="262"/>
      <c r="RSC155" s="262"/>
      <c r="RSD155" s="262"/>
      <c r="RSE155" s="262"/>
      <c r="RSF155" s="262"/>
      <c r="RSG155" s="262"/>
      <c r="RSH155" s="262"/>
      <c r="RSI155" s="262"/>
      <c r="RSJ155" s="262"/>
      <c r="RSK155" s="262"/>
      <c r="RSL155" s="262"/>
      <c r="RSM155" s="262"/>
      <c r="RSN155" s="262"/>
      <c r="RSO155" s="262"/>
      <c r="RSP155" s="262"/>
      <c r="RSQ155" s="262"/>
      <c r="RSR155" s="262"/>
      <c r="RSS155" s="262"/>
      <c r="RST155" s="262"/>
      <c r="RSU155" s="262"/>
      <c r="RSV155" s="262"/>
      <c r="RSW155" s="262"/>
      <c r="RSX155" s="262"/>
      <c r="RSY155" s="262"/>
      <c r="RSZ155" s="262"/>
      <c r="RTA155" s="262"/>
      <c r="RTB155" s="262"/>
      <c r="RTC155" s="262"/>
      <c r="RTD155" s="262"/>
      <c r="RTE155" s="262"/>
      <c r="RTF155" s="262"/>
      <c r="RTG155" s="262"/>
      <c r="RTH155" s="262"/>
      <c r="RTI155" s="262"/>
      <c r="RTJ155" s="262"/>
      <c r="RTK155" s="262"/>
      <c r="RTL155" s="262"/>
      <c r="RTM155" s="262"/>
      <c r="RTN155" s="262"/>
      <c r="RTO155" s="262"/>
      <c r="RTP155" s="262"/>
      <c r="RTQ155" s="262"/>
      <c r="RTR155" s="262"/>
      <c r="RTS155" s="262"/>
      <c r="RTT155" s="262"/>
      <c r="RTU155" s="262"/>
      <c r="RTV155" s="262"/>
      <c r="RTW155" s="262"/>
      <c r="RTX155" s="262"/>
      <c r="RTY155" s="262"/>
      <c r="RTZ155" s="262"/>
      <c r="RUA155" s="262"/>
      <c r="RUB155" s="262"/>
      <c r="RUC155" s="262"/>
      <c r="RUD155" s="262"/>
      <c r="RUE155" s="262"/>
      <c r="RUF155" s="262"/>
      <c r="RUG155" s="262"/>
      <c r="RUH155" s="262"/>
      <c r="RUI155" s="262"/>
      <c r="RUJ155" s="262"/>
      <c r="RUK155" s="262"/>
      <c r="RUL155" s="262"/>
      <c r="RUM155" s="262"/>
      <c r="RUN155" s="262"/>
      <c r="RUO155" s="262"/>
      <c r="RUP155" s="262"/>
      <c r="RUQ155" s="262"/>
      <c r="RUR155" s="262"/>
      <c r="RUS155" s="262"/>
      <c r="RUT155" s="262"/>
      <c r="RUU155" s="262"/>
      <c r="RUV155" s="262"/>
      <c r="RUW155" s="262"/>
      <c r="RUX155" s="262"/>
      <c r="RUY155" s="262"/>
      <c r="RUZ155" s="262"/>
      <c r="RVA155" s="262"/>
      <c r="RVB155" s="262"/>
      <c r="RVC155" s="262"/>
      <c r="RVD155" s="262"/>
      <c r="RVE155" s="262"/>
      <c r="RVF155" s="262"/>
      <c r="RVG155" s="262"/>
      <c r="RVH155" s="262"/>
      <c r="RVI155" s="262"/>
      <c r="RVJ155" s="262"/>
      <c r="RVK155" s="262"/>
      <c r="RVL155" s="262"/>
      <c r="RVM155" s="262"/>
      <c r="RVN155" s="262"/>
      <c r="RVO155" s="262"/>
      <c r="RVP155" s="262"/>
      <c r="RVQ155" s="262"/>
      <c r="RVR155" s="262"/>
      <c r="RVS155" s="262"/>
      <c r="RVT155" s="262"/>
      <c r="RVU155" s="262"/>
      <c r="RVV155" s="262"/>
      <c r="RVW155" s="262"/>
      <c r="RVX155" s="262"/>
      <c r="RVY155" s="262"/>
      <c r="RVZ155" s="262"/>
      <c r="RWA155" s="262"/>
      <c r="RWB155" s="262"/>
      <c r="RWC155" s="262"/>
      <c r="RWD155" s="262"/>
      <c r="RWE155" s="262"/>
      <c r="RWF155" s="262"/>
      <c r="RWG155" s="262"/>
      <c r="RWH155" s="262"/>
      <c r="RWI155" s="262"/>
      <c r="RWJ155" s="262"/>
      <c r="RWK155" s="262"/>
      <c r="RWL155" s="262"/>
      <c r="RWM155" s="262"/>
      <c r="RWN155" s="262"/>
      <c r="RWO155" s="262"/>
      <c r="RWP155" s="262"/>
      <c r="RWQ155" s="262"/>
      <c r="RWR155" s="262"/>
      <c r="RWS155" s="262"/>
      <c r="RWT155" s="262"/>
      <c r="RWU155" s="262"/>
      <c r="RWV155" s="262"/>
      <c r="RWW155" s="262"/>
      <c r="RWX155" s="262"/>
      <c r="RWY155" s="262"/>
      <c r="RWZ155" s="262"/>
      <c r="RXA155" s="262"/>
      <c r="RXB155" s="262"/>
      <c r="RXC155" s="262"/>
      <c r="RXD155" s="262"/>
      <c r="RXE155" s="262"/>
      <c r="RXF155" s="262"/>
      <c r="RXG155" s="262"/>
      <c r="RXH155" s="262"/>
      <c r="RXI155" s="262"/>
      <c r="RXJ155" s="262"/>
      <c r="RXK155" s="262"/>
      <c r="RXL155" s="262"/>
      <c r="RXM155" s="262"/>
      <c r="RXN155" s="262"/>
      <c r="RXO155" s="262"/>
      <c r="RXP155" s="262"/>
      <c r="RXQ155" s="262"/>
      <c r="RXR155" s="262"/>
      <c r="RXS155" s="262"/>
      <c r="RXT155" s="262"/>
      <c r="RXU155" s="262"/>
      <c r="RXV155" s="262"/>
      <c r="RXW155" s="262"/>
      <c r="RXX155" s="262"/>
      <c r="RXY155" s="262"/>
      <c r="RXZ155" s="262"/>
      <c r="RYA155" s="262"/>
      <c r="RYB155" s="262"/>
      <c r="RYC155" s="262"/>
      <c r="RYD155" s="262"/>
      <c r="RYE155" s="262"/>
      <c r="RYF155" s="262"/>
      <c r="RYG155" s="262"/>
      <c r="RYH155" s="262"/>
      <c r="RYI155" s="262"/>
      <c r="RYJ155" s="262"/>
      <c r="RYK155" s="262"/>
      <c r="RYL155" s="262"/>
      <c r="RYM155" s="262"/>
      <c r="RYN155" s="262"/>
      <c r="RYO155" s="262"/>
      <c r="RYP155" s="262"/>
      <c r="RYQ155" s="262"/>
      <c r="RYR155" s="262"/>
      <c r="RYS155" s="262"/>
      <c r="RYT155" s="262"/>
      <c r="RYU155" s="262"/>
      <c r="RYV155" s="262"/>
      <c r="RYW155" s="262"/>
      <c r="RYX155" s="262"/>
      <c r="RYY155" s="262"/>
      <c r="RYZ155" s="262"/>
      <c r="RZA155" s="262"/>
      <c r="RZB155" s="262"/>
      <c r="RZC155" s="262"/>
      <c r="RZD155" s="262"/>
      <c r="RZE155" s="262"/>
      <c r="RZF155" s="262"/>
      <c r="RZG155" s="262"/>
      <c r="RZH155" s="262"/>
      <c r="RZI155" s="262"/>
      <c r="RZJ155" s="262"/>
      <c r="RZK155" s="262"/>
      <c r="RZL155" s="262"/>
      <c r="RZM155" s="262"/>
      <c r="RZN155" s="262"/>
      <c r="RZO155" s="262"/>
      <c r="RZP155" s="262"/>
      <c r="RZQ155" s="262"/>
      <c r="RZR155" s="262"/>
      <c r="RZS155" s="262"/>
      <c r="RZT155" s="262"/>
      <c r="RZU155" s="262"/>
      <c r="RZV155" s="262"/>
      <c r="RZW155" s="262"/>
      <c r="RZX155" s="262"/>
      <c r="RZY155" s="262"/>
      <c r="RZZ155" s="262"/>
      <c r="SAA155" s="262"/>
      <c r="SAB155" s="262"/>
      <c r="SAC155" s="262"/>
      <c r="SAD155" s="262"/>
      <c r="SAE155" s="262"/>
      <c r="SAF155" s="262"/>
      <c r="SAG155" s="262"/>
      <c r="SAH155" s="262"/>
      <c r="SAI155" s="262"/>
      <c r="SAJ155" s="262"/>
      <c r="SAK155" s="262"/>
      <c r="SAL155" s="262"/>
      <c r="SAM155" s="262"/>
      <c r="SAN155" s="262"/>
      <c r="SAO155" s="262"/>
      <c r="SAP155" s="262"/>
      <c r="SAQ155" s="262"/>
      <c r="SAR155" s="262"/>
      <c r="SAS155" s="262"/>
      <c r="SAT155" s="262"/>
      <c r="SAU155" s="262"/>
      <c r="SAV155" s="262"/>
      <c r="SAW155" s="262"/>
      <c r="SAX155" s="262"/>
      <c r="SAY155" s="262"/>
      <c r="SAZ155" s="262"/>
      <c r="SBA155" s="262"/>
      <c r="SBB155" s="262"/>
      <c r="SBC155" s="262"/>
      <c r="SBD155" s="262"/>
      <c r="SBE155" s="262"/>
      <c r="SBF155" s="262"/>
      <c r="SBG155" s="262"/>
      <c r="SBH155" s="262"/>
      <c r="SBI155" s="262"/>
      <c r="SBJ155" s="262"/>
      <c r="SBK155" s="262"/>
      <c r="SBL155" s="262"/>
      <c r="SBM155" s="262"/>
      <c r="SBN155" s="262"/>
      <c r="SBO155" s="262"/>
      <c r="SBP155" s="262"/>
      <c r="SBQ155" s="262"/>
      <c r="SBR155" s="262"/>
      <c r="SBS155" s="262"/>
      <c r="SBT155" s="262"/>
      <c r="SBU155" s="262"/>
      <c r="SBV155" s="262"/>
      <c r="SBW155" s="262"/>
      <c r="SBX155" s="262"/>
      <c r="SBY155" s="262"/>
      <c r="SBZ155" s="262"/>
      <c r="SCA155" s="262"/>
      <c r="SCB155" s="262"/>
      <c r="SCC155" s="262"/>
      <c r="SCD155" s="262"/>
      <c r="SCE155" s="262"/>
      <c r="SCF155" s="262"/>
      <c r="SCG155" s="262"/>
      <c r="SCH155" s="262"/>
      <c r="SCI155" s="262"/>
      <c r="SCJ155" s="262"/>
      <c r="SCK155" s="262"/>
      <c r="SCL155" s="262"/>
      <c r="SCM155" s="262"/>
      <c r="SCN155" s="262"/>
      <c r="SCO155" s="262"/>
      <c r="SCP155" s="262"/>
      <c r="SCQ155" s="262"/>
      <c r="SCR155" s="262"/>
      <c r="SCS155" s="262"/>
      <c r="SCT155" s="262"/>
      <c r="SCU155" s="262"/>
      <c r="SCV155" s="262"/>
      <c r="SCW155" s="262"/>
      <c r="SCX155" s="262"/>
      <c r="SCY155" s="262"/>
      <c r="SCZ155" s="262"/>
      <c r="SDA155" s="262"/>
      <c r="SDB155" s="262"/>
      <c r="SDC155" s="262"/>
      <c r="SDD155" s="262"/>
      <c r="SDE155" s="262"/>
      <c r="SDF155" s="262"/>
      <c r="SDG155" s="262"/>
      <c r="SDH155" s="262"/>
      <c r="SDI155" s="262"/>
      <c r="SDJ155" s="262"/>
      <c r="SDK155" s="262"/>
      <c r="SDL155" s="262"/>
      <c r="SDM155" s="262"/>
      <c r="SDN155" s="262"/>
      <c r="SDO155" s="262"/>
      <c r="SDP155" s="262"/>
      <c r="SDQ155" s="262"/>
      <c r="SDR155" s="262"/>
      <c r="SDS155" s="262"/>
      <c r="SDT155" s="262"/>
      <c r="SDU155" s="262"/>
      <c r="SDV155" s="262"/>
      <c r="SDW155" s="262"/>
      <c r="SDX155" s="262"/>
      <c r="SDY155" s="262"/>
      <c r="SDZ155" s="262"/>
      <c r="SEA155" s="262"/>
      <c r="SEB155" s="262"/>
      <c r="SEC155" s="262"/>
      <c r="SED155" s="262"/>
      <c r="SEE155" s="262"/>
      <c r="SEF155" s="262"/>
      <c r="SEG155" s="262"/>
      <c r="SEH155" s="262"/>
      <c r="SEI155" s="262"/>
      <c r="SEJ155" s="262"/>
      <c r="SEK155" s="262"/>
      <c r="SEL155" s="262"/>
      <c r="SEM155" s="262"/>
      <c r="SEN155" s="262"/>
      <c r="SEO155" s="262"/>
      <c r="SEP155" s="262"/>
      <c r="SEQ155" s="262"/>
      <c r="SER155" s="262"/>
      <c r="SES155" s="262"/>
      <c r="SET155" s="262"/>
      <c r="SEU155" s="262"/>
      <c r="SEV155" s="262"/>
      <c r="SEW155" s="262"/>
      <c r="SEX155" s="262"/>
      <c r="SEY155" s="262"/>
      <c r="SEZ155" s="262"/>
      <c r="SFA155" s="262"/>
      <c r="SFB155" s="262"/>
      <c r="SFC155" s="262"/>
      <c r="SFD155" s="262"/>
      <c r="SFE155" s="262"/>
      <c r="SFF155" s="262"/>
      <c r="SFG155" s="262"/>
      <c r="SFH155" s="262"/>
      <c r="SFI155" s="262"/>
      <c r="SFJ155" s="262"/>
      <c r="SFK155" s="262"/>
      <c r="SFL155" s="262"/>
      <c r="SFM155" s="262"/>
      <c r="SFN155" s="262"/>
      <c r="SFO155" s="262"/>
      <c r="SFP155" s="262"/>
      <c r="SFQ155" s="262"/>
      <c r="SFR155" s="262"/>
      <c r="SFS155" s="262"/>
      <c r="SFT155" s="262"/>
      <c r="SFU155" s="262"/>
      <c r="SFV155" s="262"/>
      <c r="SFW155" s="262"/>
      <c r="SFX155" s="262"/>
      <c r="SFY155" s="262"/>
      <c r="SFZ155" s="262"/>
      <c r="SGA155" s="262"/>
      <c r="SGB155" s="262"/>
      <c r="SGC155" s="262"/>
      <c r="SGD155" s="262"/>
      <c r="SGE155" s="262"/>
      <c r="SGF155" s="262"/>
      <c r="SGG155" s="262"/>
      <c r="SGH155" s="262"/>
      <c r="SGI155" s="262"/>
      <c r="SGJ155" s="262"/>
      <c r="SGK155" s="262"/>
      <c r="SGL155" s="262"/>
      <c r="SGM155" s="262"/>
      <c r="SGN155" s="262"/>
      <c r="SGO155" s="262"/>
      <c r="SGP155" s="262"/>
      <c r="SGQ155" s="262"/>
      <c r="SGR155" s="262"/>
      <c r="SGS155" s="262"/>
      <c r="SGT155" s="262"/>
      <c r="SGU155" s="262"/>
      <c r="SGV155" s="262"/>
      <c r="SGW155" s="262"/>
      <c r="SGX155" s="262"/>
      <c r="SGY155" s="262"/>
      <c r="SGZ155" s="262"/>
      <c r="SHA155" s="262"/>
      <c r="SHB155" s="262"/>
      <c r="SHC155" s="262"/>
      <c r="SHD155" s="262"/>
      <c r="SHE155" s="262"/>
      <c r="SHF155" s="262"/>
      <c r="SHG155" s="262"/>
      <c r="SHH155" s="262"/>
      <c r="SHI155" s="262"/>
      <c r="SHJ155" s="262"/>
      <c r="SHK155" s="262"/>
      <c r="SHL155" s="262"/>
      <c r="SHM155" s="262"/>
      <c r="SHN155" s="262"/>
      <c r="SHO155" s="262"/>
      <c r="SHP155" s="262"/>
      <c r="SHQ155" s="262"/>
      <c r="SHR155" s="262"/>
      <c r="SHS155" s="262"/>
      <c r="SHT155" s="262"/>
      <c r="SHU155" s="262"/>
      <c r="SHV155" s="262"/>
      <c r="SHW155" s="262"/>
      <c r="SHX155" s="262"/>
      <c r="SHY155" s="262"/>
      <c r="SHZ155" s="262"/>
      <c r="SIA155" s="262"/>
      <c r="SIB155" s="262"/>
      <c r="SIC155" s="262"/>
      <c r="SID155" s="262"/>
      <c r="SIE155" s="262"/>
      <c r="SIF155" s="262"/>
      <c r="SIG155" s="262"/>
      <c r="SIH155" s="262"/>
      <c r="SII155" s="262"/>
      <c r="SIJ155" s="262"/>
      <c r="SIK155" s="262"/>
      <c r="SIL155" s="262"/>
      <c r="SIM155" s="262"/>
      <c r="SIN155" s="262"/>
      <c r="SIO155" s="262"/>
      <c r="SIP155" s="262"/>
      <c r="SIQ155" s="262"/>
      <c r="SIR155" s="262"/>
      <c r="SIS155" s="262"/>
      <c r="SIT155" s="262"/>
      <c r="SIU155" s="262"/>
      <c r="SIV155" s="262"/>
      <c r="SIW155" s="262"/>
      <c r="SIX155" s="262"/>
      <c r="SIY155" s="262"/>
      <c r="SIZ155" s="262"/>
      <c r="SJA155" s="262"/>
      <c r="SJB155" s="262"/>
      <c r="SJC155" s="262"/>
      <c r="SJD155" s="262"/>
      <c r="SJE155" s="262"/>
      <c r="SJF155" s="262"/>
      <c r="SJG155" s="262"/>
      <c r="SJH155" s="262"/>
      <c r="SJI155" s="262"/>
      <c r="SJJ155" s="262"/>
      <c r="SJK155" s="262"/>
      <c r="SJL155" s="262"/>
      <c r="SJM155" s="262"/>
      <c r="SJN155" s="262"/>
      <c r="SJO155" s="262"/>
      <c r="SJP155" s="262"/>
      <c r="SJQ155" s="262"/>
      <c r="SJR155" s="262"/>
      <c r="SJS155" s="262"/>
      <c r="SJT155" s="262"/>
      <c r="SJU155" s="262"/>
      <c r="SJV155" s="262"/>
      <c r="SJW155" s="262"/>
      <c r="SJX155" s="262"/>
      <c r="SJY155" s="262"/>
      <c r="SJZ155" s="262"/>
      <c r="SKA155" s="262"/>
      <c r="SKB155" s="262"/>
      <c r="SKC155" s="262"/>
      <c r="SKD155" s="262"/>
      <c r="SKE155" s="262"/>
      <c r="SKF155" s="262"/>
      <c r="SKG155" s="262"/>
      <c r="SKH155" s="262"/>
      <c r="SKI155" s="262"/>
      <c r="SKJ155" s="262"/>
      <c r="SKK155" s="262"/>
      <c r="SKL155" s="262"/>
      <c r="SKM155" s="262"/>
      <c r="SKN155" s="262"/>
      <c r="SKO155" s="262"/>
      <c r="SKP155" s="262"/>
      <c r="SKQ155" s="262"/>
      <c r="SKR155" s="262"/>
      <c r="SKS155" s="262"/>
      <c r="SKT155" s="262"/>
      <c r="SKU155" s="262"/>
      <c r="SKV155" s="262"/>
      <c r="SKW155" s="262"/>
      <c r="SKX155" s="262"/>
      <c r="SKY155" s="262"/>
      <c r="SKZ155" s="262"/>
      <c r="SLA155" s="262"/>
      <c r="SLB155" s="262"/>
      <c r="SLC155" s="262"/>
      <c r="SLD155" s="262"/>
      <c r="SLE155" s="262"/>
      <c r="SLF155" s="262"/>
      <c r="SLG155" s="262"/>
      <c r="SLH155" s="262"/>
      <c r="SLI155" s="262"/>
      <c r="SLJ155" s="262"/>
      <c r="SLK155" s="262"/>
      <c r="SLL155" s="262"/>
      <c r="SLM155" s="262"/>
      <c r="SLN155" s="262"/>
      <c r="SLO155" s="262"/>
      <c r="SLP155" s="262"/>
      <c r="SLQ155" s="262"/>
      <c r="SLR155" s="262"/>
      <c r="SLS155" s="262"/>
      <c r="SLT155" s="262"/>
      <c r="SLU155" s="262"/>
      <c r="SLV155" s="262"/>
      <c r="SLW155" s="262"/>
      <c r="SLX155" s="262"/>
      <c r="SLY155" s="262"/>
      <c r="SLZ155" s="262"/>
      <c r="SMA155" s="262"/>
      <c r="SMB155" s="262"/>
      <c r="SMC155" s="262"/>
      <c r="SMD155" s="262"/>
      <c r="SME155" s="262"/>
      <c r="SMF155" s="262"/>
      <c r="SMG155" s="262"/>
      <c r="SMH155" s="262"/>
      <c r="SMI155" s="262"/>
      <c r="SMJ155" s="262"/>
      <c r="SMK155" s="262"/>
      <c r="SML155" s="262"/>
      <c r="SMM155" s="262"/>
      <c r="SMN155" s="262"/>
      <c r="SMO155" s="262"/>
      <c r="SMP155" s="262"/>
      <c r="SMQ155" s="262"/>
      <c r="SMR155" s="262"/>
      <c r="SMS155" s="262"/>
      <c r="SMT155" s="262"/>
      <c r="SMU155" s="262"/>
      <c r="SMV155" s="262"/>
      <c r="SMW155" s="262"/>
      <c r="SMX155" s="262"/>
      <c r="SMY155" s="262"/>
      <c r="SMZ155" s="262"/>
      <c r="SNA155" s="262"/>
      <c r="SNB155" s="262"/>
      <c r="SNC155" s="262"/>
      <c r="SND155" s="262"/>
      <c r="SNE155" s="262"/>
      <c r="SNF155" s="262"/>
      <c r="SNG155" s="262"/>
      <c r="SNH155" s="262"/>
      <c r="SNI155" s="262"/>
      <c r="SNJ155" s="262"/>
      <c r="SNK155" s="262"/>
      <c r="SNL155" s="262"/>
      <c r="SNM155" s="262"/>
      <c r="SNN155" s="262"/>
      <c r="SNO155" s="262"/>
      <c r="SNP155" s="262"/>
      <c r="SNQ155" s="262"/>
      <c r="SNR155" s="262"/>
      <c r="SNS155" s="262"/>
      <c r="SNT155" s="262"/>
      <c r="SNU155" s="262"/>
      <c r="SNV155" s="262"/>
      <c r="SNW155" s="262"/>
      <c r="SNX155" s="262"/>
      <c r="SNY155" s="262"/>
      <c r="SNZ155" s="262"/>
      <c r="SOA155" s="262"/>
      <c r="SOB155" s="262"/>
      <c r="SOC155" s="262"/>
      <c r="SOD155" s="262"/>
      <c r="SOE155" s="262"/>
      <c r="SOF155" s="262"/>
      <c r="SOG155" s="262"/>
      <c r="SOH155" s="262"/>
      <c r="SOI155" s="262"/>
      <c r="SOJ155" s="262"/>
      <c r="SOK155" s="262"/>
      <c r="SOL155" s="262"/>
      <c r="SOM155" s="262"/>
      <c r="SON155" s="262"/>
      <c r="SOO155" s="262"/>
      <c r="SOP155" s="262"/>
      <c r="SOQ155" s="262"/>
      <c r="SOR155" s="262"/>
      <c r="SOS155" s="262"/>
      <c r="SOT155" s="262"/>
      <c r="SOU155" s="262"/>
      <c r="SOV155" s="262"/>
      <c r="SOW155" s="262"/>
      <c r="SOX155" s="262"/>
      <c r="SOY155" s="262"/>
      <c r="SOZ155" s="262"/>
      <c r="SPA155" s="262"/>
      <c r="SPB155" s="262"/>
      <c r="SPC155" s="262"/>
      <c r="SPD155" s="262"/>
      <c r="SPE155" s="262"/>
      <c r="SPF155" s="262"/>
      <c r="SPG155" s="262"/>
      <c r="SPH155" s="262"/>
      <c r="SPI155" s="262"/>
      <c r="SPJ155" s="262"/>
      <c r="SPK155" s="262"/>
      <c r="SPL155" s="262"/>
      <c r="SPM155" s="262"/>
      <c r="SPN155" s="262"/>
      <c r="SPO155" s="262"/>
      <c r="SPP155" s="262"/>
      <c r="SPQ155" s="262"/>
      <c r="SPR155" s="262"/>
      <c r="SPS155" s="262"/>
      <c r="SPT155" s="262"/>
      <c r="SPU155" s="262"/>
      <c r="SPV155" s="262"/>
      <c r="SPW155" s="262"/>
      <c r="SPX155" s="262"/>
      <c r="SPY155" s="262"/>
      <c r="SPZ155" s="262"/>
      <c r="SQA155" s="262"/>
      <c r="SQB155" s="262"/>
      <c r="SQC155" s="262"/>
      <c r="SQD155" s="262"/>
      <c r="SQE155" s="262"/>
      <c r="SQF155" s="262"/>
      <c r="SQG155" s="262"/>
      <c r="SQH155" s="262"/>
      <c r="SQI155" s="262"/>
      <c r="SQJ155" s="262"/>
      <c r="SQK155" s="262"/>
      <c r="SQL155" s="262"/>
      <c r="SQM155" s="262"/>
      <c r="SQN155" s="262"/>
      <c r="SQO155" s="262"/>
      <c r="SQP155" s="262"/>
      <c r="SQQ155" s="262"/>
      <c r="SQR155" s="262"/>
      <c r="SQS155" s="262"/>
      <c r="SQT155" s="262"/>
      <c r="SQU155" s="262"/>
      <c r="SQV155" s="262"/>
      <c r="SQW155" s="262"/>
      <c r="SQX155" s="262"/>
      <c r="SQY155" s="262"/>
      <c r="SQZ155" s="262"/>
      <c r="SRA155" s="262"/>
      <c r="SRB155" s="262"/>
      <c r="SRC155" s="262"/>
      <c r="SRD155" s="262"/>
      <c r="SRE155" s="262"/>
      <c r="SRF155" s="262"/>
      <c r="SRG155" s="262"/>
      <c r="SRH155" s="262"/>
      <c r="SRI155" s="262"/>
      <c r="SRJ155" s="262"/>
      <c r="SRK155" s="262"/>
      <c r="SRL155" s="262"/>
      <c r="SRM155" s="262"/>
      <c r="SRN155" s="262"/>
      <c r="SRO155" s="262"/>
      <c r="SRP155" s="262"/>
      <c r="SRQ155" s="262"/>
      <c r="SRR155" s="262"/>
      <c r="SRS155" s="262"/>
      <c r="SRT155" s="262"/>
      <c r="SRU155" s="262"/>
      <c r="SRV155" s="262"/>
      <c r="SRW155" s="262"/>
      <c r="SRX155" s="262"/>
      <c r="SRY155" s="262"/>
      <c r="SRZ155" s="262"/>
      <c r="SSA155" s="262"/>
      <c r="SSB155" s="262"/>
      <c r="SSC155" s="262"/>
      <c r="SSD155" s="262"/>
      <c r="SSE155" s="262"/>
      <c r="SSF155" s="262"/>
      <c r="SSG155" s="262"/>
      <c r="SSH155" s="262"/>
      <c r="SSI155" s="262"/>
      <c r="SSJ155" s="262"/>
      <c r="SSK155" s="262"/>
      <c r="SSL155" s="262"/>
      <c r="SSM155" s="262"/>
      <c r="SSN155" s="262"/>
      <c r="SSO155" s="262"/>
      <c r="SSP155" s="262"/>
      <c r="SSQ155" s="262"/>
      <c r="SSR155" s="262"/>
      <c r="SSS155" s="262"/>
      <c r="SST155" s="262"/>
      <c r="SSU155" s="262"/>
      <c r="SSV155" s="262"/>
      <c r="SSW155" s="262"/>
      <c r="SSX155" s="262"/>
      <c r="SSY155" s="262"/>
      <c r="SSZ155" s="262"/>
      <c r="STA155" s="262"/>
      <c r="STB155" s="262"/>
      <c r="STC155" s="262"/>
      <c r="STD155" s="262"/>
      <c r="STE155" s="262"/>
      <c r="STF155" s="262"/>
      <c r="STG155" s="262"/>
      <c r="STH155" s="262"/>
      <c r="STI155" s="262"/>
      <c r="STJ155" s="262"/>
      <c r="STK155" s="262"/>
      <c r="STL155" s="262"/>
      <c r="STM155" s="262"/>
      <c r="STN155" s="262"/>
      <c r="STO155" s="262"/>
      <c r="STP155" s="262"/>
      <c r="STQ155" s="262"/>
      <c r="STR155" s="262"/>
      <c r="STS155" s="262"/>
      <c r="STT155" s="262"/>
      <c r="STU155" s="262"/>
      <c r="STV155" s="262"/>
      <c r="STW155" s="262"/>
      <c r="STX155" s="262"/>
      <c r="STY155" s="262"/>
      <c r="STZ155" s="262"/>
      <c r="SUA155" s="262"/>
      <c r="SUB155" s="262"/>
      <c r="SUC155" s="262"/>
      <c r="SUD155" s="262"/>
      <c r="SUE155" s="262"/>
      <c r="SUF155" s="262"/>
      <c r="SUG155" s="262"/>
      <c r="SUH155" s="262"/>
      <c r="SUI155" s="262"/>
      <c r="SUJ155" s="262"/>
      <c r="SUK155" s="262"/>
      <c r="SUL155" s="262"/>
      <c r="SUM155" s="262"/>
      <c r="SUN155" s="262"/>
      <c r="SUO155" s="262"/>
      <c r="SUP155" s="262"/>
      <c r="SUQ155" s="262"/>
      <c r="SUR155" s="262"/>
      <c r="SUS155" s="262"/>
      <c r="SUT155" s="262"/>
      <c r="SUU155" s="262"/>
      <c r="SUV155" s="262"/>
      <c r="SUW155" s="262"/>
      <c r="SUX155" s="262"/>
      <c r="SUY155" s="262"/>
      <c r="SUZ155" s="262"/>
      <c r="SVA155" s="262"/>
      <c r="SVB155" s="262"/>
      <c r="SVC155" s="262"/>
      <c r="SVD155" s="262"/>
      <c r="SVE155" s="262"/>
      <c r="SVF155" s="262"/>
      <c r="SVG155" s="262"/>
      <c r="SVH155" s="262"/>
      <c r="SVI155" s="262"/>
      <c r="SVJ155" s="262"/>
      <c r="SVK155" s="262"/>
      <c r="SVL155" s="262"/>
      <c r="SVM155" s="262"/>
      <c r="SVN155" s="262"/>
      <c r="SVO155" s="262"/>
      <c r="SVP155" s="262"/>
      <c r="SVQ155" s="262"/>
      <c r="SVR155" s="262"/>
      <c r="SVS155" s="262"/>
      <c r="SVT155" s="262"/>
      <c r="SVU155" s="262"/>
      <c r="SVV155" s="262"/>
      <c r="SVW155" s="262"/>
      <c r="SVX155" s="262"/>
      <c r="SVY155" s="262"/>
      <c r="SVZ155" s="262"/>
      <c r="SWA155" s="262"/>
      <c r="SWB155" s="262"/>
      <c r="SWC155" s="262"/>
      <c r="SWD155" s="262"/>
      <c r="SWE155" s="262"/>
      <c r="SWF155" s="262"/>
      <c r="SWG155" s="262"/>
      <c r="SWH155" s="262"/>
      <c r="SWI155" s="262"/>
      <c r="SWJ155" s="262"/>
      <c r="SWK155" s="262"/>
      <c r="SWL155" s="262"/>
      <c r="SWM155" s="262"/>
      <c r="SWN155" s="262"/>
      <c r="SWO155" s="262"/>
      <c r="SWP155" s="262"/>
      <c r="SWQ155" s="262"/>
      <c r="SWR155" s="262"/>
      <c r="SWS155" s="262"/>
      <c r="SWT155" s="262"/>
      <c r="SWU155" s="262"/>
      <c r="SWV155" s="262"/>
      <c r="SWW155" s="262"/>
      <c r="SWX155" s="262"/>
      <c r="SWY155" s="262"/>
      <c r="SWZ155" s="262"/>
      <c r="SXA155" s="262"/>
      <c r="SXB155" s="262"/>
      <c r="SXC155" s="262"/>
      <c r="SXD155" s="262"/>
      <c r="SXE155" s="262"/>
      <c r="SXF155" s="262"/>
      <c r="SXG155" s="262"/>
      <c r="SXH155" s="262"/>
      <c r="SXI155" s="262"/>
      <c r="SXJ155" s="262"/>
      <c r="SXK155" s="262"/>
      <c r="SXL155" s="262"/>
      <c r="SXM155" s="262"/>
      <c r="SXN155" s="262"/>
      <c r="SXO155" s="262"/>
      <c r="SXP155" s="262"/>
      <c r="SXQ155" s="262"/>
      <c r="SXR155" s="262"/>
      <c r="SXS155" s="262"/>
      <c r="SXT155" s="262"/>
      <c r="SXU155" s="262"/>
      <c r="SXV155" s="262"/>
      <c r="SXW155" s="262"/>
      <c r="SXX155" s="262"/>
      <c r="SXY155" s="262"/>
      <c r="SXZ155" s="262"/>
      <c r="SYA155" s="262"/>
      <c r="SYB155" s="262"/>
      <c r="SYC155" s="262"/>
      <c r="SYD155" s="262"/>
      <c r="SYE155" s="262"/>
      <c r="SYF155" s="262"/>
      <c r="SYG155" s="262"/>
      <c r="SYH155" s="262"/>
      <c r="SYI155" s="262"/>
      <c r="SYJ155" s="262"/>
      <c r="SYK155" s="262"/>
      <c r="SYL155" s="262"/>
      <c r="SYM155" s="262"/>
      <c r="SYN155" s="262"/>
      <c r="SYO155" s="262"/>
      <c r="SYP155" s="262"/>
      <c r="SYQ155" s="262"/>
      <c r="SYR155" s="262"/>
      <c r="SYS155" s="262"/>
      <c r="SYT155" s="262"/>
      <c r="SYU155" s="262"/>
      <c r="SYV155" s="262"/>
      <c r="SYW155" s="262"/>
      <c r="SYX155" s="262"/>
      <c r="SYY155" s="262"/>
      <c r="SYZ155" s="262"/>
      <c r="SZA155" s="262"/>
      <c r="SZB155" s="262"/>
      <c r="SZC155" s="262"/>
      <c r="SZD155" s="262"/>
      <c r="SZE155" s="262"/>
      <c r="SZF155" s="262"/>
      <c r="SZG155" s="262"/>
      <c r="SZH155" s="262"/>
      <c r="SZI155" s="262"/>
      <c r="SZJ155" s="262"/>
      <c r="SZK155" s="262"/>
      <c r="SZL155" s="262"/>
      <c r="SZM155" s="262"/>
      <c r="SZN155" s="262"/>
      <c r="SZO155" s="262"/>
      <c r="SZP155" s="262"/>
      <c r="SZQ155" s="262"/>
      <c r="SZR155" s="262"/>
      <c r="SZS155" s="262"/>
      <c r="SZT155" s="262"/>
      <c r="SZU155" s="262"/>
      <c r="SZV155" s="262"/>
      <c r="SZW155" s="262"/>
      <c r="SZX155" s="262"/>
      <c r="SZY155" s="262"/>
      <c r="SZZ155" s="262"/>
      <c r="TAA155" s="262"/>
      <c r="TAB155" s="262"/>
      <c r="TAC155" s="262"/>
      <c r="TAD155" s="262"/>
      <c r="TAE155" s="262"/>
      <c r="TAF155" s="262"/>
      <c r="TAG155" s="262"/>
      <c r="TAH155" s="262"/>
      <c r="TAI155" s="262"/>
      <c r="TAJ155" s="262"/>
      <c r="TAK155" s="262"/>
      <c r="TAL155" s="262"/>
      <c r="TAM155" s="262"/>
      <c r="TAN155" s="262"/>
      <c r="TAO155" s="262"/>
      <c r="TAP155" s="262"/>
      <c r="TAQ155" s="262"/>
      <c r="TAR155" s="262"/>
      <c r="TAS155" s="262"/>
      <c r="TAT155" s="262"/>
      <c r="TAU155" s="262"/>
      <c r="TAV155" s="262"/>
      <c r="TAW155" s="262"/>
      <c r="TAX155" s="262"/>
      <c r="TAY155" s="262"/>
      <c r="TAZ155" s="262"/>
      <c r="TBA155" s="262"/>
      <c r="TBB155" s="262"/>
      <c r="TBC155" s="262"/>
      <c r="TBD155" s="262"/>
      <c r="TBE155" s="262"/>
      <c r="TBF155" s="262"/>
      <c r="TBG155" s="262"/>
      <c r="TBH155" s="262"/>
      <c r="TBI155" s="262"/>
      <c r="TBJ155" s="262"/>
      <c r="TBK155" s="262"/>
      <c r="TBL155" s="262"/>
      <c r="TBM155" s="262"/>
      <c r="TBN155" s="262"/>
      <c r="TBO155" s="262"/>
      <c r="TBP155" s="262"/>
      <c r="TBQ155" s="262"/>
      <c r="TBR155" s="262"/>
      <c r="TBS155" s="262"/>
      <c r="TBT155" s="262"/>
      <c r="TBU155" s="262"/>
      <c r="TBV155" s="262"/>
      <c r="TBW155" s="262"/>
      <c r="TBX155" s="262"/>
      <c r="TBY155" s="262"/>
      <c r="TBZ155" s="262"/>
      <c r="TCA155" s="262"/>
      <c r="TCB155" s="262"/>
      <c r="TCC155" s="262"/>
      <c r="TCD155" s="262"/>
      <c r="TCE155" s="262"/>
      <c r="TCF155" s="262"/>
      <c r="TCG155" s="262"/>
      <c r="TCH155" s="262"/>
      <c r="TCI155" s="262"/>
      <c r="TCJ155" s="262"/>
      <c r="TCK155" s="262"/>
      <c r="TCL155" s="262"/>
      <c r="TCM155" s="262"/>
      <c r="TCN155" s="262"/>
      <c r="TCO155" s="262"/>
      <c r="TCP155" s="262"/>
      <c r="TCQ155" s="262"/>
      <c r="TCR155" s="262"/>
      <c r="TCS155" s="262"/>
      <c r="TCT155" s="262"/>
      <c r="TCU155" s="262"/>
      <c r="TCV155" s="262"/>
      <c r="TCW155" s="262"/>
      <c r="TCX155" s="262"/>
      <c r="TCY155" s="262"/>
      <c r="TCZ155" s="262"/>
      <c r="TDA155" s="262"/>
      <c r="TDB155" s="262"/>
      <c r="TDC155" s="262"/>
      <c r="TDD155" s="262"/>
      <c r="TDE155" s="262"/>
      <c r="TDF155" s="262"/>
      <c r="TDG155" s="262"/>
      <c r="TDH155" s="262"/>
      <c r="TDI155" s="262"/>
      <c r="TDJ155" s="262"/>
      <c r="TDK155" s="262"/>
      <c r="TDL155" s="262"/>
      <c r="TDM155" s="262"/>
      <c r="TDN155" s="262"/>
      <c r="TDO155" s="262"/>
      <c r="TDP155" s="262"/>
      <c r="TDQ155" s="262"/>
      <c r="TDR155" s="262"/>
      <c r="TDS155" s="262"/>
      <c r="TDT155" s="262"/>
      <c r="TDU155" s="262"/>
      <c r="TDV155" s="262"/>
      <c r="TDW155" s="262"/>
      <c r="TDX155" s="262"/>
      <c r="TDY155" s="262"/>
      <c r="TDZ155" s="262"/>
      <c r="TEA155" s="262"/>
      <c r="TEB155" s="262"/>
      <c r="TEC155" s="262"/>
      <c r="TED155" s="262"/>
      <c r="TEE155" s="262"/>
      <c r="TEF155" s="262"/>
      <c r="TEG155" s="262"/>
      <c r="TEH155" s="262"/>
      <c r="TEI155" s="262"/>
      <c r="TEJ155" s="262"/>
      <c r="TEK155" s="262"/>
      <c r="TEL155" s="262"/>
      <c r="TEM155" s="262"/>
      <c r="TEN155" s="262"/>
      <c r="TEO155" s="262"/>
      <c r="TEP155" s="262"/>
      <c r="TEQ155" s="262"/>
      <c r="TER155" s="262"/>
      <c r="TES155" s="262"/>
      <c r="TET155" s="262"/>
      <c r="TEU155" s="262"/>
      <c r="TEV155" s="262"/>
      <c r="TEW155" s="262"/>
      <c r="TEX155" s="262"/>
      <c r="TEY155" s="262"/>
      <c r="TEZ155" s="262"/>
      <c r="TFA155" s="262"/>
      <c r="TFB155" s="262"/>
      <c r="TFC155" s="262"/>
      <c r="TFD155" s="262"/>
      <c r="TFE155" s="262"/>
      <c r="TFF155" s="262"/>
      <c r="TFG155" s="262"/>
      <c r="TFH155" s="262"/>
      <c r="TFI155" s="262"/>
      <c r="TFJ155" s="262"/>
      <c r="TFK155" s="262"/>
      <c r="TFL155" s="262"/>
      <c r="TFM155" s="262"/>
      <c r="TFN155" s="262"/>
      <c r="TFO155" s="262"/>
      <c r="TFP155" s="262"/>
      <c r="TFQ155" s="262"/>
      <c r="TFR155" s="262"/>
      <c r="TFS155" s="262"/>
      <c r="TFT155" s="262"/>
      <c r="TFU155" s="262"/>
      <c r="TFV155" s="262"/>
      <c r="TFW155" s="262"/>
      <c r="TFX155" s="262"/>
      <c r="TFY155" s="262"/>
      <c r="TFZ155" s="262"/>
      <c r="TGA155" s="262"/>
      <c r="TGB155" s="262"/>
      <c r="TGC155" s="262"/>
      <c r="TGD155" s="262"/>
      <c r="TGE155" s="262"/>
      <c r="TGF155" s="262"/>
      <c r="TGG155" s="262"/>
      <c r="TGH155" s="262"/>
      <c r="TGI155" s="262"/>
      <c r="TGJ155" s="262"/>
      <c r="TGK155" s="262"/>
      <c r="TGL155" s="262"/>
      <c r="TGM155" s="262"/>
      <c r="TGN155" s="262"/>
      <c r="TGO155" s="262"/>
      <c r="TGP155" s="262"/>
      <c r="TGQ155" s="262"/>
      <c r="TGR155" s="262"/>
      <c r="TGS155" s="262"/>
      <c r="TGT155" s="262"/>
      <c r="TGU155" s="262"/>
      <c r="TGV155" s="262"/>
      <c r="TGW155" s="262"/>
      <c r="TGX155" s="262"/>
      <c r="TGY155" s="262"/>
      <c r="TGZ155" s="262"/>
      <c r="THA155" s="262"/>
      <c r="THB155" s="262"/>
      <c r="THC155" s="262"/>
      <c r="THD155" s="262"/>
      <c r="THE155" s="262"/>
      <c r="THF155" s="262"/>
      <c r="THG155" s="262"/>
      <c r="THH155" s="262"/>
      <c r="THI155" s="262"/>
      <c r="THJ155" s="262"/>
      <c r="THK155" s="262"/>
      <c r="THL155" s="262"/>
      <c r="THM155" s="262"/>
      <c r="THN155" s="262"/>
      <c r="THO155" s="262"/>
      <c r="THP155" s="262"/>
      <c r="THQ155" s="262"/>
      <c r="THR155" s="262"/>
      <c r="THS155" s="262"/>
      <c r="THT155" s="262"/>
      <c r="THU155" s="262"/>
      <c r="THV155" s="262"/>
      <c r="THW155" s="262"/>
      <c r="THX155" s="262"/>
      <c r="THY155" s="262"/>
      <c r="THZ155" s="262"/>
      <c r="TIA155" s="262"/>
      <c r="TIB155" s="262"/>
      <c r="TIC155" s="262"/>
      <c r="TID155" s="262"/>
      <c r="TIE155" s="262"/>
      <c r="TIF155" s="262"/>
      <c r="TIG155" s="262"/>
      <c r="TIH155" s="262"/>
      <c r="TII155" s="262"/>
      <c r="TIJ155" s="262"/>
      <c r="TIK155" s="262"/>
      <c r="TIL155" s="262"/>
      <c r="TIM155" s="262"/>
      <c r="TIN155" s="262"/>
      <c r="TIO155" s="262"/>
      <c r="TIP155" s="262"/>
      <c r="TIQ155" s="262"/>
      <c r="TIR155" s="262"/>
      <c r="TIS155" s="262"/>
      <c r="TIT155" s="262"/>
      <c r="TIU155" s="262"/>
      <c r="TIV155" s="262"/>
      <c r="TIW155" s="262"/>
      <c r="TIX155" s="262"/>
      <c r="TIY155" s="262"/>
      <c r="TIZ155" s="262"/>
      <c r="TJA155" s="262"/>
      <c r="TJB155" s="262"/>
      <c r="TJC155" s="262"/>
      <c r="TJD155" s="262"/>
      <c r="TJE155" s="262"/>
      <c r="TJF155" s="262"/>
      <c r="TJG155" s="262"/>
      <c r="TJH155" s="262"/>
      <c r="TJI155" s="262"/>
      <c r="TJJ155" s="262"/>
      <c r="TJK155" s="262"/>
      <c r="TJL155" s="262"/>
      <c r="TJM155" s="262"/>
      <c r="TJN155" s="262"/>
      <c r="TJO155" s="262"/>
      <c r="TJP155" s="262"/>
      <c r="TJQ155" s="262"/>
      <c r="TJR155" s="262"/>
      <c r="TJS155" s="262"/>
      <c r="TJT155" s="262"/>
      <c r="TJU155" s="262"/>
      <c r="TJV155" s="262"/>
      <c r="TJW155" s="262"/>
      <c r="TJX155" s="262"/>
      <c r="TJY155" s="262"/>
      <c r="TJZ155" s="262"/>
      <c r="TKA155" s="262"/>
      <c r="TKB155" s="262"/>
      <c r="TKC155" s="262"/>
      <c r="TKD155" s="262"/>
      <c r="TKE155" s="262"/>
      <c r="TKF155" s="262"/>
      <c r="TKG155" s="262"/>
      <c r="TKH155" s="262"/>
      <c r="TKI155" s="262"/>
      <c r="TKJ155" s="262"/>
      <c r="TKK155" s="262"/>
      <c r="TKL155" s="262"/>
      <c r="TKM155" s="262"/>
      <c r="TKN155" s="262"/>
      <c r="TKO155" s="262"/>
      <c r="TKP155" s="262"/>
      <c r="TKQ155" s="262"/>
      <c r="TKR155" s="262"/>
      <c r="TKS155" s="262"/>
      <c r="TKT155" s="262"/>
      <c r="TKU155" s="262"/>
      <c r="TKV155" s="262"/>
      <c r="TKW155" s="262"/>
      <c r="TKX155" s="262"/>
      <c r="TKY155" s="262"/>
      <c r="TKZ155" s="262"/>
      <c r="TLA155" s="262"/>
      <c r="TLB155" s="262"/>
      <c r="TLC155" s="262"/>
      <c r="TLD155" s="262"/>
      <c r="TLE155" s="262"/>
      <c r="TLF155" s="262"/>
      <c r="TLG155" s="262"/>
      <c r="TLH155" s="262"/>
      <c r="TLI155" s="262"/>
      <c r="TLJ155" s="262"/>
      <c r="TLK155" s="262"/>
      <c r="TLL155" s="262"/>
      <c r="TLM155" s="262"/>
      <c r="TLN155" s="262"/>
      <c r="TLO155" s="262"/>
      <c r="TLP155" s="262"/>
      <c r="TLQ155" s="262"/>
      <c r="TLR155" s="262"/>
      <c r="TLS155" s="262"/>
      <c r="TLT155" s="262"/>
      <c r="TLU155" s="262"/>
      <c r="TLV155" s="262"/>
      <c r="TLW155" s="262"/>
      <c r="TLX155" s="262"/>
      <c r="TLY155" s="262"/>
      <c r="TLZ155" s="262"/>
      <c r="TMA155" s="262"/>
      <c r="TMB155" s="262"/>
      <c r="TMC155" s="262"/>
      <c r="TMD155" s="262"/>
      <c r="TME155" s="262"/>
      <c r="TMF155" s="262"/>
      <c r="TMG155" s="262"/>
      <c r="TMH155" s="262"/>
      <c r="TMI155" s="262"/>
      <c r="TMJ155" s="262"/>
      <c r="TMK155" s="262"/>
      <c r="TML155" s="262"/>
      <c r="TMM155" s="262"/>
      <c r="TMN155" s="262"/>
      <c r="TMO155" s="262"/>
      <c r="TMP155" s="262"/>
      <c r="TMQ155" s="262"/>
      <c r="TMR155" s="262"/>
      <c r="TMS155" s="262"/>
      <c r="TMT155" s="262"/>
      <c r="TMU155" s="262"/>
      <c r="TMV155" s="262"/>
      <c r="TMW155" s="262"/>
      <c r="TMX155" s="262"/>
      <c r="TMY155" s="262"/>
      <c r="TMZ155" s="262"/>
      <c r="TNA155" s="262"/>
      <c r="TNB155" s="262"/>
      <c r="TNC155" s="262"/>
      <c r="TND155" s="262"/>
      <c r="TNE155" s="262"/>
      <c r="TNF155" s="262"/>
      <c r="TNG155" s="262"/>
      <c r="TNH155" s="262"/>
      <c r="TNI155" s="262"/>
      <c r="TNJ155" s="262"/>
      <c r="TNK155" s="262"/>
      <c r="TNL155" s="262"/>
      <c r="TNM155" s="262"/>
      <c r="TNN155" s="262"/>
      <c r="TNO155" s="262"/>
      <c r="TNP155" s="262"/>
      <c r="TNQ155" s="262"/>
      <c r="TNR155" s="262"/>
      <c r="TNS155" s="262"/>
      <c r="TNT155" s="262"/>
      <c r="TNU155" s="262"/>
      <c r="TNV155" s="262"/>
      <c r="TNW155" s="262"/>
      <c r="TNX155" s="262"/>
      <c r="TNY155" s="262"/>
      <c r="TNZ155" s="262"/>
      <c r="TOA155" s="262"/>
      <c r="TOB155" s="262"/>
      <c r="TOC155" s="262"/>
      <c r="TOD155" s="262"/>
      <c r="TOE155" s="262"/>
      <c r="TOF155" s="262"/>
      <c r="TOG155" s="262"/>
      <c r="TOH155" s="262"/>
      <c r="TOI155" s="262"/>
      <c r="TOJ155" s="262"/>
      <c r="TOK155" s="262"/>
      <c r="TOL155" s="262"/>
      <c r="TOM155" s="262"/>
      <c r="TON155" s="262"/>
      <c r="TOO155" s="262"/>
      <c r="TOP155" s="262"/>
      <c r="TOQ155" s="262"/>
      <c r="TOR155" s="262"/>
      <c r="TOS155" s="262"/>
      <c r="TOT155" s="262"/>
      <c r="TOU155" s="262"/>
      <c r="TOV155" s="262"/>
      <c r="TOW155" s="262"/>
      <c r="TOX155" s="262"/>
      <c r="TOY155" s="262"/>
      <c r="TOZ155" s="262"/>
      <c r="TPA155" s="262"/>
      <c r="TPB155" s="262"/>
      <c r="TPC155" s="262"/>
      <c r="TPD155" s="262"/>
      <c r="TPE155" s="262"/>
      <c r="TPF155" s="262"/>
      <c r="TPG155" s="262"/>
      <c r="TPH155" s="262"/>
      <c r="TPI155" s="262"/>
      <c r="TPJ155" s="262"/>
      <c r="TPK155" s="262"/>
      <c r="TPL155" s="262"/>
      <c r="TPM155" s="262"/>
      <c r="TPN155" s="262"/>
      <c r="TPO155" s="262"/>
      <c r="TPP155" s="262"/>
      <c r="TPQ155" s="262"/>
      <c r="TPR155" s="262"/>
      <c r="TPS155" s="262"/>
      <c r="TPT155" s="262"/>
      <c r="TPU155" s="262"/>
      <c r="TPV155" s="262"/>
      <c r="TPW155" s="262"/>
      <c r="TPX155" s="262"/>
      <c r="TPY155" s="262"/>
      <c r="TPZ155" s="262"/>
      <c r="TQA155" s="262"/>
      <c r="TQB155" s="262"/>
      <c r="TQC155" s="262"/>
      <c r="TQD155" s="262"/>
      <c r="TQE155" s="262"/>
      <c r="TQF155" s="262"/>
      <c r="TQG155" s="262"/>
      <c r="TQH155" s="262"/>
      <c r="TQI155" s="262"/>
      <c r="TQJ155" s="262"/>
      <c r="TQK155" s="262"/>
      <c r="TQL155" s="262"/>
      <c r="TQM155" s="262"/>
      <c r="TQN155" s="262"/>
      <c r="TQO155" s="262"/>
      <c r="TQP155" s="262"/>
      <c r="TQQ155" s="262"/>
      <c r="TQR155" s="262"/>
      <c r="TQS155" s="262"/>
      <c r="TQT155" s="262"/>
      <c r="TQU155" s="262"/>
      <c r="TQV155" s="262"/>
      <c r="TQW155" s="262"/>
      <c r="TQX155" s="262"/>
      <c r="TQY155" s="262"/>
      <c r="TQZ155" s="262"/>
      <c r="TRA155" s="262"/>
      <c r="TRB155" s="262"/>
      <c r="TRC155" s="262"/>
      <c r="TRD155" s="262"/>
      <c r="TRE155" s="262"/>
      <c r="TRF155" s="262"/>
      <c r="TRG155" s="262"/>
      <c r="TRH155" s="262"/>
      <c r="TRI155" s="262"/>
      <c r="TRJ155" s="262"/>
      <c r="TRK155" s="262"/>
      <c r="TRL155" s="262"/>
      <c r="TRM155" s="262"/>
      <c r="TRN155" s="262"/>
      <c r="TRO155" s="262"/>
      <c r="TRP155" s="262"/>
      <c r="TRQ155" s="262"/>
      <c r="TRR155" s="262"/>
      <c r="TRS155" s="262"/>
      <c r="TRT155" s="262"/>
      <c r="TRU155" s="262"/>
      <c r="TRV155" s="262"/>
      <c r="TRW155" s="262"/>
      <c r="TRX155" s="262"/>
      <c r="TRY155" s="262"/>
      <c r="TRZ155" s="262"/>
      <c r="TSA155" s="262"/>
      <c r="TSB155" s="262"/>
      <c r="TSC155" s="262"/>
      <c r="TSD155" s="262"/>
      <c r="TSE155" s="262"/>
      <c r="TSF155" s="262"/>
      <c r="TSG155" s="262"/>
      <c r="TSH155" s="262"/>
      <c r="TSI155" s="262"/>
      <c r="TSJ155" s="262"/>
      <c r="TSK155" s="262"/>
      <c r="TSL155" s="262"/>
      <c r="TSM155" s="262"/>
      <c r="TSN155" s="262"/>
      <c r="TSO155" s="262"/>
      <c r="TSP155" s="262"/>
      <c r="TSQ155" s="262"/>
      <c r="TSR155" s="262"/>
      <c r="TSS155" s="262"/>
      <c r="TST155" s="262"/>
      <c r="TSU155" s="262"/>
      <c r="TSV155" s="262"/>
      <c r="TSW155" s="262"/>
      <c r="TSX155" s="262"/>
      <c r="TSY155" s="262"/>
      <c r="TSZ155" s="262"/>
      <c r="TTA155" s="262"/>
      <c r="TTB155" s="262"/>
      <c r="TTC155" s="262"/>
      <c r="TTD155" s="262"/>
      <c r="TTE155" s="262"/>
      <c r="TTF155" s="262"/>
      <c r="TTG155" s="262"/>
      <c r="TTH155" s="262"/>
      <c r="TTI155" s="262"/>
      <c r="TTJ155" s="262"/>
      <c r="TTK155" s="262"/>
      <c r="TTL155" s="262"/>
      <c r="TTM155" s="262"/>
      <c r="TTN155" s="262"/>
      <c r="TTO155" s="262"/>
      <c r="TTP155" s="262"/>
      <c r="TTQ155" s="262"/>
      <c r="TTR155" s="262"/>
      <c r="TTS155" s="262"/>
      <c r="TTT155" s="262"/>
      <c r="TTU155" s="262"/>
      <c r="TTV155" s="262"/>
      <c r="TTW155" s="262"/>
      <c r="TTX155" s="262"/>
      <c r="TTY155" s="262"/>
      <c r="TTZ155" s="262"/>
      <c r="TUA155" s="262"/>
      <c r="TUB155" s="262"/>
      <c r="TUC155" s="262"/>
      <c r="TUD155" s="262"/>
      <c r="TUE155" s="262"/>
      <c r="TUF155" s="262"/>
      <c r="TUG155" s="262"/>
      <c r="TUH155" s="262"/>
      <c r="TUI155" s="262"/>
      <c r="TUJ155" s="262"/>
      <c r="TUK155" s="262"/>
      <c r="TUL155" s="262"/>
      <c r="TUM155" s="262"/>
      <c r="TUN155" s="262"/>
      <c r="TUO155" s="262"/>
      <c r="TUP155" s="262"/>
      <c r="TUQ155" s="262"/>
      <c r="TUR155" s="262"/>
      <c r="TUS155" s="262"/>
      <c r="TUT155" s="262"/>
      <c r="TUU155" s="262"/>
      <c r="TUV155" s="262"/>
      <c r="TUW155" s="262"/>
      <c r="TUX155" s="262"/>
      <c r="TUY155" s="262"/>
      <c r="TUZ155" s="262"/>
      <c r="TVA155" s="262"/>
      <c r="TVB155" s="262"/>
      <c r="TVC155" s="262"/>
      <c r="TVD155" s="262"/>
      <c r="TVE155" s="262"/>
      <c r="TVF155" s="262"/>
      <c r="TVG155" s="262"/>
      <c r="TVH155" s="262"/>
      <c r="TVI155" s="262"/>
      <c r="TVJ155" s="262"/>
      <c r="TVK155" s="262"/>
      <c r="TVL155" s="262"/>
      <c r="TVM155" s="262"/>
      <c r="TVN155" s="262"/>
      <c r="TVO155" s="262"/>
      <c r="TVP155" s="262"/>
      <c r="TVQ155" s="262"/>
      <c r="TVR155" s="262"/>
      <c r="TVS155" s="262"/>
      <c r="TVT155" s="262"/>
      <c r="TVU155" s="262"/>
      <c r="TVV155" s="262"/>
      <c r="TVW155" s="262"/>
      <c r="TVX155" s="262"/>
      <c r="TVY155" s="262"/>
      <c r="TVZ155" s="262"/>
      <c r="TWA155" s="262"/>
      <c r="TWB155" s="262"/>
      <c r="TWC155" s="262"/>
      <c r="TWD155" s="262"/>
      <c r="TWE155" s="262"/>
      <c r="TWF155" s="262"/>
      <c r="TWG155" s="262"/>
      <c r="TWH155" s="262"/>
      <c r="TWI155" s="262"/>
      <c r="TWJ155" s="262"/>
      <c r="TWK155" s="262"/>
      <c r="TWL155" s="262"/>
      <c r="TWM155" s="262"/>
      <c r="TWN155" s="262"/>
      <c r="TWO155" s="262"/>
      <c r="TWP155" s="262"/>
      <c r="TWQ155" s="262"/>
      <c r="TWR155" s="262"/>
      <c r="TWS155" s="262"/>
      <c r="TWT155" s="262"/>
      <c r="TWU155" s="262"/>
      <c r="TWV155" s="262"/>
      <c r="TWW155" s="262"/>
      <c r="TWX155" s="262"/>
      <c r="TWY155" s="262"/>
      <c r="TWZ155" s="262"/>
      <c r="TXA155" s="262"/>
      <c r="TXB155" s="262"/>
      <c r="TXC155" s="262"/>
      <c r="TXD155" s="262"/>
      <c r="TXE155" s="262"/>
      <c r="TXF155" s="262"/>
      <c r="TXG155" s="262"/>
      <c r="TXH155" s="262"/>
      <c r="TXI155" s="262"/>
      <c r="TXJ155" s="262"/>
      <c r="TXK155" s="262"/>
      <c r="TXL155" s="262"/>
      <c r="TXM155" s="262"/>
      <c r="TXN155" s="262"/>
      <c r="TXO155" s="262"/>
      <c r="TXP155" s="262"/>
      <c r="TXQ155" s="262"/>
      <c r="TXR155" s="262"/>
      <c r="TXS155" s="262"/>
      <c r="TXT155" s="262"/>
      <c r="TXU155" s="262"/>
      <c r="TXV155" s="262"/>
      <c r="TXW155" s="262"/>
      <c r="TXX155" s="262"/>
      <c r="TXY155" s="262"/>
      <c r="TXZ155" s="262"/>
      <c r="TYA155" s="262"/>
      <c r="TYB155" s="262"/>
      <c r="TYC155" s="262"/>
      <c r="TYD155" s="262"/>
      <c r="TYE155" s="262"/>
      <c r="TYF155" s="262"/>
      <c r="TYG155" s="262"/>
      <c r="TYH155" s="262"/>
      <c r="TYI155" s="262"/>
      <c r="TYJ155" s="262"/>
      <c r="TYK155" s="262"/>
      <c r="TYL155" s="262"/>
      <c r="TYM155" s="262"/>
      <c r="TYN155" s="262"/>
      <c r="TYO155" s="262"/>
      <c r="TYP155" s="262"/>
      <c r="TYQ155" s="262"/>
      <c r="TYR155" s="262"/>
      <c r="TYS155" s="262"/>
      <c r="TYT155" s="262"/>
      <c r="TYU155" s="262"/>
      <c r="TYV155" s="262"/>
      <c r="TYW155" s="262"/>
      <c r="TYX155" s="262"/>
      <c r="TYY155" s="262"/>
      <c r="TYZ155" s="262"/>
      <c r="TZA155" s="262"/>
      <c r="TZB155" s="262"/>
      <c r="TZC155" s="262"/>
      <c r="TZD155" s="262"/>
      <c r="TZE155" s="262"/>
      <c r="TZF155" s="262"/>
      <c r="TZG155" s="262"/>
      <c r="TZH155" s="262"/>
      <c r="TZI155" s="262"/>
      <c r="TZJ155" s="262"/>
      <c r="TZK155" s="262"/>
      <c r="TZL155" s="262"/>
      <c r="TZM155" s="262"/>
      <c r="TZN155" s="262"/>
      <c r="TZO155" s="262"/>
      <c r="TZP155" s="262"/>
      <c r="TZQ155" s="262"/>
      <c r="TZR155" s="262"/>
      <c r="TZS155" s="262"/>
      <c r="TZT155" s="262"/>
      <c r="TZU155" s="262"/>
      <c r="TZV155" s="262"/>
      <c r="TZW155" s="262"/>
      <c r="TZX155" s="262"/>
      <c r="TZY155" s="262"/>
      <c r="TZZ155" s="262"/>
      <c r="UAA155" s="262"/>
      <c r="UAB155" s="262"/>
      <c r="UAC155" s="262"/>
      <c r="UAD155" s="262"/>
      <c r="UAE155" s="262"/>
      <c r="UAF155" s="262"/>
      <c r="UAG155" s="262"/>
      <c r="UAH155" s="262"/>
      <c r="UAI155" s="262"/>
      <c r="UAJ155" s="262"/>
      <c r="UAK155" s="262"/>
      <c r="UAL155" s="262"/>
      <c r="UAM155" s="262"/>
      <c r="UAN155" s="262"/>
      <c r="UAO155" s="262"/>
      <c r="UAP155" s="262"/>
      <c r="UAQ155" s="262"/>
      <c r="UAR155" s="262"/>
      <c r="UAS155" s="262"/>
      <c r="UAT155" s="262"/>
      <c r="UAU155" s="262"/>
      <c r="UAV155" s="262"/>
      <c r="UAW155" s="262"/>
      <c r="UAX155" s="262"/>
      <c r="UAY155" s="262"/>
      <c r="UAZ155" s="262"/>
      <c r="UBA155" s="262"/>
      <c r="UBB155" s="262"/>
      <c r="UBC155" s="262"/>
      <c r="UBD155" s="262"/>
      <c r="UBE155" s="262"/>
      <c r="UBF155" s="262"/>
      <c r="UBG155" s="262"/>
      <c r="UBH155" s="262"/>
      <c r="UBI155" s="262"/>
      <c r="UBJ155" s="262"/>
      <c r="UBK155" s="262"/>
      <c r="UBL155" s="262"/>
      <c r="UBM155" s="262"/>
      <c r="UBN155" s="262"/>
      <c r="UBO155" s="262"/>
      <c r="UBP155" s="262"/>
      <c r="UBQ155" s="262"/>
      <c r="UBR155" s="262"/>
      <c r="UBS155" s="262"/>
      <c r="UBT155" s="262"/>
      <c r="UBU155" s="262"/>
      <c r="UBV155" s="262"/>
      <c r="UBW155" s="262"/>
      <c r="UBX155" s="262"/>
      <c r="UBY155" s="262"/>
      <c r="UBZ155" s="262"/>
      <c r="UCA155" s="262"/>
      <c r="UCB155" s="262"/>
      <c r="UCC155" s="262"/>
      <c r="UCD155" s="262"/>
      <c r="UCE155" s="262"/>
      <c r="UCF155" s="262"/>
      <c r="UCG155" s="262"/>
      <c r="UCH155" s="262"/>
      <c r="UCI155" s="262"/>
      <c r="UCJ155" s="262"/>
      <c r="UCK155" s="262"/>
      <c r="UCL155" s="262"/>
      <c r="UCM155" s="262"/>
      <c r="UCN155" s="262"/>
      <c r="UCO155" s="262"/>
      <c r="UCP155" s="262"/>
      <c r="UCQ155" s="262"/>
      <c r="UCR155" s="262"/>
      <c r="UCS155" s="262"/>
      <c r="UCT155" s="262"/>
      <c r="UCU155" s="262"/>
      <c r="UCV155" s="262"/>
      <c r="UCW155" s="262"/>
      <c r="UCX155" s="262"/>
      <c r="UCY155" s="262"/>
      <c r="UCZ155" s="262"/>
      <c r="UDA155" s="262"/>
      <c r="UDB155" s="262"/>
      <c r="UDC155" s="262"/>
      <c r="UDD155" s="262"/>
      <c r="UDE155" s="262"/>
      <c r="UDF155" s="262"/>
      <c r="UDG155" s="262"/>
      <c r="UDH155" s="262"/>
      <c r="UDI155" s="262"/>
      <c r="UDJ155" s="262"/>
      <c r="UDK155" s="262"/>
      <c r="UDL155" s="262"/>
      <c r="UDM155" s="262"/>
      <c r="UDN155" s="262"/>
      <c r="UDO155" s="262"/>
      <c r="UDP155" s="262"/>
      <c r="UDQ155" s="262"/>
      <c r="UDR155" s="262"/>
      <c r="UDS155" s="262"/>
      <c r="UDT155" s="262"/>
      <c r="UDU155" s="262"/>
      <c r="UDV155" s="262"/>
      <c r="UDW155" s="262"/>
      <c r="UDX155" s="262"/>
      <c r="UDY155" s="262"/>
      <c r="UDZ155" s="262"/>
      <c r="UEA155" s="262"/>
      <c r="UEB155" s="262"/>
      <c r="UEC155" s="262"/>
      <c r="UED155" s="262"/>
      <c r="UEE155" s="262"/>
      <c r="UEF155" s="262"/>
      <c r="UEG155" s="262"/>
      <c r="UEH155" s="262"/>
      <c r="UEI155" s="262"/>
      <c r="UEJ155" s="262"/>
      <c r="UEK155" s="262"/>
      <c r="UEL155" s="262"/>
      <c r="UEM155" s="262"/>
      <c r="UEN155" s="262"/>
      <c r="UEO155" s="262"/>
      <c r="UEP155" s="262"/>
      <c r="UEQ155" s="262"/>
      <c r="UER155" s="262"/>
      <c r="UES155" s="262"/>
      <c r="UET155" s="262"/>
      <c r="UEU155" s="262"/>
      <c r="UEV155" s="262"/>
      <c r="UEW155" s="262"/>
      <c r="UEX155" s="262"/>
      <c r="UEY155" s="262"/>
      <c r="UEZ155" s="262"/>
      <c r="UFA155" s="262"/>
      <c r="UFB155" s="262"/>
      <c r="UFC155" s="262"/>
      <c r="UFD155" s="262"/>
      <c r="UFE155" s="262"/>
      <c r="UFF155" s="262"/>
      <c r="UFG155" s="262"/>
      <c r="UFH155" s="262"/>
      <c r="UFI155" s="262"/>
      <c r="UFJ155" s="262"/>
      <c r="UFK155" s="262"/>
      <c r="UFL155" s="262"/>
      <c r="UFM155" s="262"/>
      <c r="UFN155" s="262"/>
      <c r="UFO155" s="262"/>
      <c r="UFP155" s="262"/>
      <c r="UFQ155" s="262"/>
      <c r="UFR155" s="262"/>
      <c r="UFS155" s="262"/>
      <c r="UFT155" s="262"/>
      <c r="UFU155" s="262"/>
      <c r="UFV155" s="262"/>
      <c r="UFW155" s="262"/>
      <c r="UFX155" s="262"/>
      <c r="UFY155" s="262"/>
      <c r="UFZ155" s="262"/>
      <c r="UGA155" s="262"/>
      <c r="UGB155" s="262"/>
      <c r="UGC155" s="262"/>
      <c r="UGD155" s="262"/>
      <c r="UGE155" s="262"/>
      <c r="UGF155" s="262"/>
      <c r="UGG155" s="262"/>
      <c r="UGH155" s="262"/>
      <c r="UGI155" s="262"/>
      <c r="UGJ155" s="262"/>
      <c r="UGK155" s="262"/>
      <c r="UGL155" s="262"/>
      <c r="UGM155" s="262"/>
      <c r="UGN155" s="262"/>
      <c r="UGO155" s="262"/>
      <c r="UGP155" s="262"/>
      <c r="UGQ155" s="262"/>
      <c r="UGR155" s="262"/>
      <c r="UGS155" s="262"/>
      <c r="UGT155" s="262"/>
      <c r="UGU155" s="262"/>
      <c r="UGV155" s="262"/>
      <c r="UGW155" s="262"/>
      <c r="UGX155" s="262"/>
      <c r="UGY155" s="262"/>
      <c r="UGZ155" s="262"/>
      <c r="UHA155" s="262"/>
      <c r="UHB155" s="262"/>
      <c r="UHC155" s="262"/>
      <c r="UHD155" s="262"/>
      <c r="UHE155" s="262"/>
      <c r="UHF155" s="262"/>
      <c r="UHG155" s="262"/>
      <c r="UHH155" s="262"/>
      <c r="UHI155" s="262"/>
      <c r="UHJ155" s="262"/>
      <c r="UHK155" s="262"/>
      <c r="UHL155" s="262"/>
      <c r="UHM155" s="262"/>
      <c r="UHN155" s="262"/>
      <c r="UHO155" s="262"/>
      <c r="UHP155" s="262"/>
      <c r="UHQ155" s="262"/>
      <c r="UHR155" s="262"/>
      <c r="UHS155" s="262"/>
      <c r="UHT155" s="262"/>
      <c r="UHU155" s="262"/>
      <c r="UHV155" s="262"/>
      <c r="UHW155" s="262"/>
      <c r="UHX155" s="262"/>
      <c r="UHY155" s="262"/>
      <c r="UHZ155" s="262"/>
      <c r="UIA155" s="262"/>
      <c r="UIB155" s="262"/>
      <c r="UIC155" s="262"/>
      <c r="UID155" s="262"/>
      <c r="UIE155" s="262"/>
      <c r="UIF155" s="262"/>
      <c r="UIG155" s="262"/>
      <c r="UIH155" s="262"/>
      <c r="UII155" s="262"/>
      <c r="UIJ155" s="262"/>
      <c r="UIK155" s="262"/>
      <c r="UIL155" s="262"/>
      <c r="UIM155" s="262"/>
      <c r="UIN155" s="262"/>
      <c r="UIO155" s="262"/>
      <c r="UIP155" s="262"/>
      <c r="UIQ155" s="262"/>
      <c r="UIR155" s="262"/>
      <c r="UIS155" s="262"/>
      <c r="UIT155" s="262"/>
      <c r="UIU155" s="262"/>
      <c r="UIV155" s="262"/>
      <c r="UIW155" s="262"/>
      <c r="UIX155" s="262"/>
      <c r="UIY155" s="262"/>
      <c r="UIZ155" s="262"/>
      <c r="UJA155" s="262"/>
      <c r="UJB155" s="262"/>
      <c r="UJC155" s="262"/>
      <c r="UJD155" s="262"/>
      <c r="UJE155" s="262"/>
      <c r="UJF155" s="262"/>
      <c r="UJG155" s="262"/>
      <c r="UJH155" s="262"/>
      <c r="UJI155" s="262"/>
      <c r="UJJ155" s="262"/>
      <c r="UJK155" s="262"/>
      <c r="UJL155" s="262"/>
      <c r="UJM155" s="262"/>
      <c r="UJN155" s="262"/>
      <c r="UJO155" s="262"/>
      <c r="UJP155" s="262"/>
      <c r="UJQ155" s="262"/>
      <c r="UJR155" s="262"/>
      <c r="UJS155" s="262"/>
      <c r="UJT155" s="262"/>
      <c r="UJU155" s="262"/>
      <c r="UJV155" s="262"/>
      <c r="UJW155" s="262"/>
      <c r="UJX155" s="262"/>
      <c r="UJY155" s="262"/>
      <c r="UJZ155" s="262"/>
      <c r="UKA155" s="262"/>
      <c r="UKB155" s="262"/>
      <c r="UKC155" s="262"/>
      <c r="UKD155" s="262"/>
      <c r="UKE155" s="262"/>
      <c r="UKF155" s="262"/>
      <c r="UKG155" s="262"/>
      <c r="UKH155" s="262"/>
      <c r="UKI155" s="262"/>
      <c r="UKJ155" s="262"/>
      <c r="UKK155" s="262"/>
      <c r="UKL155" s="262"/>
      <c r="UKM155" s="262"/>
      <c r="UKN155" s="262"/>
      <c r="UKO155" s="262"/>
      <c r="UKP155" s="262"/>
      <c r="UKQ155" s="262"/>
      <c r="UKR155" s="262"/>
      <c r="UKS155" s="262"/>
      <c r="UKT155" s="262"/>
      <c r="UKU155" s="262"/>
      <c r="UKV155" s="262"/>
      <c r="UKW155" s="262"/>
      <c r="UKX155" s="262"/>
      <c r="UKY155" s="262"/>
      <c r="UKZ155" s="262"/>
      <c r="ULA155" s="262"/>
      <c r="ULB155" s="262"/>
      <c r="ULC155" s="262"/>
      <c r="ULD155" s="262"/>
      <c r="ULE155" s="262"/>
      <c r="ULF155" s="262"/>
      <c r="ULG155" s="262"/>
      <c r="ULH155" s="262"/>
      <c r="ULI155" s="262"/>
      <c r="ULJ155" s="262"/>
      <c r="ULK155" s="262"/>
      <c r="ULL155" s="262"/>
      <c r="ULM155" s="262"/>
      <c r="ULN155" s="262"/>
      <c r="ULO155" s="262"/>
      <c r="ULP155" s="262"/>
      <c r="ULQ155" s="262"/>
      <c r="ULR155" s="262"/>
      <c r="ULS155" s="262"/>
      <c r="ULT155" s="262"/>
      <c r="ULU155" s="262"/>
      <c r="ULV155" s="262"/>
      <c r="ULW155" s="262"/>
      <c r="ULX155" s="262"/>
      <c r="ULY155" s="262"/>
      <c r="ULZ155" s="262"/>
      <c r="UMA155" s="262"/>
      <c r="UMB155" s="262"/>
      <c r="UMC155" s="262"/>
      <c r="UMD155" s="262"/>
      <c r="UME155" s="262"/>
      <c r="UMF155" s="262"/>
      <c r="UMG155" s="262"/>
      <c r="UMH155" s="262"/>
      <c r="UMI155" s="262"/>
      <c r="UMJ155" s="262"/>
      <c r="UMK155" s="262"/>
      <c r="UML155" s="262"/>
      <c r="UMM155" s="262"/>
      <c r="UMN155" s="262"/>
      <c r="UMO155" s="262"/>
      <c r="UMP155" s="262"/>
      <c r="UMQ155" s="262"/>
      <c r="UMR155" s="262"/>
      <c r="UMS155" s="262"/>
      <c r="UMT155" s="262"/>
      <c r="UMU155" s="262"/>
      <c r="UMV155" s="262"/>
      <c r="UMW155" s="262"/>
      <c r="UMX155" s="262"/>
      <c r="UMY155" s="262"/>
      <c r="UMZ155" s="262"/>
      <c r="UNA155" s="262"/>
      <c r="UNB155" s="262"/>
      <c r="UNC155" s="262"/>
      <c r="UND155" s="262"/>
      <c r="UNE155" s="262"/>
      <c r="UNF155" s="262"/>
      <c r="UNG155" s="262"/>
      <c r="UNH155" s="262"/>
      <c r="UNI155" s="262"/>
      <c r="UNJ155" s="262"/>
      <c r="UNK155" s="262"/>
      <c r="UNL155" s="262"/>
      <c r="UNM155" s="262"/>
      <c r="UNN155" s="262"/>
      <c r="UNO155" s="262"/>
      <c r="UNP155" s="262"/>
      <c r="UNQ155" s="262"/>
      <c r="UNR155" s="262"/>
      <c r="UNS155" s="262"/>
      <c r="UNT155" s="262"/>
      <c r="UNU155" s="262"/>
      <c r="UNV155" s="262"/>
      <c r="UNW155" s="262"/>
      <c r="UNX155" s="262"/>
      <c r="UNY155" s="262"/>
      <c r="UNZ155" s="262"/>
      <c r="UOA155" s="262"/>
      <c r="UOB155" s="262"/>
      <c r="UOC155" s="262"/>
      <c r="UOD155" s="262"/>
      <c r="UOE155" s="262"/>
      <c r="UOF155" s="262"/>
      <c r="UOG155" s="262"/>
      <c r="UOH155" s="262"/>
      <c r="UOI155" s="262"/>
      <c r="UOJ155" s="262"/>
      <c r="UOK155" s="262"/>
      <c r="UOL155" s="262"/>
      <c r="UOM155" s="262"/>
      <c r="UON155" s="262"/>
      <c r="UOO155" s="262"/>
      <c r="UOP155" s="262"/>
      <c r="UOQ155" s="262"/>
      <c r="UOR155" s="262"/>
      <c r="UOS155" s="262"/>
      <c r="UOT155" s="262"/>
      <c r="UOU155" s="262"/>
      <c r="UOV155" s="262"/>
      <c r="UOW155" s="262"/>
      <c r="UOX155" s="262"/>
      <c r="UOY155" s="262"/>
      <c r="UOZ155" s="262"/>
      <c r="UPA155" s="262"/>
      <c r="UPB155" s="262"/>
      <c r="UPC155" s="262"/>
      <c r="UPD155" s="262"/>
      <c r="UPE155" s="262"/>
      <c r="UPF155" s="262"/>
      <c r="UPG155" s="262"/>
      <c r="UPH155" s="262"/>
      <c r="UPI155" s="262"/>
      <c r="UPJ155" s="262"/>
      <c r="UPK155" s="262"/>
      <c r="UPL155" s="262"/>
      <c r="UPM155" s="262"/>
      <c r="UPN155" s="262"/>
      <c r="UPO155" s="262"/>
      <c r="UPP155" s="262"/>
      <c r="UPQ155" s="262"/>
      <c r="UPR155" s="262"/>
      <c r="UPS155" s="262"/>
      <c r="UPT155" s="262"/>
      <c r="UPU155" s="262"/>
      <c r="UPV155" s="262"/>
      <c r="UPW155" s="262"/>
      <c r="UPX155" s="262"/>
      <c r="UPY155" s="262"/>
      <c r="UPZ155" s="262"/>
      <c r="UQA155" s="262"/>
      <c r="UQB155" s="262"/>
      <c r="UQC155" s="262"/>
      <c r="UQD155" s="262"/>
      <c r="UQE155" s="262"/>
      <c r="UQF155" s="262"/>
      <c r="UQG155" s="262"/>
      <c r="UQH155" s="262"/>
      <c r="UQI155" s="262"/>
      <c r="UQJ155" s="262"/>
      <c r="UQK155" s="262"/>
      <c r="UQL155" s="262"/>
      <c r="UQM155" s="262"/>
      <c r="UQN155" s="262"/>
      <c r="UQO155" s="262"/>
      <c r="UQP155" s="262"/>
      <c r="UQQ155" s="262"/>
      <c r="UQR155" s="262"/>
      <c r="UQS155" s="262"/>
      <c r="UQT155" s="262"/>
      <c r="UQU155" s="262"/>
      <c r="UQV155" s="262"/>
      <c r="UQW155" s="262"/>
      <c r="UQX155" s="262"/>
      <c r="UQY155" s="262"/>
      <c r="UQZ155" s="262"/>
      <c r="URA155" s="262"/>
      <c r="URB155" s="262"/>
      <c r="URC155" s="262"/>
      <c r="URD155" s="262"/>
      <c r="URE155" s="262"/>
      <c r="URF155" s="262"/>
      <c r="URG155" s="262"/>
      <c r="URH155" s="262"/>
      <c r="URI155" s="262"/>
      <c r="URJ155" s="262"/>
      <c r="URK155" s="262"/>
      <c r="URL155" s="262"/>
      <c r="URM155" s="262"/>
      <c r="URN155" s="262"/>
      <c r="URO155" s="262"/>
      <c r="URP155" s="262"/>
      <c r="URQ155" s="262"/>
      <c r="URR155" s="262"/>
      <c r="URS155" s="262"/>
      <c r="URT155" s="262"/>
      <c r="URU155" s="262"/>
      <c r="URV155" s="262"/>
      <c r="URW155" s="262"/>
      <c r="URX155" s="262"/>
      <c r="URY155" s="262"/>
      <c r="URZ155" s="262"/>
      <c r="USA155" s="262"/>
      <c r="USB155" s="262"/>
      <c r="USC155" s="262"/>
      <c r="USD155" s="262"/>
      <c r="USE155" s="262"/>
      <c r="USF155" s="262"/>
      <c r="USG155" s="262"/>
      <c r="USH155" s="262"/>
      <c r="USI155" s="262"/>
      <c r="USJ155" s="262"/>
      <c r="USK155" s="262"/>
      <c r="USL155" s="262"/>
      <c r="USM155" s="262"/>
      <c r="USN155" s="262"/>
      <c r="USO155" s="262"/>
      <c r="USP155" s="262"/>
      <c r="USQ155" s="262"/>
      <c r="USR155" s="262"/>
      <c r="USS155" s="262"/>
      <c r="UST155" s="262"/>
      <c r="USU155" s="262"/>
      <c r="USV155" s="262"/>
      <c r="USW155" s="262"/>
      <c r="USX155" s="262"/>
      <c r="USY155" s="262"/>
      <c r="USZ155" s="262"/>
      <c r="UTA155" s="262"/>
      <c r="UTB155" s="262"/>
      <c r="UTC155" s="262"/>
      <c r="UTD155" s="262"/>
      <c r="UTE155" s="262"/>
      <c r="UTF155" s="262"/>
      <c r="UTG155" s="262"/>
      <c r="UTH155" s="262"/>
      <c r="UTI155" s="262"/>
      <c r="UTJ155" s="262"/>
      <c r="UTK155" s="262"/>
      <c r="UTL155" s="262"/>
      <c r="UTM155" s="262"/>
      <c r="UTN155" s="262"/>
      <c r="UTO155" s="262"/>
      <c r="UTP155" s="262"/>
      <c r="UTQ155" s="262"/>
      <c r="UTR155" s="262"/>
      <c r="UTS155" s="262"/>
      <c r="UTT155" s="262"/>
      <c r="UTU155" s="262"/>
      <c r="UTV155" s="262"/>
      <c r="UTW155" s="262"/>
      <c r="UTX155" s="262"/>
      <c r="UTY155" s="262"/>
      <c r="UTZ155" s="262"/>
      <c r="UUA155" s="262"/>
      <c r="UUB155" s="262"/>
      <c r="UUC155" s="262"/>
      <c r="UUD155" s="262"/>
      <c r="UUE155" s="262"/>
      <c r="UUF155" s="262"/>
      <c r="UUG155" s="262"/>
      <c r="UUH155" s="262"/>
      <c r="UUI155" s="262"/>
      <c r="UUJ155" s="262"/>
      <c r="UUK155" s="262"/>
      <c r="UUL155" s="262"/>
      <c r="UUM155" s="262"/>
      <c r="UUN155" s="262"/>
      <c r="UUO155" s="262"/>
      <c r="UUP155" s="262"/>
      <c r="UUQ155" s="262"/>
      <c r="UUR155" s="262"/>
      <c r="UUS155" s="262"/>
      <c r="UUT155" s="262"/>
      <c r="UUU155" s="262"/>
      <c r="UUV155" s="262"/>
      <c r="UUW155" s="262"/>
      <c r="UUX155" s="262"/>
      <c r="UUY155" s="262"/>
      <c r="UUZ155" s="262"/>
      <c r="UVA155" s="262"/>
      <c r="UVB155" s="262"/>
      <c r="UVC155" s="262"/>
      <c r="UVD155" s="262"/>
      <c r="UVE155" s="262"/>
      <c r="UVF155" s="262"/>
      <c r="UVG155" s="262"/>
      <c r="UVH155" s="262"/>
      <c r="UVI155" s="262"/>
      <c r="UVJ155" s="262"/>
      <c r="UVK155" s="262"/>
      <c r="UVL155" s="262"/>
      <c r="UVM155" s="262"/>
      <c r="UVN155" s="262"/>
      <c r="UVO155" s="262"/>
      <c r="UVP155" s="262"/>
      <c r="UVQ155" s="262"/>
      <c r="UVR155" s="262"/>
      <c r="UVS155" s="262"/>
      <c r="UVT155" s="262"/>
      <c r="UVU155" s="262"/>
      <c r="UVV155" s="262"/>
      <c r="UVW155" s="262"/>
      <c r="UVX155" s="262"/>
      <c r="UVY155" s="262"/>
      <c r="UVZ155" s="262"/>
      <c r="UWA155" s="262"/>
      <c r="UWB155" s="262"/>
      <c r="UWC155" s="262"/>
      <c r="UWD155" s="262"/>
      <c r="UWE155" s="262"/>
      <c r="UWF155" s="262"/>
      <c r="UWG155" s="262"/>
      <c r="UWH155" s="262"/>
      <c r="UWI155" s="262"/>
      <c r="UWJ155" s="262"/>
      <c r="UWK155" s="262"/>
      <c r="UWL155" s="262"/>
      <c r="UWM155" s="262"/>
      <c r="UWN155" s="262"/>
      <c r="UWO155" s="262"/>
      <c r="UWP155" s="262"/>
      <c r="UWQ155" s="262"/>
      <c r="UWR155" s="262"/>
      <c r="UWS155" s="262"/>
      <c r="UWT155" s="262"/>
      <c r="UWU155" s="262"/>
      <c r="UWV155" s="262"/>
      <c r="UWW155" s="262"/>
      <c r="UWX155" s="262"/>
      <c r="UWY155" s="262"/>
      <c r="UWZ155" s="262"/>
      <c r="UXA155" s="262"/>
      <c r="UXB155" s="262"/>
      <c r="UXC155" s="262"/>
      <c r="UXD155" s="262"/>
      <c r="UXE155" s="262"/>
      <c r="UXF155" s="262"/>
      <c r="UXG155" s="262"/>
      <c r="UXH155" s="262"/>
      <c r="UXI155" s="262"/>
      <c r="UXJ155" s="262"/>
      <c r="UXK155" s="262"/>
      <c r="UXL155" s="262"/>
      <c r="UXM155" s="262"/>
      <c r="UXN155" s="262"/>
      <c r="UXO155" s="262"/>
      <c r="UXP155" s="262"/>
      <c r="UXQ155" s="262"/>
      <c r="UXR155" s="262"/>
      <c r="UXS155" s="262"/>
      <c r="UXT155" s="262"/>
      <c r="UXU155" s="262"/>
      <c r="UXV155" s="262"/>
      <c r="UXW155" s="262"/>
      <c r="UXX155" s="262"/>
      <c r="UXY155" s="262"/>
      <c r="UXZ155" s="262"/>
      <c r="UYA155" s="262"/>
      <c r="UYB155" s="262"/>
      <c r="UYC155" s="262"/>
      <c r="UYD155" s="262"/>
      <c r="UYE155" s="262"/>
      <c r="UYF155" s="262"/>
      <c r="UYG155" s="262"/>
      <c r="UYH155" s="262"/>
      <c r="UYI155" s="262"/>
      <c r="UYJ155" s="262"/>
      <c r="UYK155" s="262"/>
      <c r="UYL155" s="262"/>
      <c r="UYM155" s="262"/>
      <c r="UYN155" s="262"/>
      <c r="UYO155" s="262"/>
      <c r="UYP155" s="262"/>
      <c r="UYQ155" s="262"/>
      <c r="UYR155" s="262"/>
      <c r="UYS155" s="262"/>
      <c r="UYT155" s="262"/>
      <c r="UYU155" s="262"/>
      <c r="UYV155" s="262"/>
      <c r="UYW155" s="262"/>
      <c r="UYX155" s="262"/>
      <c r="UYY155" s="262"/>
      <c r="UYZ155" s="262"/>
      <c r="UZA155" s="262"/>
      <c r="UZB155" s="262"/>
      <c r="UZC155" s="262"/>
      <c r="UZD155" s="262"/>
      <c r="UZE155" s="262"/>
      <c r="UZF155" s="262"/>
      <c r="UZG155" s="262"/>
      <c r="UZH155" s="262"/>
      <c r="UZI155" s="262"/>
      <c r="UZJ155" s="262"/>
      <c r="UZK155" s="262"/>
      <c r="UZL155" s="262"/>
      <c r="UZM155" s="262"/>
      <c r="UZN155" s="262"/>
      <c r="UZO155" s="262"/>
      <c r="UZP155" s="262"/>
      <c r="UZQ155" s="262"/>
      <c r="UZR155" s="262"/>
      <c r="UZS155" s="262"/>
      <c r="UZT155" s="262"/>
      <c r="UZU155" s="262"/>
      <c r="UZV155" s="262"/>
      <c r="UZW155" s="262"/>
      <c r="UZX155" s="262"/>
      <c r="UZY155" s="262"/>
      <c r="UZZ155" s="262"/>
      <c r="VAA155" s="262"/>
      <c r="VAB155" s="262"/>
      <c r="VAC155" s="262"/>
      <c r="VAD155" s="262"/>
      <c r="VAE155" s="262"/>
      <c r="VAF155" s="262"/>
      <c r="VAG155" s="262"/>
      <c r="VAH155" s="262"/>
      <c r="VAI155" s="262"/>
      <c r="VAJ155" s="262"/>
      <c r="VAK155" s="262"/>
      <c r="VAL155" s="262"/>
      <c r="VAM155" s="262"/>
      <c r="VAN155" s="262"/>
      <c r="VAO155" s="262"/>
      <c r="VAP155" s="262"/>
      <c r="VAQ155" s="262"/>
      <c r="VAR155" s="262"/>
      <c r="VAS155" s="262"/>
      <c r="VAT155" s="262"/>
      <c r="VAU155" s="262"/>
      <c r="VAV155" s="262"/>
      <c r="VAW155" s="262"/>
      <c r="VAX155" s="262"/>
      <c r="VAY155" s="262"/>
      <c r="VAZ155" s="262"/>
      <c r="VBA155" s="262"/>
      <c r="VBB155" s="262"/>
      <c r="VBC155" s="262"/>
      <c r="VBD155" s="262"/>
      <c r="VBE155" s="262"/>
      <c r="VBF155" s="262"/>
      <c r="VBG155" s="262"/>
      <c r="VBH155" s="262"/>
      <c r="VBI155" s="262"/>
      <c r="VBJ155" s="262"/>
      <c r="VBK155" s="262"/>
      <c r="VBL155" s="262"/>
      <c r="VBM155" s="262"/>
      <c r="VBN155" s="262"/>
      <c r="VBO155" s="262"/>
      <c r="VBP155" s="262"/>
      <c r="VBQ155" s="262"/>
      <c r="VBR155" s="262"/>
      <c r="VBS155" s="262"/>
      <c r="VBT155" s="262"/>
      <c r="VBU155" s="262"/>
      <c r="VBV155" s="262"/>
      <c r="VBW155" s="262"/>
      <c r="VBX155" s="262"/>
      <c r="VBY155" s="262"/>
      <c r="VBZ155" s="262"/>
      <c r="VCA155" s="262"/>
      <c r="VCB155" s="262"/>
      <c r="VCC155" s="262"/>
      <c r="VCD155" s="262"/>
      <c r="VCE155" s="262"/>
      <c r="VCF155" s="262"/>
      <c r="VCG155" s="262"/>
      <c r="VCH155" s="262"/>
      <c r="VCI155" s="262"/>
      <c r="VCJ155" s="262"/>
      <c r="VCK155" s="262"/>
      <c r="VCL155" s="262"/>
      <c r="VCM155" s="262"/>
      <c r="VCN155" s="262"/>
      <c r="VCO155" s="262"/>
      <c r="VCP155" s="262"/>
      <c r="VCQ155" s="262"/>
      <c r="VCR155" s="262"/>
      <c r="VCS155" s="262"/>
      <c r="VCT155" s="262"/>
      <c r="VCU155" s="262"/>
      <c r="VCV155" s="262"/>
      <c r="VCW155" s="262"/>
      <c r="VCX155" s="262"/>
      <c r="VCY155" s="262"/>
      <c r="VCZ155" s="262"/>
      <c r="VDA155" s="262"/>
      <c r="VDB155" s="262"/>
      <c r="VDC155" s="262"/>
      <c r="VDD155" s="262"/>
      <c r="VDE155" s="262"/>
      <c r="VDF155" s="262"/>
      <c r="VDG155" s="262"/>
      <c r="VDH155" s="262"/>
      <c r="VDI155" s="262"/>
      <c r="VDJ155" s="262"/>
      <c r="VDK155" s="262"/>
      <c r="VDL155" s="262"/>
      <c r="VDM155" s="262"/>
      <c r="VDN155" s="262"/>
      <c r="VDO155" s="262"/>
      <c r="VDP155" s="262"/>
      <c r="VDQ155" s="262"/>
      <c r="VDR155" s="262"/>
      <c r="VDS155" s="262"/>
      <c r="VDT155" s="262"/>
      <c r="VDU155" s="262"/>
      <c r="VDV155" s="262"/>
      <c r="VDW155" s="262"/>
      <c r="VDX155" s="262"/>
      <c r="VDY155" s="262"/>
      <c r="VDZ155" s="262"/>
      <c r="VEA155" s="262"/>
      <c r="VEB155" s="262"/>
      <c r="VEC155" s="262"/>
      <c r="VED155" s="262"/>
      <c r="VEE155" s="262"/>
      <c r="VEF155" s="262"/>
      <c r="VEG155" s="262"/>
      <c r="VEH155" s="262"/>
      <c r="VEI155" s="262"/>
      <c r="VEJ155" s="262"/>
      <c r="VEK155" s="262"/>
      <c r="VEL155" s="262"/>
      <c r="VEM155" s="262"/>
      <c r="VEN155" s="262"/>
      <c r="VEO155" s="262"/>
      <c r="VEP155" s="262"/>
      <c r="VEQ155" s="262"/>
      <c r="VER155" s="262"/>
      <c r="VES155" s="262"/>
      <c r="VET155" s="262"/>
      <c r="VEU155" s="262"/>
      <c r="VEV155" s="262"/>
      <c r="VEW155" s="262"/>
      <c r="VEX155" s="262"/>
      <c r="VEY155" s="262"/>
      <c r="VEZ155" s="262"/>
      <c r="VFA155" s="262"/>
      <c r="VFB155" s="262"/>
      <c r="VFC155" s="262"/>
      <c r="VFD155" s="262"/>
      <c r="VFE155" s="262"/>
      <c r="VFF155" s="262"/>
      <c r="VFG155" s="262"/>
      <c r="VFH155" s="262"/>
      <c r="VFI155" s="262"/>
      <c r="VFJ155" s="262"/>
      <c r="VFK155" s="262"/>
      <c r="VFL155" s="262"/>
      <c r="VFM155" s="262"/>
      <c r="VFN155" s="262"/>
      <c r="VFO155" s="262"/>
      <c r="VFP155" s="262"/>
      <c r="VFQ155" s="262"/>
      <c r="VFR155" s="262"/>
      <c r="VFS155" s="262"/>
      <c r="VFT155" s="262"/>
      <c r="VFU155" s="262"/>
      <c r="VFV155" s="262"/>
      <c r="VFW155" s="262"/>
      <c r="VFX155" s="262"/>
      <c r="VFY155" s="262"/>
      <c r="VFZ155" s="262"/>
      <c r="VGA155" s="262"/>
      <c r="VGB155" s="262"/>
      <c r="VGC155" s="262"/>
      <c r="VGD155" s="262"/>
      <c r="VGE155" s="262"/>
      <c r="VGF155" s="262"/>
      <c r="VGG155" s="262"/>
      <c r="VGH155" s="262"/>
      <c r="VGI155" s="262"/>
      <c r="VGJ155" s="262"/>
      <c r="VGK155" s="262"/>
      <c r="VGL155" s="262"/>
      <c r="VGM155" s="262"/>
      <c r="VGN155" s="262"/>
      <c r="VGO155" s="262"/>
      <c r="VGP155" s="262"/>
      <c r="VGQ155" s="262"/>
      <c r="VGR155" s="262"/>
      <c r="VGS155" s="262"/>
      <c r="VGT155" s="262"/>
      <c r="VGU155" s="262"/>
      <c r="VGV155" s="262"/>
      <c r="VGW155" s="262"/>
      <c r="VGX155" s="262"/>
      <c r="VGY155" s="262"/>
      <c r="VGZ155" s="262"/>
      <c r="VHA155" s="262"/>
      <c r="VHB155" s="262"/>
      <c r="VHC155" s="262"/>
      <c r="VHD155" s="262"/>
      <c r="VHE155" s="262"/>
      <c r="VHF155" s="262"/>
      <c r="VHG155" s="262"/>
      <c r="VHH155" s="262"/>
      <c r="VHI155" s="262"/>
      <c r="VHJ155" s="262"/>
      <c r="VHK155" s="262"/>
      <c r="VHL155" s="262"/>
      <c r="VHM155" s="262"/>
      <c r="VHN155" s="262"/>
      <c r="VHO155" s="262"/>
      <c r="VHP155" s="262"/>
      <c r="VHQ155" s="262"/>
      <c r="VHR155" s="262"/>
      <c r="VHS155" s="262"/>
      <c r="VHT155" s="262"/>
      <c r="VHU155" s="262"/>
      <c r="VHV155" s="262"/>
      <c r="VHW155" s="262"/>
      <c r="VHX155" s="262"/>
      <c r="VHY155" s="262"/>
      <c r="VHZ155" s="262"/>
      <c r="VIA155" s="262"/>
      <c r="VIB155" s="262"/>
      <c r="VIC155" s="262"/>
      <c r="VID155" s="262"/>
      <c r="VIE155" s="262"/>
      <c r="VIF155" s="262"/>
      <c r="VIG155" s="262"/>
      <c r="VIH155" s="262"/>
      <c r="VII155" s="262"/>
      <c r="VIJ155" s="262"/>
      <c r="VIK155" s="262"/>
      <c r="VIL155" s="262"/>
      <c r="VIM155" s="262"/>
      <c r="VIN155" s="262"/>
      <c r="VIO155" s="262"/>
      <c r="VIP155" s="262"/>
      <c r="VIQ155" s="262"/>
      <c r="VIR155" s="262"/>
      <c r="VIS155" s="262"/>
      <c r="VIT155" s="262"/>
      <c r="VIU155" s="262"/>
      <c r="VIV155" s="262"/>
      <c r="VIW155" s="262"/>
      <c r="VIX155" s="262"/>
      <c r="VIY155" s="262"/>
      <c r="VIZ155" s="262"/>
      <c r="VJA155" s="262"/>
      <c r="VJB155" s="262"/>
      <c r="VJC155" s="262"/>
      <c r="VJD155" s="262"/>
      <c r="VJE155" s="262"/>
      <c r="VJF155" s="262"/>
      <c r="VJG155" s="262"/>
      <c r="VJH155" s="262"/>
      <c r="VJI155" s="262"/>
      <c r="VJJ155" s="262"/>
      <c r="VJK155" s="262"/>
      <c r="VJL155" s="262"/>
      <c r="VJM155" s="262"/>
      <c r="VJN155" s="262"/>
      <c r="VJO155" s="262"/>
      <c r="VJP155" s="262"/>
      <c r="VJQ155" s="262"/>
      <c r="VJR155" s="262"/>
      <c r="VJS155" s="262"/>
      <c r="VJT155" s="262"/>
      <c r="VJU155" s="262"/>
      <c r="VJV155" s="262"/>
      <c r="VJW155" s="262"/>
      <c r="VJX155" s="262"/>
      <c r="VJY155" s="262"/>
      <c r="VJZ155" s="262"/>
      <c r="VKA155" s="262"/>
      <c r="VKB155" s="262"/>
      <c r="VKC155" s="262"/>
      <c r="VKD155" s="262"/>
      <c r="VKE155" s="262"/>
      <c r="VKF155" s="262"/>
      <c r="VKG155" s="262"/>
      <c r="VKH155" s="262"/>
      <c r="VKI155" s="262"/>
      <c r="VKJ155" s="262"/>
      <c r="VKK155" s="262"/>
      <c r="VKL155" s="262"/>
      <c r="VKM155" s="262"/>
      <c r="VKN155" s="262"/>
      <c r="VKO155" s="262"/>
      <c r="VKP155" s="262"/>
      <c r="VKQ155" s="262"/>
      <c r="VKR155" s="262"/>
      <c r="VKS155" s="262"/>
      <c r="VKT155" s="262"/>
      <c r="VKU155" s="262"/>
      <c r="VKV155" s="262"/>
      <c r="VKW155" s="262"/>
      <c r="VKX155" s="262"/>
      <c r="VKY155" s="262"/>
      <c r="VKZ155" s="262"/>
      <c r="VLA155" s="262"/>
      <c r="VLB155" s="262"/>
      <c r="VLC155" s="262"/>
      <c r="VLD155" s="262"/>
      <c r="VLE155" s="262"/>
      <c r="VLF155" s="262"/>
      <c r="VLG155" s="262"/>
      <c r="VLH155" s="262"/>
      <c r="VLI155" s="262"/>
      <c r="VLJ155" s="262"/>
      <c r="VLK155" s="262"/>
      <c r="VLL155" s="262"/>
      <c r="VLM155" s="262"/>
      <c r="VLN155" s="262"/>
      <c r="VLO155" s="262"/>
      <c r="VLP155" s="262"/>
      <c r="VLQ155" s="262"/>
      <c r="VLR155" s="262"/>
      <c r="VLS155" s="262"/>
      <c r="VLT155" s="262"/>
      <c r="VLU155" s="262"/>
      <c r="VLV155" s="262"/>
      <c r="VLW155" s="262"/>
      <c r="VLX155" s="262"/>
      <c r="VLY155" s="262"/>
      <c r="VLZ155" s="262"/>
      <c r="VMA155" s="262"/>
      <c r="VMB155" s="262"/>
      <c r="VMC155" s="262"/>
      <c r="VMD155" s="262"/>
      <c r="VME155" s="262"/>
      <c r="VMF155" s="262"/>
      <c r="VMG155" s="262"/>
      <c r="VMH155" s="262"/>
      <c r="VMI155" s="262"/>
      <c r="VMJ155" s="262"/>
      <c r="VMK155" s="262"/>
      <c r="VML155" s="262"/>
      <c r="VMM155" s="262"/>
      <c r="VMN155" s="262"/>
      <c r="VMO155" s="262"/>
      <c r="VMP155" s="262"/>
      <c r="VMQ155" s="262"/>
      <c r="VMR155" s="262"/>
      <c r="VMS155" s="262"/>
      <c r="VMT155" s="262"/>
      <c r="VMU155" s="262"/>
      <c r="VMV155" s="262"/>
      <c r="VMW155" s="262"/>
      <c r="VMX155" s="262"/>
      <c r="VMY155" s="262"/>
      <c r="VMZ155" s="262"/>
      <c r="VNA155" s="262"/>
      <c r="VNB155" s="262"/>
      <c r="VNC155" s="262"/>
      <c r="VND155" s="262"/>
      <c r="VNE155" s="262"/>
      <c r="VNF155" s="262"/>
      <c r="VNG155" s="262"/>
      <c r="VNH155" s="262"/>
      <c r="VNI155" s="262"/>
      <c r="VNJ155" s="262"/>
      <c r="VNK155" s="262"/>
      <c r="VNL155" s="262"/>
      <c r="VNM155" s="262"/>
      <c r="VNN155" s="262"/>
      <c r="VNO155" s="262"/>
      <c r="VNP155" s="262"/>
      <c r="VNQ155" s="262"/>
      <c r="VNR155" s="262"/>
      <c r="VNS155" s="262"/>
      <c r="VNT155" s="262"/>
      <c r="VNU155" s="262"/>
      <c r="VNV155" s="262"/>
      <c r="VNW155" s="262"/>
      <c r="VNX155" s="262"/>
      <c r="VNY155" s="262"/>
      <c r="VNZ155" s="262"/>
      <c r="VOA155" s="262"/>
      <c r="VOB155" s="262"/>
      <c r="VOC155" s="262"/>
      <c r="VOD155" s="262"/>
      <c r="VOE155" s="262"/>
      <c r="VOF155" s="262"/>
      <c r="VOG155" s="262"/>
      <c r="VOH155" s="262"/>
      <c r="VOI155" s="262"/>
      <c r="VOJ155" s="262"/>
      <c r="VOK155" s="262"/>
      <c r="VOL155" s="262"/>
      <c r="VOM155" s="262"/>
      <c r="VON155" s="262"/>
      <c r="VOO155" s="262"/>
      <c r="VOP155" s="262"/>
      <c r="VOQ155" s="262"/>
      <c r="VOR155" s="262"/>
      <c r="VOS155" s="262"/>
      <c r="VOT155" s="262"/>
      <c r="VOU155" s="262"/>
      <c r="VOV155" s="262"/>
      <c r="VOW155" s="262"/>
      <c r="VOX155" s="262"/>
      <c r="VOY155" s="262"/>
      <c r="VOZ155" s="262"/>
      <c r="VPA155" s="262"/>
      <c r="VPB155" s="262"/>
      <c r="VPC155" s="262"/>
      <c r="VPD155" s="262"/>
      <c r="VPE155" s="262"/>
      <c r="VPF155" s="262"/>
      <c r="VPG155" s="262"/>
      <c r="VPH155" s="262"/>
      <c r="VPI155" s="262"/>
      <c r="VPJ155" s="262"/>
      <c r="VPK155" s="262"/>
      <c r="VPL155" s="262"/>
      <c r="VPM155" s="262"/>
      <c r="VPN155" s="262"/>
      <c r="VPO155" s="262"/>
      <c r="VPP155" s="262"/>
      <c r="VPQ155" s="262"/>
      <c r="VPR155" s="262"/>
      <c r="VPS155" s="262"/>
      <c r="VPT155" s="262"/>
      <c r="VPU155" s="262"/>
      <c r="VPV155" s="262"/>
      <c r="VPW155" s="262"/>
      <c r="VPX155" s="262"/>
      <c r="VPY155" s="262"/>
      <c r="VPZ155" s="262"/>
      <c r="VQA155" s="262"/>
      <c r="VQB155" s="262"/>
      <c r="VQC155" s="262"/>
      <c r="VQD155" s="262"/>
      <c r="VQE155" s="262"/>
      <c r="VQF155" s="262"/>
      <c r="VQG155" s="262"/>
      <c r="VQH155" s="262"/>
      <c r="VQI155" s="262"/>
      <c r="VQJ155" s="262"/>
      <c r="VQK155" s="262"/>
      <c r="VQL155" s="262"/>
      <c r="VQM155" s="262"/>
      <c r="VQN155" s="262"/>
      <c r="VQO155" s="262"/>
      <c r="VQP155" s="262"/>
      <c r="VQQ155" s="262"/>
      <c r="VQR155" s="262"/>
      <c r="VQS155" s="262"/>
      <c r="VQT155" s="262"/>
      <c r="VQU155" s="262"/>
      <c r="VQV155" s="262"/>
      <c r="VQW155" s="262"/>
      <c r="VQX155" s="262"/>
      <c r="VQY155" s="262"/>
      <c r="VQZ155" s="262"/>
      <c r="VRA155" s="262"/>
      <c r="VRB155" s="262"/>
      <c r="VRC155" s="262"/>
      <c r="VRD155" s="262"/>
      <c r="VRE155" s="262"/>
      <c r="VRF155" s="262"/>
      <c r="VRG155" s="262"/>
      <c r="VRH155" s="262"/>
      <c r="VRI155" s="262"/>
      <c r="VRJ155" s="262"/>
      <c r="VRK155" s="262"/>
      <c r="VRL155" s="262"/>
      <c r="VRM155" s="262"/>
      <c r="VRN155" s="262"/>
      <c r="VRO155" s="262"/>
      <c r="VRP155" s="262"/>
      <c r="VRQ155" s="262"/>
      <c r="VRR155" s="262"/>
      <c r="VRS155" s="262"/>
      <c r="VRT155" s="262"/>
      <c r="VRU155" s="262"/>
      <c r="VRV155" s="262"/>
      <c r="VRW155" s="262"/>
      <c r="VRX155" s="262"/>
      <c r="VRY155" s="262"/>
      <c r="VRZ155" s="262"/>
      <c r="VSA155" s="262"/>
      <c r="VSB155" s="262"/>
      <c r="VSC155" s="262"/>
      <c r="VSD155" s="262"/>
      <c r="VSE155" s="262"/>
      <c r="VSF155" s="262"/>
      <c r="VSG155" s="262"/>
      <c r="VSH155" s="262"/>
      <c r="VSI155" s="262"/>
      <c r="VSJ155" s="262"/>
      <c r="VSK155" s="262"/>
      <c r="VSL155" s="262"/>
      <c r="VSM155" s="262"/>
      <c r="VSN155" s="262"/>
      <c r="VSO155" s="262"/>
      <c r="VSP155" s="262"/>
      <c r="VSQ155" s="262"/>
      <c r="VSR155" s="262"/>
      <c r="VSS155" s="262"/>
      <c r="VST155" s="262"/>
      <c r="VSU155" s="262"/>
      <c r="VSV155" s="262"/>
      <c r="VSW155" s="262"/>
      <c r="VSX155" s="262"/>
      <c r="VSY155" s="262"/>
      <c r="VSZ155" s="262"/>
      <c r="VTA155" s="262"/>
      <c r="VTB155" s="262"/>
      <c r="VTC155" s="262"/>
      <c r="VTD155" s="262"/>
      <c r="VTE155" s="262"/>
      <c r="VTF155" s="262"/>
      <c r="VTG155" s="262"/>
      <c r="VTH155" s="262"/>
      <c r="VTI155" s="262"/>
      <c r="VTJ155" s="262"/>
      <c r="VTK155" s="262"/>
      <c r="VTL155" s="262"/>
      <c r="VTM155" s="262"/>
      <c r="VTN155" s="262"/>
      <c r="VTO155" s="262"/>
      <c r="VTP155" s="262"/>
      <c r="VTQ155" s="262"/>
      <c r="VTR155" s="262"/>
      <c r="VTS155" s="262"/>
      <c r="VTT155" s="262"/>
      <c r="VTU155" s="262"/>
      <c r="VTV155" s="262"/>
      <c r="VTW155" s="262"/>
      <c r="VTX155" s="262"/>
      <c r="VTY155" s="262"/>
      <c r="VTZ155" s="262"/>
      <c r="VUA155" s="262"/>
      <c r="VUB155" s="262"/>
      <c r="VUC155" s="262"/>
      <c r="VUD155" s="262"/>
      <c r="VUE155" s="262"/>
      <c r="VUF155" s="262"/>
      <c r="VUG155" s="262"/>
      <c r="VUH155" s="262"/>
      <c r="VUI155" s="262"/>
      <c r="VUJ155" s="262"/>
      <c r="VUK155" s="262"/>
      <c r="VUL155" s="262"/>
      <c r="VUM155" s="262"/>
      <c r="VUN155" s="262"/>
      <c r="VUO155" s="262"/>
      <c r="VUP155" s="262"/>
      <c r="VUQ155" s="262"/>
      <c r="VUR155" s="262"/>
      <c r="VUS155" s="262"/>
      <c r="VUT155" s="262"/>
      <c r="VUU155" s="262"/>
      <c r="VUV155" s="262"/>
      <c r="VUW155" s="262"/>
      <c r="VUX155" s="262"/>
      <c r="VUY155" s="262"/>
      <c r="VUZ155" s="262"/>
      <c r="VVA155" s="262"/>
      <c r="VVB155" s="262"/>
      <c r="VVC155" s="262"/>
      <c r="VVD155" s="262"/>
      <c r="VVE155" s="262"/>
      <c r="VVF155" s="262"/>
      <c r="VVG155" s="262"/>
      <c r="VVH155" s="262"/>
      <c r="VVI155" s="262"/>
      <c r="VVJ155" s="262"/>
      <c r="VVK155" s="262"/>
      <c r="VVL155" s="262"/>
      <c r="VVM155" s="262"/>
      <c r="VVN155" s="262"/>
      <c r="VVO155" s="262"/>
      <c r="VVP155" s="262"/>
      <c r="VVQ155" s="262"/>
      <c r="VVR155" s="262"/>
      <c r="VVS155" s="262"/>
      <c r="VVT155" s="262"/>
      <c r="VVU155" s="262"/>
      <c r="VVV155" s="262"/>
      <c r="VVW155" s="262"/>
      <c r="VVX155" s="262"/>
      <c r="VVY155" s="262"/>
      <c r="VVZ155" s="262"/>
      <c r="VWA155" s="262"/>
      <c r="VWB155" s="262"/>
      <c r="VWC155" s="262"/>
      <c r="VWD155" s="262"/>
      <c r="VWE155" s="262"/>
      <c r="VWF155" s="262"/>
      <c r="VWG155" s="262"/>
      <c r="VWH155" s="262"/>
      <c r="VWI155" s="262"/>
      <c r="VWJ155" s="262"/>
      <c r="VWK155" s="262"/>
      <c r="VWL155" s="262"/>
      <c r="VWM155" s="262"/>
      <c r="VWN155" s="262"/>
      <c r="VWO155" s="262"/>
      <c r="VWP155" s="262"/>
      <c r="VWQ155" s="262"/>
      <c r="VWR155" s="262"/>
      <c r="VWS155" s="262"/>
      <c r="VWT155" s="262"/>
      <c r="VWU155" s="262"/>
      <c r="VWV155" s="262"/>
      <c r="VWW155" s="262"/>
      <c r="VWX155" s="262"/>
      <c r="VWY155" s="262"/>
      <c r="VWZ155" s="262"/>
      <c r="VXA155" s="262"/>
      <c r="VXB155" s="262"/>
      <c r="VXC155" s="262"/>
      <c r="VXD155" s="262"/>
      <c r="VXE155" s="262"/>
      <c r="VXF155" s="262"/>
      <c r="VXG155" s="262"/>
      <c r="VXH155" s="262"/>
      <c r="VXI155" s="262"/>
      <c r="VXJ155" s="262"/>
      <c r="VXK155" s="262"/>
      <c r="VXL155" s="262"/>
      <c r="VXM155" s="262"/>
      <c r="VXN155" s="262"/>
      <c r="VXO155" s="262"/>
      <c r="VXP155" s="262"/>
      <c r="VXQ155" s="262"/>
      <c r="VXR155" s="262"/>
      <c r="VXS155" s="262"/>
      <c r="VXT155" s="262"/>
      <c r="VXU155" s="262"/>
      <c r="VXV155" s="262"/>
      <c r="VXW155" s="262"/>
      <c r="VXX155" s="262"/>
      <c r="VXY155" s="262"/>
      <c r="VXZ155" s="262"/>
      <c r="VYA155" s="262"/>
      <c r="VYB155" s="262"/>
      <c r="VYC155" s="262"/>
      <c r="VYD155" s="262"/>
      <c r="VYE155" s="262"/>
      <c r="VYF155" s="262"/>
      <c r="VYG155" s="262"/>
      <c r="VYH155" s="262"/>
      <c r="VYI155" s="262"/>
      <c r="VYJ155" s="262"/>
      <c r="VYK155" s="262"/>
      <c r="VYL155" s="262"/>
      <c r="VYM155" s="262"/>
      <c r="VYN155" s="262"/>
      <c r="VYO155" s="262"/>
      <c r="VYP155" s="262"/>
      <c r="VYQ155" s="262"/>
      <c r="VYR155" s="262"/>
      <c r="VYS155" s="262"/>
      <c r="VYT155" s="262"/>
      <c r="VYU155" s="262"/>
      <c r="VYV155" s="262"/>
      <c r="VYW155" s="262"/>
      <c r="VYX155" s="262"/>
      <c r="VYY155" s="262"/>
      <c r="VYZ155" s="262"/>
      <c r="VZA155" s="262"/>
      <c r="VZB155" s="262"/>
      <c r="VZC155" s="262"/>
      <c r="VZD155" s="262"/>
      <c r="VZE155" s="262"/>
      <c r="VZF155" s="262"/>
      <c r="VZG155" s="262"/>
      <c r="VZH155" s="262"/>
      <c r="VZI155" s="262"/>
      <c r="VZJ155" s="262"/>
      <c r="VZK155" s="262"/>
      <c r="VZL155" s="262"/>
      <c r="VZM155" s="262"/>
      <c r="VZN155" s="262"/>
      <c r="VZO155" s="262"/>
      <c r="VZP155" s="262"/>
      <c r="VZQ155" s="262"/>
      <c r="VZR155" s="262"/>
      <c r="VZS155" s="262"/>
      <c r="VZT155" s="262"/>
      <c r="VZU155" s="262"/>
      <c r="VZV155" s="262"/>
      <c r="VZW155" s="262"/>
      <c r="VZX155" s="262"/>
      <c r="VZY155" s="262"/>
      <c r="VZZ155" s="262"/>
      <c r="WAA155" s="262"/>
      <c r="WAB155" s="262"/>
      <c r="WAC155" s="262"/>
      <c r="WAD155" s="262"/>
      <c r="WAE155" s="262"/>
      <c r="WAF155" s="262"/>
      <c r="WAG155" s="262"/>
      <c r="WAH155" s="262"/>
      <c r="WAI155" s="262"/>
      <c r="WAJ155" s="262"/>
      <c r="WAK155" s="262"/>
      <c r="WAL155" s="262"/>
      <c r="WAM155" s="262"/>
      <c r="WAN155" s="262"/>
      <c r="WAO155" s="262"/>
      <c r="WAP155" s="262"/>
      <c r="WAQ155" s="262"/>
      <c r="WAR155" s="262"/>
      <c r="WAS155" s="262"/>
      <c r="WAT155" s="262"/>
      <c r="WAU155" s="262"/>
      <c r="WAV155" s="262"/>
      <c r="WAW155" s="262"/>
      <c r="WAX155" s="262"/>
      <c r="WAY155" s="262"/>
      <c r="WAZ155" s="262"/>
      <c r="WBA155" s="262"/>
      <c r="WBB155" s="262"/>
      <c r="WBC155" s="262"/>
      <c r="WBD155" s="262"/>
      <c r="WBE155" s="262"/>
      <c r="WBF155" s="262"/>
      <c r="WBG155" s="262"/>
      <c r="WBH155" s="262"/>
      <c r="WBI155" s="262"/>
      <c r="WBJ155" s="262"/>
      <c r="WBK155" s="262"/>
      <c r="WBL155" s="262"/>
      <c r="WBM155" s="262"/>
      <c r="WBN155" s="262"/>
      <c r="WBO155" s="262"/>
      <c r="WBP155" s="262"/>
      <c r="WBQ155" s="262"/>
      <c r="WBR155" s="262"/>
      <c r="WBS155" s="262"/>
      <c r="WBT155" s="262"/>
      <c r="WBU155" s="262"/>
      <c r="WBV155" s="262"/>
      <c r="WBW155" s="262"/>
      <c r="WBX155" s="262"/>
      <c r="WBY155" s="262"/>
      <c r="WBZ155" s="262"/>
      <c r="WCA155" s="262"/>
      <c r="WCB155" s="262"/>
      <c r="WCC155" s="262"/>
      <c r="WCD155" s="262"/>
      <c r="WCE155" s="262"/>
      <c r="WCF155" s="262"/>
      <c r="WCG155" s="262"/>
      <c r="WCH155" s="262"/>
      <c r="WCI155" s="262"/>
      <c r="WCJ155" s="262"/>
      <c r="WCK155" s="262"/>
      <c r="WCL155" s="262"/>
      <c r="WCM155" s="262"/>
      <c r="WCN155" s="262"/>
      <c r="WCO155" s="262"/>
      <c r="WCP155" s="262"/>
      <c r="WCQ155" s="262"/>
      <c r="WCR155" s="262"/>
      <c r="WCS155" s="262"/>
      <c r="WCT155" s="262"/>
      <c r="WCU155" s="262"/>
      <c r="WCV155" s="262"/>
      <c r="WCW155" s="262"/>
      <c r="WCX155" s="262"/>
      <c r="WCY155" s="262"/>
      <c r="WCZ155" s="262"/>
      <c r="WDA155" s="262"/>
      <c r="WDB155" s="262"/>
      <c r="WDC155" s="262"/>
      <c r="WDD155" s="262"/>
      <c r="WDE155" s="262"/>
      <c r="WDF155" s="262"/>
      <c r="WDG155" s="262"/>
      <c r="WDH155" s="262"/>
      <c r="WDI155" s="262"/>
      <c r="WDJ155" s="262"/>
      <c r="WDK155" s="262"/>
      <c r="WDL155" s="262"/>
      <c r="WDM155" s="262"/>
      <c r="WDN155" s="262"/>
      <c r="WDO155" s="262"/>
      <c r="WDP155" s="262"/>
      <c r="WDQ155" s="262"/>
      <c r="WDR155" s="262"/>
      <c r="WDS155" s="262"/>
      <c r="WDT155" s="262"/>
      <c r="WDU155" s="262"/>
      <c r="WDV155" s="262"/>
      <c r="WDW155" s="262"/>
      <c r="WDX155" s="262"/>
      <c r="WDY155" s="262"/>
      <c r="WDZ155" s="262"/>
      <c r="WEA155" s="262"/>
      <c r="WEB155" s="262"/>
      <c r="WEC155" s="262"/>
      <c r="WED155" s="262"/>
      <c r="WEE155" s="262"/>
      <c r="WEF155" s="262"/>
      <c r="WEG155" s="262"/>
      <c r="WEH155" s="262"/>
      <c r="WEI155" s="262"/>
      <c r="WEJ155" s="262"/>
      <c r="WEK155" s="262"/>
      <c r="WEL155" s="262"/>
      <c r="WEM155" s="262"/>
      <c r="WEN155" s="262"/>
      <c r="WEO155" s="262"/>
      <c r="WEP155" s="262"/>
      <c r="WEQ155" s="262"/>
      <c r="WER155" s="262"/>
      <c r="WES155" s="262"/>
      <c r="WET155" s="262"/>
      <c r="WEU155" s="262"/>
      <c r="WEV155" s="262"/>
      <c r="WEW155" s="262"/>
      <c r="WEX155" s="262"/>
      <c r="WEY155" s="262"/>
      <c r="WEZ155" s="262"/>
      <c r="WFA155" s="262"/>
      <c r="WFB155" s="262"/>
      <c r="WFC155" s="262"/>
      <c r="WFD155" s="262"/>
      <c r="WFE155" s="262"/>
      <c r="WFF155" s="262"/>
      <c r="WFG155" s="262"/>
      <c r="WFH155" s="262"/>
      <c r="WFI155" s="262"/>
      <c r="WFJ155" s="262"/>
      <c r="WFK155" s="262"/>
      <c r="WFL155" s="262"/>
      <c r="WFM155" s="262"/>
      <c r="WFN155" s="262"/>
      <c r="WFO155" s="262"/>
      <c r="WFP155" s="262"/>
      <c r="WFQ155" s="262"/>
      <c r="WFR155" s="262"/>
      <c r="WFS155" s="262"/>
      <c r="WFT155" s="262"/>
      <c r="WFU155" s="262"/>
      <c r="WFV155" s="262"/>
      <c r="WFW155" s="262"/>
      <c r="WFX155" s="262"/>
      <c r="WFY155" s="262"/>
      <c r="WFZ155" s="262"/>
      <c r="WGA155" s="262"/>
      <c r="WGB155" s="262"/>
      <c r="WGC155" s="262"/>
      <c r="WGD155" s="262"/>
      <c r="WGE155" s="262"/>
      <c r="WGF155" s="262"/>
      <c r="WGG155" s="262"/>
      <c r="WGH155" s="262"/>
      <c r="WGI155" s="262"/>
      <c r="WGJ155" s="262"/>
      <c r="WGK155" s="262"/>
      <c r="WGL155" s="262"/>
      <c r="WGM155" s="262"/>
      <c r="WGN155" s="262"/>
      <c r="WGO155" s="262"/>
      <c r="WGP155" s="262"/>
      <c r="WGQ155" s="262"/>
      <c r="WGR155" s="262"/>
      <c r="WGS155" s="262"/>
      <c r="WGT155" s="262"/>
      <c r="WGU155" s="262"/>
      <c r="WGV155" s="262"/>
      <c r="WGW155" s="262"/>
      <c r="WGX155" s="262"/>
      <c r="WGY155" s="262"/>
      <c r="WGZ155" s="262"/>
      <c r="WHA155" s="262"/>
      <c r="WHB155" s="262"/>
      <c r="WHC155" s="262"/>
      <c r="WHD155" s="262"/>
      <c r="WHE155" s="262"/>
      <c r="WHF155" s="262"/>
      <c r="WHG155" s="262"/>
      <c r="WHH155" s="262"/>
      <c r="WHI155" s="262"/>
      <c r="WHJ155" s="262"/>
      <c r="WHK155" s="262"/>
      <c r="WHL155" s="262"/>
      <c r="WHM155" s="262"/>
      <c r="WHN155" s="262"/>
      <c r="WHO155" s="262"/>
      <c r="WHP155" s="262"/>
      <c r="WHQ155" s="262"/>
      <c r="WHR155" s="262"/>
      <c r="WHS155" s="262"/>
      <c r="WHT155" s="262"/>
      <c r="WHU155" s="262"/>
      <c r="WHV155" s="262"/>
      <c r="WHW155" s="262"/>
      <c r="WHX155" s="262"/>
      <c r="WHY155" s="262"/>
      <c r="WHZ155" s="262"/>
      <c r="WIA155" s="262"/>
      <c r="WIB155" s="262"/>
      <c r="WIC155" s="262"/>
      <c r="WID155" s="262"/>
      <c r="WIE155" s="262"/>
      <c r="WIF155" s="262"/>
      <c r="WIG155" s="262"/>
      <c r="WIH155" s="262"/>
      <c r="WII155" s="262"/>
      <c r="WIJ155" s="262"/>
      <c r="WIK155" s="262"/>
      <c r="WIL155" s="262"/>
      <c r="WIM155" s="262"/>
      <c r="WIN155" s="262"/>
      <c r="WIO155" s="262"/>
      <c r="WIP155" s="262"/>
      <c r="WIQ155" s="262"/>
      <c r="WIR155" s="262"/>
      <c r="WIS155" s="262"/>
      <c r="WIT155" s="262"/>
      <c r="WIU155" s="262"/>
      <c r="WIV155" s="262"/>
      <c r="WIW155" s="262"/>
      <c r="WIX155" s="262"/>
      <c r="WIY155" s="262"/>
      <c r="WIZ155" s="262"/>
      <c r="WJA155" s="262"/>
      <c r="WJB155" s="262"/>
      <c r="WJC155" s="262"/>
      <c r="WJD155" s="262"/>
      <c r="WJE155" s="262"/>
      <c r="WJF155" s="262"/>
      <c r="WJG155" s="262"/>
      <c r="WJH155" s="262"/>
      <c r="WJI155" s="262"/>
      <c r="WJJ155" s="262"/>
      <c r="WJK155" s="262"/>
      <c r="WJL155" s="262"/>
      <c r="WJM155" s="262"/>
      <c r="WJN155" s="262"/>
      <c r="WJO155" s="262"/>
      <c r="WJP155" s="262"/>
      <c r="WJQ155" s="262"/>
      <c r="WJR155" s="262"/>
      <c r="WJS155" s="262"/>
      <c r="WJT155" s="262"/>
      <c r="WJU155" s="262"/>
      <c r="WJV155" s="262"/>
      <c r="WJW155" s="262"/>
      <c r="WJX155" s="262"/>
      <c r="WJY155" s="262"/>
      <c r="WJZ155" s="262"/>
      <c r="WKA155" s="262"/>
      <c r="WKB155" s="262"/>
      <c r="WKC155" s="262"/>
      <c r="WKD155" s="262"/>
      <c r="WKE155" s="262"/>
      <c r="WKF155" s="262"/>
      <c r="WKG155" s="262"/>
      <c r="WKH155" s="262"/>
      <c r="WKI155" s="262"/>
      <c r="WKJ155" s="262"/>
      <c r="WKK155" s="262"/>
      <c r="WKL155" s="262"/>
      <c r="WKM155" s="262"/>
      <c r="WKN155" s="262"/>
      <c r="WKO155" s="262"/>
      <c r="WKP155" s="262"/>
      <c r="WKQ155" s="262"/>
      <c r="WKR155" s="262"/>
      <c r="WKS155" s="262"/>
      <c r="WKT155" s="262"/>
      <c r="WKU155" s="262"/>
      <c r="WKV155" s="262"/>
      <c r="WKW155" s="262"/>
      <c r="WKX155" s="262"/>
      <c r="WKY155" s="262"/>
      <c r="WKZ155" s="262"/>
      <c r="WLA155" s="262"/>
      <c r="WLB155" s="262"/>
      <c r="WLC155" s="262"/>
      <c r="WLD155" s="262"/>
      <c r="WLE155" s="262"/>
      <c r="WLF155" s="262"/>
      <c r="WLG155" s="262"/>
      <c r="WLH155" s="262"/>
      <c r="WLI155" s="262"/>
      <c r="WLJ155" s="262"/>
      <c r="WLK155" s="262"/>
      <c r="WLL155" s="262"/>
      <c r="WLM155" s="262"/>
      <c r="WLN155" s="262"/>
      <c r="WLO155" s="262"/>
      <c r="WLP155" s="262"/>
      <c r="WLQ155" s="262"/>
      <c r="WLR155" s="262"/>
      <c r="WLS155" s="262"/>
      <c r="WLT155" s="262"/>
      <c r="WLU155" s="262"/>
      <c r="WLV155" s="262"/>
      <c r="WLW155" s="262"/>
      <c r="WLX155" s="262"/>
      <c r="WLY155" s="262"/>
      <c r="WLZ155" s="262"/>
      <c r="WMA155" s="262"/>
      <c r="WMB155" s="262"/>
      <c r="WMC155" s="262"/>
      <c r="WMD155" s="262"/>
      <c r="WME155" s="262"/>
      <c r="WMF155" s="262"/>
      <c r="WMG155" s="262"/>
      <c r="WMH155" s="262"/>
      <c r="WMI155" s="262"/>
      <c r="WMJ155" s="262"/>
      <c r="WMK155" s="262"/>
      <c r="WML155" s="262"/>
      <c r="WMM155" s="262"/>
      <c r="WMN155" s="262"/>
      <c r="WMO155" s="262"/>
      <c r="WMP155" s="262"/>
      <c r="WMQ155" s="262"/>
      <c r="WMR155" s="262"/>
      <c r="WMS155" s="262"/>
      <c r="WMT155" s="262"/>
      <c r="WMU155" s="262"/>
      <c r="WMV155" s="262"/>
      <c r="WMW155" s="262"/>
      <c r="WMX155" s="262"/>
      <c r="WMY155" s="262"/>
      <c r="WMZ155" s="262"/>
      <c r="WNA155" s="262"/>
      <c r="WNB155" s="262"/>
      <c r="WNC155" s="262"/>
      <c r="WND155" s="262"/>
      <c r="WNE155" s="262"/>
      <c r="WNF155" s="262"/>
      <c r="WNG155" s="262"/>
      <c r="WNH155" s="262"/>
      <c r="WNI155" s="262"/>
      <c r="WNJ155" s="262"/>
      <c r="WNK155" s="262"/>
      <c r="WNL155" s="262"/>
      <c r="WNM155" s="262"/>
      <c r="WNN155" s="262"/>
      <c r="WNO155" s="262"/>
      <c r="WNP155" s="262"/>
      <c r="WNQ155" s="262"/>
      <c r="WNR155" s="262"/>
      <c r="WNS155" s="262"/>
      <c r="WNT155" s="262"/>
      <c r="WNU155" s="262"/>
      <c r="WNV155" s="262"/>
      <c r="WNW155" s="262"/>
      <c r="WNX155" s="262"/>
      <c r="WNY155" s="262"/>
      <c r="WNZ155" s="262"/>
      <c r="WOA155" s="262"/>
      <c r="WOB155" s="262"/>
      <c r="WOC155" s="262"/>
      <c r="WOD155" s="262"/>
      <c r="WOE155" s="262"/>
      <c r="WOF155" s="262"/>
      <c r="WOG155" s="262"/>
      <c r="WOH155" s="262"/>
      <c r="WOI155" s="262"/>
      <c r="WOJ155" s="262"/>
      <c r="WOK155" s="262"/>
      <c r="WOL155" s="262"/>
      <c r="WOM155" s="262"/>
      <c r="WON155" s="262"/>
      <c r="WOO155" s="262"/>
      <c r="WOP155" s="262"/>
      <c r="WOQ155" s="262"/>
      <c r="WOR155" s="262"/>
      <c r="WOS155" s="262"/>
      <c r="WOT155" s="262"/>
      <c r="WOU155" s="262"/>
      <c r="WOV155" s="262"/>
      <c r="WOW155" s="262"/>
      <c r="WOX155" s="262"/>
      <c r="WOY155" s="262"/>
      <c r="WOZ155" s="262"/>
      <c r="WPA155" s="262"/>
      <c r="WPB155" s="262"/>
      <c r="WPC155" s="262"/>
      <c r="WPD155" s="262"/>
      <c r="WPE155" s="262"/>
      <c r="WPF155" s="262"/>
      <c r="WPG155" s="262"/>
      <c r="WPH155" s="262"/>
      <c r="WPI155" s="262"/>
      <c r="WPJ155" s="262"/>
      <c r="WPK155" s="262"/>
      <c r="WPL155" s="262"/>
      <c r="WPM155" s="262"/>
      <c r="WPN155" s="262"/>
      <c r="WPO155" s="262"/>
      <c r="WPP155" s="262"/>
      <c r="WPQ155" s="262"/>
      <c r="WPR155" s="262"/>
      <c r="WPS155" s="262"/>
      <c r="WPT155" s="262"/>
      <c r="WPU155" s="262"/>
      <c r="WPV155" s="262"/>
      <c r="WPW155" s="262"/>
      <c r="WPX155" s="262"/>
      <c r="WPY155" s="262"/>
      <c r="WPZ155" s="262"/>
      <c r="WQA155" s="262"/>
      <c r="WQB155" s="262"/>
      <c r="WQC155" s="262"/>
      <c r="WQD155" s="262"/>
      <c r="WQE155" s="262"/>
      <c r="WQF155" s="262"/>
      <c r="WQG155" s="262"/>
      <c r="WQH155" s="262"/>
      <c r="WQI155" s="262"/>
      <c r="WQJ155" s="262"/>
      <c r="WQK155" s="262"/>
      <c r="WQL155" s="262"/>
      <c r="WQM155" s="262"/>
      <c r="WQN155" s="262"/>
      <c r="WQO155" s="262"/>
      <c r="WQP155" s="262"/>
      <c r="WQQ155" s="262"/>
      <c r="WQR155" s="262"/>
      <c r="WQS155" s="262"/>
      <c r="WQT155" s="262"/>
      <c r="WQU155" s="262"/>
      <c r="WQV155" s="262"/>
      <c r="WQW155" s="262"/>
      <c r="WQX155" s="262"/>
      <c r="WQY155" s="262"/>
      <c r="WQZ155" s="262"/>
      <c r="WRA155" s="262"/>
      <c r="WRB155" s="262"/>
      <c r="WRC155" s="262"/>
      <c r="WRD155" s="262"/>
      <c r="WRE155" s="262"/>
      <c r="WRF155" s="262"/>
      <c r="WRG155" s="262"/>
      <c r="WRH155" s="262"/>
      <c r="WRI155" s="262"/>
      <c r="WRJ155" s="262"/>
      <c r="WRK155" s="262"/>
      <c r="WRL155" s="262"/>
      <c r="WRM155" s="262"/>
      <c r="WRN155" s="262"/>
      <c r="WRO155" s="262"/>
      <c r="WRP155" s="262"/>
      <c r="WRQ155" s="262"/>
      <c r="WRR155" s="262"/>
      <c r="WRS155" s="262"/>
      <c r="WRT155" s="262"/>
      <c r="WRU155" s="262"/>
      <c r="WRV155" s="262"/>
      <c r="WRW155" s="262"/>
      <c r="WRX155" s="262"/>
      <c r="WRY155" s="262"/>
      <c r="WRZ155" s="262"/>
      <c r="WSA155" s="262"/>
      <c r="WSB155" s="262"/>
      <c r="WSC155" s="262"/>
      <c r="WSD155" s="262"/>
      <c r="WSE155" s="262"/>
      <c r="WSF155" s="262"/>
      <c r="WSG155" s="262"/>
      <c r="WSH155" s="262"/>
      <c r="WSI155" s="262"/>
      <c r="WSJ155" s="262"/>
      <c r="WSK155" s="262"/>
      <c r="WSL155" s="262"/>
      <c r="WSM155" s="262"/>
      <c r="WSN155" s="262"/>
      <c r="WSO155" s="262"/>
      <c r="WSP155" s="262"/>
      <c r="WSQ155" s="262"/>
      <c r="WSR155" s="262"/>
      <c r="WSS155" s="262"/>
      <c r="WST155" s="262"/>
      <c r="WSU155" s="262"/>
      <c r="WSV155" s="262"/>
      <c r="WSW155" s="262"/>
      <c r="WSX155" s="262"/>
      <c r="WSY155" s="262"/>
      <c r="WSZ155" s="262"/>
      <c r="WTA155" s="262"/>
      <c r="WTB155" s="262"/>
      <c r="WTC155" s="262"/>
      <c r="WTD155" s="262"/>
      <c r="WTE155" s="262"/>
      <c r="WTF155" s="262"/>
      <c r="WTG155" s="262"/>
      <c r="WTH155" s="262"/>
      <c r="WTI155" s="262"/>
      <c r="WTJ155" s="262"/>
      <c r="WTK155" s="262"/>
      <c r="WTL155" s="262"/>
      <c r="WTM155" s="262"/>
      <c r="WTN155" s="262"/>
      <c r="WTO155" s="262"/>
      <c r="WTP155" s="262"/>
      <c r="WTQ155" s="262"/>
      <c r="WTR155" s="262"/>
      <c r="WTS155" s="262"/>
      <c r="WTT155" s="262"/>
      <c r="WTU155" s="262"/>
      <c r="WTV155" s="262"/>
      <c r="WTW155" s="262"/>
      <c r="WTX155" s="262"/>
      <c r="WTY155" s="262"/>
      <c r="WTZ155" s="262"/>
      <c r="WUA155" s="262"/>
      <c r="WUB155" s="262"/>
      <c r="WUC155" s="262"/>
      <c r="WUD155" s="262"/>
      <c r="WUE155" s="262"/>
      <c r="WUF155" s="262"/>
      <c r="WUG155" s="262"/>
      <c r="WUH155" s="262"/>
      <c r="WUI155" s="262"/>
      <c r="WUJ155" s="262"/>
      <c r="WUK155" s="262"/>
      <c r="WUL155" s="262"/>
      <c r="WUM155" s="262"/>
      <c r="WUN155" s="262"/>
      <c r="WUO155" s="262"/>
      <c r="WUP155" s="262"/>
      <c r="WUQ155" s="262"/>
      <c r="WUR155" s="262"/>
      <c r="WUS155" s="262"/>
      <c r="WUT155" s="262"/>
      <c r="WUU155" s="262"/>
      <c r="WUV155" s="262"/>
      <c r="WUW155" s="262"/>
      <c r="WUX155" s="262"/>
      <c r="WUY155" s="262"/>
      <c r="WUZ155" s="262"/>
      <c r="WVA155" s="262"/>
      <c r="WVB155" s="262"/>
      <c r="WVC155" s="262"/>
      <c r="WVD155" s="262"/>
      <c r="WVE155" s="262"/>
      <c r="WVF155" s="262"/>
      <c r="WVG155" s="262"/>
      <c r="WVH155" s="262"/>
      <c r="WVI155" s="262"/>
      <c r="WVJ155" s="262"/>
      <c r="WVK155" s="262"/>
      <c r="WVL155" s="262"/>
      <c r="WVM155" s="262"/>
      <c r="WVN155" s="262"/>
      <c r="WVO155" s="262"/>
      <c r="WVP155" s="262"/>
      <c r="WVQ155" s="262"/>
      <c r="WVR155" s="262"/>
      <c r="WVS155" s="262"/>
      <c r="WVT155" s="262"/>
      <c r="WVU155" s="262"/>
      <c r="WVV155" s="262"/>
      <c r="WVW155" s="262"/>
      <c r="WVX155" s="262"/>
      <c r="WVY155" s="262"/>
      <c r="WVZ155" s="262"/>
      <c r="WWA155" s="262"/>
      <c r="WWB155" s="262"/>
      <c r="WWC155" s="262"/>
      <c r="WWD155" s="262"/>
      <c r="WWE155" s="262"/>
      <c r="WWF155" s="262"/>
      <c r="WWG155" s="262"/>
      <c r="WWH155" s="262"/>
      <c r="WWI155" s="262"/>
      <c r="WWJ155" s="262"/>
      <c r="WWK155" s="262"/>
      <c r="WWL155" s="262"/>
      <c r="WWM155" s="262"/>
      <c r="WWN155" s="262"/>
      <c r="WWO155" s="262"/>
      <c r="WWP155" s="262"/>
      <c r="WWQ155" s="262"/>
      <c r="WWR155" s="262"/>
      <c r="WWS155" s="262"/>
      <c r="WWT155" s="262"/>
      <c r="WWU155" s="262"/>
      <c r="WWV155" s="262"/>
      <c r="WWW155" s="262"/>
      <c r="WWX155" s="262"/>
      <c r="WWY155" s="262"/>
      <c r="WWZ155" s="262"/>
      <c r="WXA155" s="262"/>
      <c r="WXB155" s="262"/>
      <c r="WXC155" s="262"/>
      <c r="WXD155" s="262"/>
      <c r="WXE155" s="262"/>
      <c r="WXF155" s="262"/>
      <c r="WXG155" s="262"/>
      <c r="WXH155" s="262"/>
      <c r="WXI155" s="262"/>
      <c r="WXJ155" s="262"/>
      <c r="WXK155" s="262"/>
      <c r="WXL155" s="262"/>
      <c r="WXM155" s="262"/>
      <c r="WXN155" s="262"/>
      <c r="WXO155" s="262"/>
      <c r="WXP155" s="262"/>
      <c r="WXQ155" s="262"/>
      <c r="WXR155" s="262"/>
      <c r="WXS155" s="262"/>
      <c r="WXT155" s="262"/>
      <c r="WXU155" s="262"/>
      <c r="WXV155" s="262"/>
      <c r="WXW155" s="262"/>
      <c r="WXX155" s="262"/>
      <c r="WXY155" s="262"/>
      <c r="WXZ155" s="262"/>
      <c r="WYA155" s="262"/>
      <c r="WYB155" s="262"/>
      <c r="WYC155" s="262"/>
      <c r="WYD155" s="262"/>
      <c r="WYE155" s="262"/>
      <c r="WYF155" s="262"/>
      <c r="WYG155" s="262"/>
      <c r="WYH155" s="262"/>
      <c r="WYI155" s="262"/>
      <c r="WYJ155" s="262"/>
      <c r="WYK155" s="262"/>
      <c r="WYL155" s="262"/>
      <c r="WYM155" s="262"/>
      <c r="WYN155" s="262"/>
      <c r="WYO155" s="262"/>
      <c r="WYP155" s="262"/>
      <c r="WYQ155" s="262"/>
      <c r="WYR155" s="262"/>
      <c r="WYS155" s="262"/>
      <c r="WYT155" s="262"/>
      <c r="WYU155" s="262"/>
      <c r="WYV155" s="262"/>
      <c r="WYW155" s="262"/>
      <c r="WYX155" s="262"/>
      <c r="WYY155" s="262"/>
      <c r="WYZ155" s="262"/>
      <c r="WZA155" s="262"/>
      <c r="WZB155" s="262"/>
      <c r="WZC155" s="262"/>
      <c r="WZD155" s="262"/>
      <c r="WZE155" s="262"/>
      <c r="WZF155" s="262"/>
      <c r="WZG155" s="262"/>
      <c r="WZH155" s="262"/>
      <c r="WZI155" s="262"/>
      <c r="WZJ155" s="262"/>
      <c r="WZK155" s="262"/>
      <c r="WZL155" s="262"/>
      <c r="WZM155" s="262"/>
      <c r="WZN155" s="262"/>
      <c r="WZO155" s="262"/>
      <c r="WZP155" s="262"/>
      <c r="WZQ155" s="262"/>
      <c r="WZR155" s="262"/>
      <c r="WZS155" s="262"/>
      <c r="WZT155" s="262"/>
      <c r="WZU155" s="262"/>
      <c r="WZV155" s="262"/>
      <c r="WZW155" s="262"/>
      <c r="WZX155" s="262"/>
      <c r="WZY155" s="262"/>
      <c r="WZZ155" s="262"/>
      <c r="XAA155" s="262"/>
      <c r="XAB155" s="262"/>
      <c r="XAC155" s="262"/>
      <c r="XAD155" s="262"/>
      <c r="XAE155" s="262"/>
      <c r="XAF155" s="262"/>
      <c r="XAG155" s="262"/>
      <c r="XAH155" s="262"/>
      <c r="XAI155" s="262"/>
      <c r="XAJ155" s="262"/>
      <c r="XAK155" s="262"/>
      <c r="XAL155" s="262"/>
      <c r="XAM155" s="262"/>
      <c r="XAN155" s="262"/>
      <c r="XAO155" s="262"/>
      <c r="XAP155" s="262"/>
      <c r="XAQ155" s="262"/>
      <c r="XAR155" s="262"/>
      <c r="XAS155" s="262"/>
      <c r="XAT155" s="262"/>
      <c r="XAU155" s="262"/>
      <c r="XAV155" s="262"/>
      <c r="XAW155" s="262"/>
      <c r="XAX155" s="262"/>
      <c r="XAY155" s="262"/>
      <c r="XAZ155" s="262"/>
      <c r="XBA155" s="262"/>
      <c r="XBB155" s="262"/>
      <c r="XBC155" s="262"/>
      <c r="XBD155" s="262"/>
      <c r="XBE155" s="262"/>
      <c r="XBF155" s="262"/>
      <c r="XBG155" s="262"/>
      <c r="XBH155" s="262"/>
      <c r="XBI155" s="262"/>
      <c r="XBJ155" s="262"/>
      <c r="XBK155" s="262"/>
      <c r="XBL155" s="262"/>
      <c r="XBM155" s="262"/>
      <c r="XBN155" s="262"/>
      <c r="XBO155" s="262"/>
      <c r="XBP155" s="262"/>
      <c r="XBQ155" s="262"/>
      <c r="XBR155" s="262"/>
      <c r="XBS155" s="262"/>
      <c r="XBT155" s="262"/>
      <c r="XBU155" s="262"/>
      <c r="XBV155" s="262"/>
      <c r="XBW155" s="262"/>
      <c r="XBX155" s="262"/>
      <c r="XBY155" s="262"/>
      <c r="XBZ155" s="262"/>
      <c r="XCA155" s="262"/>
      <c r="XCB155" s="262"/>
      <c r="XCC155" s="262"/>
      <c r="XCD155" s="262"/>
      <c r="XCE155" s="262"/>
      <c r="XCF155" s="262"/>
      <c r="XCG155" s="262"/>
      <c r="XCH155" s="262"/>
      <c r="XCI155" s="262"/>
      <c r="XCJ155" s="262"/>
      <c r="XCK155" s="262"/>
      <c r="XCL155" s="262"/>
      <c r="XCM155" s="262"/>
      <c r="XCN155" s="262"/>
      <c r="XCO155" s="262"/>
      <c r="XCP155" s="262"/>
      <c r="XCQ155" s="262"/>
      <c r="XCR155" s="262"/>
      <c r="XCS155" s="262"/>
      <c r="XCT155" s="262"/>
      <c r="XCU155" s="262"/>
      <c r="XCV155" s="262"/>
      <c r="XCW155" s="262"/>
      <c r="XCX155" s="262"/>
      <c r="XCY155" s="262"/>
      <c r="XCZ155" s="262"/>
      <c r="XDA155" s="262"/>
      <c r="XDB155" s="262"/>
      <c r="XDC155" s="262"/>
      <c r="XDD155" s="262"/>
      <c r="XDE155" s="262"/>
      <c r="XDF155" s="262"/>
      <c r="XDG155" s="262"/>
      <c r="XDH155" s="262"/>
      <c r="XDI155" s="262"/>
      <c r="XDJ155" s="262"/>
      <c r="XDK155" s="262"/>
      <c r="XDL155" s="262"/>
      <c r="XDM155" s="262"/>
      <c r="XDN155" s="262"/>
      <c r="XDO155" s="262"/>
      <c r="XDP155" s="262"/>
      <c r="XDQ155" s="262"/>
      <c r="XDR155" s="262"/>
      <c r="XDS155" s="262"/>
      <c r="XDT155" s="262"/>
      <c r="XDU155" s="262"/>
      <c r="XDV155" s="262"/>
      <c r="XDW155" s="262"/>
      <c r="XDX155" s="262"/>
      <c r="XDY155" s="262"/>
      <c r="XDZ155" s="262"/>
      <c r="XEA155" s="262"/>
      <c r="XEB155" s="262"/>
      <c r="XEC155" s="262"/>
      <c r="XED155" s="262"/>
      <c r="XEE155" s="262"/>
      <c r="XEF155" s="262"/>
      <c r="XEG155" s="262"/>
      <c r="XEH155" s="262"/>
      <c r="XEI155" s="262"/>
      <c r="XEJ155" s="262"/>
      <c r="XEK155" s="262"/>
      <c r="XEL155" s="262"/>
      <c r="XEM155" s="262"/>
      <c r="XEN155" s="262"/>
      <c r="XEO155" s="262"/>
      <c r="XEP155" s="262"/>
      <c r="XEQ155" s="262"/>
      <c r="XER155" s="262"/>
      <c r="XES155" s="262"/>
      <c r="XET155" s="262"/>
      <c r="XEU155" s="262"/>
      <c r="XEV155" s="262"/>
      <c r="XEW155" s="262"/>
      <c r="XEX155" s="262"/>
      <c r="XEY155" s="262"/>
      <c r="XEZ155" s="262"/>
      <c r="XFA155" s="262"/>
      <c r="XFB155" s="262"/>
      <c r="XFC155" s="262"/>
      <c r="XFD155" s="262"/>
    </row>
    <row r="156" spans="1:16384">
      <c r="A156" s="274" t="s">
        <v>255</v>
      </c>
      <c r="B156" s="275" t="s">
        <v>417</v>
      </c>
      <c r="C156" s="275" t="s">
        <v>470</v>
      </c>
      <c r="D156" s="276" t="s">
        <v>452</v>
      </c>
      <c r="E156" s="276" t="s">
        <v>317</v>
      </c>
      <c r="F156" s="276" t="s">
        <v>451</v>
      </c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2"/>
      <c r="BE156" s="262"/>
      <c r="BF156" s="262"/>
      <c r="BG156" s="262"/>
      <c r="BH156" s="262"/>
      <c r="BI156" s="262"/>
      <c r="BJ156" s="262"/>
      <c r="BK156" s="262"/>
      <c r="BL156" s="262"/>
      <c r="BM156" s="262"/>
      <c r="BN156" s="262"/>
      <c r="BO156" s="262"/>
      <c r="BP156" s="262"/>
      <c r="BQ156" s="262"/>
      <c r="BR156" s="262"/>
      <c r="BS156" s="262"/>
      <c r="BT156" s="262"/>
      <c r="BU156" s="262"/>
      <c r="BV156" s="262"/>
      <c r="BW156" s="262"/>
      <c r="BX156" s="262"/>
      <c r="BY156" s="262"/>
      <c r="BZ156" s="262"/>
      <c r="CA156" s="262"/>
      <c r="CB156" s="262"/>
      <c r="CC156" s="262"/>
      <c r="CD156" s="262"/>
      <c r="CE156" s="262"/>
      <c r="CF156" s="262"/>
      <c r="CG156" s="262"/>
      <c r="CH156" s="262"/>
      <c r="CI156" s="262"/>
      <c r="CJ156" s="262"/>
      <c r="CK156" s="262"/>
      <c r="CL156" s="262"/>
      <c r="CM156" s="262"/>
      <c r="CN156" s="262"/>
      <c r="CO156" s="262"/>
      <c r="CP156" s="262"/>
      <c r="CQ156" s="262"/>
      <c r="CR156" s="262"/>
      <c r="CS156" s="262"/>
      <c r="CT156" s="262"/>
      <c r="CU156" s="262"/>
      <c r="CV156" s="262"/>
      <c r="CW156" s="262"/>
      <c r="CX156" s="262"/>
      <c r="CY156" s="262"/>
      <c r="CZ156" s="262"/>
      <c r="DA156" s="262"/>
      <c r="DB156" s="262"/>
      <c r="DC156" s="262"/>
      <c r="DD156" s="262"/>
      <c r="DE156" s="262"/>
      <c r="DF156" s="262"/>
      <c r="DG156" s="262"/>
      <c r="DH156" s="262"/>
      <c r="DI156" s="262"/>
      <c r="DJ156" s="262"/>
      <c r="DK156" s="262"/>
      <c r="DL156" s="262"/>
      <c r="DM156" s="262"/>
      <c r="DN156" s="262"/>
      <c r="DO156" s="262"/>
      <c r="DP156" s="262"/>
      <c r="DQ156" s="262"/>
      <c r="DR156" s="262"/>
      <c r="DS156" s="262"/>
      <c r="DT156" s="262"/>
      <c r="DU156" s="262"/>
      <c r="DV156" s="262"/>
      <c r="DW156" s="262"/>
      <c r="DX156" s="262"/>
      <c r="DY156" s="262"/>
      <c r="DZ156" s="262"/>
      <c r="EA156" s="262"/>
      <c r="EB156" s="262"/>
      <c r="EC156" s="262"/>
      <c r="ED156" s="262"/>
      <c r="EE156" s="262"/>
      <c r="EF156" s="262"/>
      <c r="EG156" s="262"/>
      <c r="EH156" s="262"/>
      <c r="EI156" s="262"/>
      <c r="EJ156" s="262"/>
      <c r="EK156" s="262"/>
      <c r="EL156" s="262"/>
      <c r="EM156" s="262"/>
      <c r="EN156" s="262"/>
      <c r="EO156" s="262"/>
      <c r="EP156" s="262"/>
      <c r="EQ156" s="262"/>
      <c r="ER156" s="262"/>
      <c r="ES156" s="262"/>
      <c r="ET156" s="262"/>
      <c r="EU156" s="262"/>
      <c r="EV156" s="262"/>
      <c r="EW156" s="262"/>
      <c r="EX156" s="262"/>
      <c r="EY156" s="262"/>
      <c r="EZ156" s="262"/>
      <c r="FA156" s="262"/>
      <c r="FB156" s="262"/>
      <c r="FC156" s="262"/>
      <c r="FD156" s="262"/>
      <c r="FE156" s="262"/>
      <c r="FF156" s="262"/>
      <c r="FG156" s="262"/>
      <c r="FH156" s="262"/>
      <c r="FI156" s="262"/>
      <c r="FJ156" s="262"/>
      <c r="FK156" s="262"/>
      <c r="FL156" s="262"/>
      <c r="FM156" s="262"/>
      <c r="FN156" s="262"/>
      <c r="FO156" s="262"/>
      <c r="FP156" s="262"/>
      <c r="FQ156" s="262"/>
      <c r="FR156" s="262"/>
      <c r="FS156" s="262"/>
      <c r="FT156" s="262"/>
      <c r="FU156" s="262"/>
      <c r="FV156" s="262"/>
      <c r="FW156" s="262"/>
      <c r="FX156" s="262"/>
      <c r="FY156" s="262"/>
      <c r="FZ156" s="262"/>
      <c r="GA156" s="262"/>
      <c r="GB156" s="262"/>
      <c r="GC156" s="262"/>
      <c r="GD156" s="262"/>
      <c r="GE156" s="262"/>
      <c r="GF156" s="262"/>
      <c r="GG156" s="262"/>
      <c r="GH156" s="262"/>
      <c r="GI156" s="262"/>
      <c r="GJ156" s="262"/>
      <c r="GK156" s="262"/>
      <c r="GL156" s="262"/>
      <c r="GM156" s="262"/>
      <c r="GN156" s="262"/>
      <c r="GO156" s="262"/>
      <c r="GP156" s="262"/>
      <c r="GQ156" s="262"/>
      <c r="GR156" s="262"/>
      <c r="GS156" s="262"/>
      <c r="GT156" s="262"/>
      <c r="GU156" s="262"/>
      <c r="GV156" s="262"/>
      <c r="GW156" s="262"/>
      <c r="GX156" s="262"/>
      <c r="GY156" s="262"/>
      <c r="GZ156" s="262"/>
      <c r="HA156" s="262"/>
      <c r="HB156" s="262"/>
      <c r="HC156" s="262"/>
      <c r="HD156" s="262"/>
      <c r="HE156" s="262"/>
      <c r="HF156" s="262"/>
      <c r="HG156" s="262"/>
      <c r="HH156" s="262"/>
      <c r="HI156" s="262"/>
      <c r="HJ156" s="262"/>
      <c r="HK156" s="262"/>
      <c r="HL156" s="262"/>
      <c r="HM156" s="262"/>
      <c r="HN156" s="262"/>
      <c r="HO156" s="262"/>
      <c r="HP156" s="262"/>
      <c r="HQ156" s="262"/>
      <c r="HR156" s="262"/>
      <c r="HS156" s="262"/>
      <c r="HT156" s="262"/>
      <c r="HU156" s="262"/>
      <c r="HV156" s="262"/>
      <c r="HW156" s="262"/>
      <c r="HX156" s="262"/>
      <c r="HY156" s="262"/>
      <c r="HZ156" s="262"/>
      <c r="IA156" s="262"/>
      <c r="IB156" s="262"/>
      <c r="IC156" s="262"/>
      <c r="ID156" s="262"/>
      <c r="IE156" s="262"/>
      <c r="IF156" s="262"/>
      <c r="IG156" s="262"/>
      <c r="IH156" s="262"/>
      <c r="II156" s="262"/>
      <c r="IJ156" s="262"/>
      <c r="IK156" s="262"/>
      <c r="IL156" s="262"/>
      <c r="IM156" s="262"/>
      <c r="IN156" s="262"/>
      <c r="IO156" s="262"/>
      <c r="IP156" s="262"/>
      <c r="IQ156" s="262"/>
      <c r="IR156" s="262"/>
      <c r="IS156" s="262"/>
      <c r="IT156" s="262"/>
      <c r="IU156" s="262"/>
      <c r="IV156" s="262"/>
      <c r="IW156" s="262"/>
      <c r="IX156" s="262"/>
      <c r="IY156" s="262"/>
      <c r="IZ156" s="262"/>
      <c r="JA156" s="262"/>
      <c r="JB156" s="262"/>
      <c r="JC156" s="262"/>
      <c r="JD156" s="262"/>
      <c r="JE156" s="262"/>
      <c r="JF156" s="262"/>
      <c r="JG156" s="262"/>
      <c r="JH156" s="262"/>
      <c r="JI156" s="262"/>
      <c r="JJ156" s="262"/>
      <c r="JK156" s="262"/>
      <c r="JL156" s="262"/>
      <c r="JM156" s="262"/>
      <c r="JN156" s="262"/>
      <c r="JO156" s="262"/>
      <c r="JP156" s="262"/>
      <c r="JQ156" s="262"/>
      <c r="JR156" s="262"/>
      <c r="JS156" s="262"/>
      <c r="JT156" s="262"/>
      <c r="JU156" s="262"/>
      <c r="JV156" s="262"/>
      <c r="JW156" s="262"/>
      <c r="JX156" s="262"/>
      <c r="JY156" s="262"/>
      <c r="JZ156" s="262"/>
      <c r="KA156" s="262"/>
      <c r="KB156" s="262"/>
      <c r="KC156" s="262"/>
      <c r="KD156" s="262"/>
      <c r="KE156" s="262"/>
      <c r="KF156" s="262"/>
      <c r="KG156" s="262"/>
      <c r="KH156" s="262"/>
      <c r="KI156" s="262"/>
      <c r="KJ156" s="262"/>
      <c r="KK156" s="262"/>
      <c r="KL156" s="262"/>
      <c r="KM156" s="262"/>
      <c r="KN156" s="262"/>
      <c r="KO156" s="262"/>
      <c r="KP156" s="262"/>
      <c r="KQ156" s="262"/>
      <c r="KR156" s="262"/>
      <c r="KS156" s="262"/>
      <c r="KT156" s="262"/>
      <c r="KU156" s="262"/>
      <c r="KV156" s="262"/>
      <c r="KW156" s="262"/>
      <c r="KX156" s="262"/>
      <c r="KY156" s="262"/>
      <c r="KZ156" s="262"/>
      <c r="LA156" s="262"/>
      <c r="LB156" s="262"/>
      <c r="LC156" s="262"/>
      <c r="LD156" s="262"/>
      <c r="LE156" s="262"/>
      <c r="LF156" s="262"/>
      <c r="LG156" s="262"/>
      <c r="LH156" s="262"/>
      <c r="LI156" s="262"/>
      <c r="LJ156" s="262"/>
      <c r="LK156" s="262"/>
      <c r="LL156" s="262"/>
      <c r="LM156" s="262"/>
      <c r="LN156" s="262"/>
      <c r="LO156" s="262"/>
      <c r="LP156" s="262"/>
      <c r="LQ156" s="262"/>
      <c r="LR156" s="262"/>
      <c r="LS156" s="262"/>
      <c r="LT156" s="262"/>
      <c r="LU156" s="262"/>
      <c r="LV156" s="262"/>
      <c r="LW156" s="262"/>
      <c r="LX156" s="262"/>
      <c r="LY156" s="262"/>
      <c r="LZ156" s="262"/>
      <c r="MA156" s="262"/>
      <c r="MB156" s="262"/>
      <c r="MC156" s="262"/>
      <c r="MD156" s="262"/>
      <c r="ME156" s="262"/>
      <c r="MF156" s="262"/>
      <c r="MG156" s="262"/>
      <c r="MH156" s="262"/>
      <c r="MI156" s="262"/>
      <c r="MJ156" s="262"/>
      <c r="MK156" s="262"/>
      <c r="ML156" s="262"/>
      <c r="MM156" s="262"/>
      <c r="MN156" s="262"/>
      <c r="MO156" s="262"/>
      <c r="MP156" s="262"/>
      <c r="MQ156" s="262"/>
      <c r="MR156" s="262"/>
      <c r="MS156" s="262"/>
      <c r="MT156" s="262"/>
      <c r="MU156" s="262"/>
      <c r="MV156" s="262"/>
      <c r="MW156" s="262"/>
      <c r="MX156" s="262"/>
      <c r="MY156" s="262"/>
      <c r="MZ156" s="262"/>
      <c r="NA156" s="262"/>
      <c r="NB156" s="262"/>
      <c r="NC156" s="262"/>
      <c r="ND156" s="262"/>
      <c r="NE156" s="262"/>
      <c r="NF156" s="262"/>
      <c r="NG156" s="262"/>
      <c r="NH156" s="262"/>
      <c r="NI156" s="262"/>
      <c r="NJ156" s="262"/>
      <c r="NK156" s="262"/>
      <c r="NL156" s="262"/>
      <c r="NM156" s="262"/>
      <c r="NN156" s="262"/>
      <c r="NO156" s="262"/>
      <c r="NP156" s="262"/>
      <c r="NQ156" s="262"/>
      <c r="NR156" s="262"/>
      <c r="NS156" s="262"/>
      <c r="NT156" s="262"/>
      <c r="NU156" s="262"/>
      <c r="NV156" s="262"/>
      <c r="NW156" s="262"/>
      <c r="NX156" s="262"/>
      <c r="NY156" s="262"/>
      <c r="NZ156" s="262"/>
      <c r="OA156" s="262"/>
      <c r="OB156" s="262"/>
      <c r="OC156" s="262"/>
      <c r="OD156" s="262"/>
      <c r="OE156" s="262"/>
      <c r="OF156" s="262"/>
      <c r="OG156" s="262"/>
      <c r="OH156" s="262"/>
      <c r="OI156" s="262"/>
      <c r="OJ156" s="262"/>
      <c r="OK156" s="262"/>
      <c r="OL156" s="262"/>
      <c r="OM156" s="262"/>
      <c r="ON156" s="262"/>
      <c r="OO156" s="262"/>
      <c r="OP156" s="262"/>
      <c r="OQ156" s="262"/>
      <c r="OR156" s="262"/>
      <c r="OS156" s="262"/>
      <c r="OT156" s="262"/>
      <c r="OU156" s="262"/>
      <c r="OV156" s="262"/>
      <c r="OW156" s="262"/>
      <c r="OX156" s="262"/>
      <c r="OY156" s="262"/>
      <c r="OZ156" s="262"/>
      <c r="PA156" s="262"/>
      <c r="PB156" s="262"/>
      <c r="PC156" s="262"/>
      <c r="PD156" s="262"/>
      <c r="PE156" s="262"/>
      <c r="PF156" s="262"/>
      <c r="PG156" s="262"/>
      <c r="PH156" s="262"/>
      <c r="PI156" s="262"/>
      <c r="PJ156" s="262"/>
      <c r="PK156" s="262"/>
      <c r="PL156" s="262"/>
      <c r="PM156" s="262"/>
      <c r="PN156" s="262"/>
      <c r="PO156" s="262"/>
      <c r="PP156" s="262"/>
      <c r="PQ156" s="262"/>
      <c r="PR156" s="262"/>
      <c r="PS156" s="262"/>
      <c r="PT156" s="262"/>
      <c r="PU156" s="262"/>
      <c r="PV156" s="262"/>
      <c r="PW156" s="262"/>
      <c r="PX156" s="262"/>
      <c r="PY156" s="262"/>
      <c r="PZ156" s="262"/>
      <c r="QA156" s="262"/>
      <c r="QB156" s="262"/>
      <c r="QC156" s="262"/>
      <c r="QD156" s="262"/>
      <c r="QE156" s="262"/>
      <c r="QF156" s="262"/>
      <c r="QG156" s="262"/>
      <c r="QH156" s="262"/>
      <c r="QI156" s="262"/>
      <c r="QJ156" s="262"/>
      <c r="QK156" s="262"/>
      <c r="QL156" s="262"/>
      <c r="QM156" s="262"/>
      <c r="QN156" s="262"/>
      <c r="QO156" s="262"/>
      <c r="QP156" s="262"/>
      <c r="QQ156" s="262"/>
      <c r="QR156" s="262"/>
      <c r="QS156" s="262"/>
      <c r="QT156" s="262"/>
      <c r="QU156" s="262"/>
      <c r="QV156" s="262"/>
      <c r="QW156" s="262"/>
      <c r="QX156" s="262"/>
      <c r="QY156" s="262"/>
      <c r="QZ156" s="262"/>
      <c r="RA156" s="262"/>
      <c r="RB156" s="262"/>
      <c r="RC156" s="262"/>
      <c r="RD156" s="262"/>
      <c r="RE156" s="262"/>
      <c r="RF156" s="262"/>
      <c r="RG156" s="262"/>
      <c r="RH156" s="262"/>
      <c r="RI156" s="262"/>
      <c r="RJ156" s="262"/>
      <c r="RK156" s="262"/>
      <c r="RL156" s="262"/>
      <c r="RM156" s="262"/>
      <c r="RN156" s="262"/>
      <c r="RO156" s="262"/>
      <c r="RP156" s="262"/>
      <c r="RQ156" s="262"/>
      <c r="RR156" s="262"/>
      <c r="RS156" s="262"/>
      <c r="RT156" s="262"/>
      <c r="RU156" s="262"/>
      <c r="RV156" s="262"/>
      <c r="RW156" s="262"/>
      <c r="RX156" s="262"/>
      <c r="RY156" s="262"/>
      <c r="RZ156" s="262"/>
      <c r="SA156" s="262"/>
      <c r="SB156" s="262"/>
      <c r="SC156" s="262"/>
      <c r="SD156" s="262"/>
      <c r="SE156" s="262"/>
      <c r="SF156" s="262"/>
      <c r="SG156" s="262"/>
      <c r="SH156" s="262"/>
      <c r="SI156" s="262"/>
      <c r="SJ156" s="262"/>
      <c r="SK156" s="262"/>
      <c r="SL156" s="262"/>
      <c r="SM156" s="262"/>
      <c r="SN156" s="262"/>
      <c r="SO156" s="262"/>
      <c r="SP156" s="262"/>
      <c r="SQ156" s="262"/>
      <c r="SR156" s="262"/>
      <c r="SS156" s="262"/>
      <c r="ST156" s="262"/>
      <c r="SU156" s="262"/>
      <c r="SV156" s="262"/>
      <c r="SW156" s="262"/>
      <c r="SX156" s="262"/>
      <c r="SY156" s="262"/>
      <c r="SZ156" s="262"/>
      <c r="TA156" s="262"/>
      <c r="TB156" s="262"/>
      <c r="TC156" s="262"/>
      <c r="TD156" s="262"/>
      <c r="TE156" s="262"/>
      <c r="TF156" s="262"/>
      <c r="TG156" s="262"/>
      <c r="TH156" s="262"/>
      <c r="TI156" s="262"/>
      <c r="TJ156" s="262"/>
      <c r="TK156" s="262"/>
      <c r="TL156" s="262"/>
      <c r="TM156" s="262"/>
      <c r="TN156" s="262"/>
      <c r="TO156" s="262"/>
      <c r="TP156" s="262"/>
      <c r="TQ156" s="262"/>
      <c r="TR156" s="262"/>
      <c r="TS156" s="262"/>
      <c r="TT156" s="262"/>
      <c r="TU156" s="262"/>
      <c r="TV156" s="262"/>
      <c r="TW156" s="262"/>
      <c r="TX156" s="262"/>
      <c r="TY156" s="262"/>
      <c r="TZ156" s="262"/>
      <c r="UA156" s="262"/>
      <c r="UB156" s="262"/>
      <c r="UC156" s="262"/>
      <c r="UD156" s="262"/>
      <c r="UE156" s="262"/>
      <c r="UF156" s="262"/>
      <c r="UG156" s="262"/>
      <c r="UH156" s="262"/>
      <c r="UI156" s="262"/>
      <c r="UJ156" s="262"/>
      <c r="UK156" s="262"/>
      <c r="UL156" s="262"/>
      <c r="UM156" s="262"/>
      <c r="UN156" s="262"/>
      <c r="UO156" s="262"/>
      <c r="UP156" s="262"/>
      <c r="UQ156" s="262"/>
      <c r="UR156" s="262"/>
      <c r="US156" s="262"/>
      <c r="UT156" s="262"/>
      <c r="UU156" s="262"/>
      <c r="UV156" s="262"/>
      <c r="UW156" s="262"/>
      <c r="UX156" s="262"/>
      <c r="UY156" s="262"/>
      <c r="UZ156" s="262"/>
      <c r="VA156" s="262"/>
      <c r="VB156" s="262"/>
      <c r="VC156" s="262"/>
      <c r="VD156" s="262"/>
      <c r="VE156" s="262"/>
      <c r="VF156" s="262"/>
      <c r="VG156" s="262"/>
      <c r="VH156" s="262"/>
      <c r="VI156" s="262"/>
      <c r="VJ156" s="262"/>
      <c r="VK156" s="262"/>
      <c r="VL156" s="262"/>
      <c r="VM156" s="262"/>
      <c r="VN156" s="262"/>
      <c r="VO156" s="262"/>
      <c r="VP156" s="262"/>
      <c r="VQ156" s="262"/>
      <c r="VR156" s="262"/>
      <c r="VS156" s="262"/>
      <c r="VT156" s="262"/>
      <c r="VU156" s="262"/>
      <c r="VV156" s="262"/>
      <c r="VW156" s="262"/>
      <c r="VX156" s="262"/>
      <c r="VY156" s="262"/>
      <c r="VZ156" s="262"/>
      <c r="WA156" s="262"/>
      <c r="WB156" s="262"/>
      <c r="WC156" s="262"/>
      <c r="WD156" s="262"/>
      <c r="WE156" s="262"/>
      <c r="WF156" s="262"/>
      <c r="WG156" s="262"/>
      <c r="WH156" s="262"/>
      <c r="WI156" s="262"/>
      <c r="WJ156" s="262"/>
      <c r="WK156" s="262"/>
      <c r="WL156" s="262"/>
      <c r="WM156" s="262"/>
      <c r="WN156" s="262"/>
      <c r="WO156" s="262"/>
      <c r="WP156" s="262"/>
      <c r="WQ156" s="262"/>
      <c r="WR156" s="262"/>
      <c r="WS156" s="262"/>
      <c r="WT156" s="262"/>
      <c r="WU156" s="262"/>
      <c r="WV156" s="262"/>
      <c r="WW156" s="262"/>
      <c r="WX156" s="262"/>
      <c r="WY156" s="262"/>
      <c r="WZ156" s="262"/>
      <c r="XA156" s="262"/>
      <c r="XB156" s="262"/>
      <c r="XC156" s="262"/>
      <c r="XD156" s="262"/>
      <c r="XE156" s="262"/>
      <c r="XF156" s="262"/>
      <c r="XG156" s="262"/>
      <c r="XH156" s="262"/>
      <c r="XI156" s="262"/>
      <c r="XJ156" s="262"/>
      <c r="XK156" s="262"/>
      <c r="XL156" s="262"/>
      <c r="XM156" s="262"/>
      <c r="XN156" s="262"/>
      <c r="XO156" s="262"/>
      <c r="XP156" s="262"/>
      <c r="XQ156" s="262"/>
      <c r="XR156" s="262"/>
      <c r="XS156" s="262"/>
      <c r="XT156" s="262"/>
      <c r="XU156" s="262"/>
      <c r="XV156" s="262"/>
      <c r="XW156" s="262"/>
      <c r="XX156" s="262"/>
      <c r="XY156" s="262"/>
      <c r="XZ156" s="262"/>
      <c r="YA156" s="262"/>
      <c r="YB156" s="262"/>
      <c r="YC156" s="262"/>
      <c r="YD156" s="262"/>
      <c r="YE156" s="262"/>
      <c r="YF156" s="262"/>
      <c r="YG156" s="262"/>
      <c r="YH156" s="262"/>
      <c r="YI156" s="262"/>
      <c r="YJ156" s="262"/>
      <c r="YK156" s="262"/>
      <c r="YL156" s="262"/>
      <c r="YM156" s="262"/>
      <c r="YN156" s="262"/>
      <c r="YO156" s="262"/>
      <c r="YP156" s="262"/>
      <c r="YQ156" s="262"/>
      <c r="YR156" s="262"/>
      <c r="YS156" s="262"/>
      <c r="YT156" s="262"/>
      <c r="YU156" s="262"/>
      <c r="YV156" s="262"/>
      <c r="YW156" s="262"/>
      <c r="YX156" s="262"/>
      <c r="YY156" s="262"/>
      <c r="YZ156" s="262"/>
      <c r="ZA156" s="262"/>
      <c r="ZB156" s="262"/>
      <c r="ZC156" s="262"/>
      <c r="ZD156" s="262"/>
      <c r="ZE156" s="262"/>
      <c r="ZF156" s="262"/>
      <c r="ZG156" s="262"/>
      <c r="ZH156" s="262"/>
      <c r="ZI156" s="262"/>
      <c r="ZJ156" s="262"/>
      <c r="ZK156" s="262"/>
      <c r="ZL156" s="262"/>
      <c r="ZM156" s="262"/>
      <c r="ZN156" s="262"/>
      <c r="ZO156" s="262"/>
      <c r="ZP156" s="262"/>
      <c r="ZQ156" s="262"/>
      <c r="ZR156" s="262"/>
      <c r="ZS156" s="262"/>
      <c r="ZT156" s="262"/>
      <c r="ZU156" s="262"/>
      <c r="ZV156" s="262"/>
      <c r="ZW156" s="262"/>
      <c r="ZX156" s="262"/>
      <c r="ZY156" s="262"/>
      <c r="ZZ156" s="262"/>
      <c r="AAA156" s="262"/>
      <c r="AAB156" s="262"/>
      <c r="AAC156" s="262"/>
      <c r="AAD156" s="262"/>
      <c r="AAE156" s="262"/>
      <c r="AAF156" s="262"/>
      <c r="AAG156" s="262"/>
      <c r="AAH156" s="262"/>
      <c r="AAI156" s="262"/>
      <c r="AAJ156" s="262"/>
      <c r="AAK156" s="262"/>
      <c r="AAL156" s="262"/>
      <c r="AAM156" s="262"/>
      <c r="AAN156" s="262"/>
      <c r="AAO156" s="262"/>
      <c r="AAP156" s="262"/>
      <c r="AAQ156" s="262"/>
      <c r="AAR156" s="262"/>
      <c r="AAS156" s="262"/>
      <c r="AAT156" s="262"/>
      <c r="AAU156" s="262"/>
      <c r="AAV156" s="262"/>
      <c r="AAW156" s="262"/>
      <c r="AAX156" s="262"/>
      <c r="AAY156" s="262"/>
      <c r="AAZ156" s="262"/>
      <c r="ABA156" s="262"/>
      <c r="ABB156" s="262"/>
      <c r="ABC156" s="262"/>
      <c r="ABD156" s="262"/>
      <c r="ABE156" s="262"/>
      <c r="ABF156" s="262"/>
      <c r="ABG156" s="262"/>
      <c r="ABH156" s="262"/>
      <c r="ABI156" s="262"/>
      <c r="ABJ156" s="262"/>
      <c r="ABK156" s="262"/>
      <c r="ABL156" s="262"/>
      <c r="ABM156" s="262"/>
      <c r="ABN156" s="262"/>
      <c r="ABO156" s="262"/>
      <c r="ABP156" s="262"/>
      <c r="ABQ156" s="262"/>
      <c r="ABR156" s="262"/>
      <c r="ABS156" s="262"/>
      <c r="ABT156" s="262"/>
      <c r="ABU156" s="262"/>
      <c r="ABV156" s="262"/>
      <c r="ABW156" s="262"/>
      <c r="ABX156" s="262"/>
      <c r="ABY156" s="262"/>
      <c r="ABZ156" s="262"/>
      <c r="ACA156" s="262"/>
      <c r="ACB156" s="262"/>
      <c r="ACC156" s="262"/>
      <c r="ACD156" s="262"/>
      <c r="ACE156" s="262"/>
      <c r="ACF156" s="262"/>
      <c r="ACG156" s="262"/>
      <c r="ACH156" s="262"/>
      <c r="ACI156" s="262"/>
      <c r="ACJ156" s="262"/>
      <c r="ACK156" s="262"/>
      <c r="ACL156" s="262"/>
      <c r="ACM156" s="262"/>
      <c r="ACN156" s="262"/>
      <c r="ACO156" s="262"/>
      <c r="ACP156" s="262"/>
      <c r="ACQ156" s="262"/>
      <c r="ACR156" s="262"/>
      <c r="ACS156" s="262"/>
      <c r="ACT156" s="262"/>
      <c r="ACU156" s="262"/>
      <c r="ACV156" s="262"/>
      <c r="ACW156" s="262"/>
      <c r="ACX156" s="262"/>
      <c r="ACY156" s="262"/>
      <c r="ACZ156" s="262"/>
      <c r="ADA156" s="262"/>
      <c r="ADB156" s="262"/>
      <c r="ADC156" s="262"/>
      <c r="ADD156" s="262"/>
      <c r="ADE156" s="262"/>
      <c r="ADF156" s="262"/>
      <c r="ADG156" s="262"/>
      <c r="ADH156" s="262"/>
      <c r="ADI156" s="262"/>
      <c r="ADJ156" s="262"/>
      <c r="ADK156" s="262"/>
      <c r="ADL156" s="262"/>
      <c r="ADM156" s="262"/>
      <c r="ADN156" s="262"/>
      <c r="ADO156" s="262"/>
      <c r="ADP156" s="262"/>
      <c r="ADQ156" s="262"/>
      <c r="ADR156" s="262"/>
      <c r="ADS156" s="262"/>
      <c r="ADT156" s="262"/>
      <c r="ADU156" s="262"/>
      <c r="ADV156" s="262"/>
      <c r="ADW156" s="262"/>
      <c r="ADX156" s="262"/>
      <c r="ADY156" s="262"/>
      <c r="ADZ156" s="262"/>
      <c r="AEA156" s="262"/>
      <c r="AEB156" s="262"/>
      <c r="AEC156" s="262"/>
      <c r="AED156" s="262"/>
      <c r="AEE156" s="262"/>
      <c r="AEF156" s="262"/>
      <c r="AEG156" s="262"/>
      <c r="AEH156" s="262"/>
      <c r="AEI156" s="262"/>
      <c r="AEJ156" s="262"/>
      <c r="AEK156" s="262"/>
      <c r="AEL156" s="262"/>
      <c r="AEM156" s="262"/>
      <c r="AEN156" s="262"/>
      <c r="AEO156" s="262"/>
      <c r="AEP156" s="262"/>
      <c r="AEQ156" s="262"/>
      <c r="AER156" s="262"/>
      <c r="AES156" s="262"/>
      <c r="AET156" s="262"/>
      <c r="AEU156" s="262"/>
      <c r="AEV156" s="262"/>
      <c r="AEW156" s="262"/>
      <c r="AEX156" s="262"/>
      <c r="AEY156" s="262"/>
      <c r="AEZ156" s="262"/>
      <c r="AFA156" s="262"/>
      <c r="AFB156" s="262"/>
      <c r="AFC156" s="262"/>
      <c r="AFD156" s="262"/>
      <c r="AFE156" s="262"/>
      <c r="AFF156" s="262"/>
      <c r="AFG156" s="262"/>
      <c r="AFH156" s="262"/>
      <c r="AFI156" s="262"/>
      <c r="AFJ156" s="262"/>
      <c r="AFK156" s="262"/>
      <c r="AFL156" s="262"/>
      <c r="AFM156" s="262"/>
      <c r="AFN156" s="262"/>
      <c r="AFO156" s="262"/>
      <c r="AFP156" s="262"/>
      <c r="AFQ156" s="262"/>
      <c r="AFR156" s="262"/>
      <c r="AFS156" s="262"/>
      <c r="AFT156" s="262"/>
      <c r="AFU156" s="262"/>
      <c r="AFV156" s="262"/>
      <c r="AFW156" s="262"/>
      <c r="AFX156" s="262"/>
      <c r="AFY156" s="262"/>
      <c r="AFZ156" s="262"/>
      <c r="AGA156" s="262"/>
      <c r="AGB156" s="262"/>
      <c r="AGC156" s="262"/>
      <c r="AGD156" s="262"/>
      <c r="AGE156" s="262"/>
      <c r="AGF156" s="262"/>
      <c r="AGG156" s="262"/>
      <c r="AGH156" s="262"/>
      <c r="AGI156" s="262"/>
      <c r="AGJ156" s="262"/>
      <c r="AGK156" s="262"/>
      <c r="AGL156" s="262"/>
      <c r="AGM156" s="262"/>
      <c r="AGN156" s="262"/>
      <c r="AGO156" s="262"/>
      <c r="AGP156" s="262"/>
      <c r="AGQ156" s="262"/>
      <c r="AGR156" s="262"/>
      <c r="AGS156" s="262"/>
      <c r="AGT156" s="262"/>
      <c r="AGU156" s="262"/>
      <c r="AGV156" s="262"/>
      <c r="AGW156" s="262"/>
      <c r="AGX156" s="262"/>
      <c r="AGY156" s="262"/>
      <c r="AGZ156" s="262"/>
      <c r="AHA156" s="262"/>
      <c r="AHB156" s="262"/>
      <c r="AHC156" s="262"/>
      <c r="AHD156" s="262"/>
      <c r="AHE156" s="262"/>
      <c r="AHF156" s="262"/>
      <c r="AHG156" s="262"/>
      <c r="AHH156" s="262"/>
      <c r="AHI156" s="262"/>
      <c r="AHJ156" s="262"/>
      <c r="AHK156" s="262"/>
      <c r="AHL156" s="262"/>
      <c r="AHM156" s="262"/>
      <c r="AHN156" s="262"/>
      <c r="AHO156" s="262"/>
      <c r="AHP156" s="262"/>
      <c r="AHQ156" s="262"/>
      <c r="AHR156" s="262"/>
      <c r="AHS156" s="262"/>
      <c r="AHT156" s="262"/>
      <c r="AHU156" s="262"/>
      <c r="AHV156" s="262"/>
      <c r="AHW156" s="262"/>
      <c r="AHX156" s="262"/>
      <c r="AHY156" s="262"/>
      <c r="AHZ156" s="262"/>
      <c r="AIA156" s="262"/>
      <c r="AIB156" s="262"/>
      <c r="AIC156" s="262"/>
      <c r="AID156" s="262"/>
      <c r="AIE156" s="262"/>
      <c r="AIF156" s="262"/>
      <c r="AIG156" s="262"/>
      <c r="AIH156" s="262"/>
      <c r="AII156" s="262"/>
      <c r="AIJ156" s="262"/>
      <c r="AIK156" s="262"/>
      <c r="AIL156" s="262"/>
      <c r="AIM156" s="262"/>
      <c r="AIN156" s="262"/>
      <c r="AIO156" s="262"/>
      <c r="AIP156" s="262"/>
      <c r="AIQ156" s="262"/>
      <c r="AIR156" s="262"/>
      <c r="AIS156" s="262"/>
      <c r="AIT156" s="262"/>
      <c r="AIU156" s="262"/>
      <c r="AIV156" s="262"/>
      <c r="AIW156" s="262"/>
      <c r="AIX156" s="262"/>
      <c r="AIY156" s="262"/>
      <c r="AIZ156" s="262"/>
      <c r="AJA156" s="262"/>
      <c r="AJB156" s="262"/>
      <c r="AJC156" s="262"/>
      <c r="AJD156" s="262"/>
      <c r="AJE156" s="262"/>
      <c r="AJF156" s="262"/>
      <c r="AJG156" s="262"/>
      <c r="AJH156" s="262"/>
      <c r="AJI156" s="262"/>
      <c r="AJJ156" s="262"/>
      <c r="AJK156" s="262"/>
      <c r="AJL156" s="262"/>
      <c r="AJM156" s="262"/>
      <c r="AJN156" s="262"/>
      <c r="AJO156" s="262"/>
      <c r="AJP156" s="262"/>
      <c r="AJQ156" s="262"/>
      <c r="AJR156" s="262"/>
      <c r="AJS156" s="262"/>
      <c r="AJT156" s="262"/>
      <c r="AJU156" s="262"/>
      <c r="AJV156" s="262"/>
      <c r="AJW156" s="262"/>
      <c r="AJX156" s="262"/>
      <c r="AJY156" s="262"/>
      <c r="AJZ156" s="262"/>
      <c r="AKA156" s="262"/>
      <c r="AKB156" s="262"/>
      <c r="AKC156" s="262"/>
      <c r="AKD156" s="262"/>
      <c r="AKE156" s="262"/>
      <c r="AKF156" s="262"/>
      <c r="AKG156" s="262"/>
      <c r="AKH156" s="262"/>
      <c r="AKI156" s="262"/>
      <c r="AKJ156" s="262"/>
      <c r="AKK156" s="262"/>
      <c r="AKL156" s="262"/>
      <c r="AKM156" s="262"/>
      <c r="AKN156" s="262"/>
      <c r="AKO156" s="262"/>
      <c r="AKP156" s="262"/>
      <c r="AKQ156" s="262"/>
      <c r="AKR156" s="262"/>
      <c r="AKS156" s="262"/>
      <c r="AKT156" s="262"/>
      <c r="AKU156" s="262"/>
      <c r="AKV156" s="262"/>
      <c r="AKW156" s="262"/>
      <c r="AKX156" s="262"/>
      <c r="AKY156" s="262"/>
      <c r="AKZ156" s="262"/>
      <c r="ALA156" s="262"/>
      <c r="ALB156" s="262"/>
      <c r="ALC156" s="262"/>
      <c r="ALD156" s="262"/>
      <c r="ALE156" s="262"/>
      <c r="ALF156" s="262"/>
      <c r="ALG156" s="262"/>
      <c r="ALH156" s="262"/>
      <c r="ALI156" s="262"/>
      <c r="ALJ156" s="262"/>
      <c r="ALK156" s="262"/>
      <c r="ALL156" s="262"/>
      <c r="ALM156" s="262"/>
      <c r="ALN156" s="262"/>
      <c r="ALO156" s="262"/>
      <c r="ALP156" s="262"/>
      <c r="ALQ156" s="262"/>
      <c r="ALR156" s="262"/>
      <c r="ALS156" s="262"/>
      <c r="ALT156" s="262"/>
      <c r="ALU156" s="262"/>
      <c r="ALV156" s="262"/>
      <c r="ALW156" s="262"/>
      <c r="ALX156" s="262"/>
      <c r="ALY156" s="262"/>
      <c r="ALZ156" s="262"/>
      <c r="AMA156" s="262"/>
      <c r="AMB156" s="262"/>
      <c r="AMC156" s="262"/>
      <c r="AMD156" s="262"/>
      <c r="AME156" s="262"/>
      <c r="AMF156" s="262"/>
      <c r="AMG156" s="262"/>
      <c r="AMH156" s="262"/>
      <c r="AMI156" s="262"/>
      <c r="AMJ156" s="262"/>
      <c r="AMK156" s="262"/>
      <c r="AML156" s="262"/>
      <c r="AMM156" s="262"/>
      <c r="AMN156" s="262"/>
      <c r="AMO156" s="262"/>
      <c r="AMP156" s="262"/>
      <c r="AMQ156" s="262"/>
      <c r="AMR156" s="262"/>
      <c r="AMS156" s="262"/>
      <c r="AMT156" s="262"/>
      <c r="AMU156" s="262"/>
      <c r="AMV156" s="262"/>
      <c r="AMW156" s="262"/>
      <c r="AMX156" s="262"/>
      <c r="AMY156" s="262"/>
      <c r="AMZ156" s="262"/>
      <c r="ANA156" s="262"/>
      <c r="ANB156" s="262"/>
      <c r="ANC156" s="262"/>
      <c r="AND156" s="262"/>
      <c r="ANE156" s="262"/>
      <c r="ANF156" s="262"/>
      <c r="ANG156" s="262"/>
      <c r="ANH156" s="262"/>
      <c r="ANI156" s="262"/>
      <c r="ANJ156" s="262"/>
      <c r="ANK156" s="262"/>
      <c r="ANL156" s="262"/>
      <c r="ANM156" s="262"/>
      <c r="ANN156" s="262"/>
      <c r="ANO156" s="262"/>
      <c r="ANP156" s="262"/>
      <c r="ANQ156" s="262"/>
      <c r="ANR156" s="262"/>
      <c r="ANS156" s="262"/>
      <c r="ANT156" s="262"/>
      <c r="ANU156" s="262"/>
      <c r="ANV156" s="262"/>
      <c r="ANW156" s="262"/>
      <c r="ANX156" s="262"/>
      <c r="ANY156" s="262"/>
      <c r="ANZ156" s="262"/>
      <c r="AOA156" s="262"/>
      <c r="AOB156" s="262"/>
      <c r="AOC156" s="262"/>
      <c r="AOD156" s="262"/>
      <c r="AOE156" s="262"/>
      <c r="AOF156" s="262"/>
      <c r="AOG156" s="262"/>
      <c r="AOH156" s="262"/>
      <c r="AOI156" s="262"/>
      <c r="AOJ156" s="262"/>
      <c r="AOK156" s="262"/>
      <c r="AOL156" s="262"/>
      <c r="AOM156" s="262"/>
      <c r="AON156" s="262"/>
      <c r="AOO156" s="262"/>
      <c r="AOP156" s="262"/>
      <c r="AOQ156" s="262"/>
      <c r="AOR156" s="262"/>
      <c r="AOS156" s="262"/>
      <c r="AOT156" s="262"/>
      <c r="AOU156" s="262"/>
      <c r="AOV156" s="262"/>
      <c r="AOW156" s="262"/>
      <c r="AOX156" s="262"/>
      <c r="AOY156" s="262"/>
      <c r="AOZ156" s="262"/>
      <c r="APA156" s="262"/>
      <c r="APB156" s="262"/>
      <c r="APC156" s="262"/>
      <c r="APD156" s="262"/>
      <c r="APE156" s="262"/>
      <c r="APF156" s="262"/>
      <c r="APG156" s="262"/>
      <c r="APH156" s="262"/>
      <c r="API156" s="262"/>
      <c r="APJ156" s="262"/>
      <c r="APK156" s="262"/>
      <c r="APL156" s="262"/>
      <c r="APM156" s="262"/>
      <c r="APN156" s="262"/>
      <c r="APO156" s="262"/>
      <c r="APP156" s="262"/>
      <c r="APQ156" s="262"/>
      <c r="APR156" s="262"/>
      <c r="APS156" s="262"/>
      <c r="APT156" s="262"/>
      <c r="APU156" s="262"/>
      <c r="APV156" s="262"/>
      <c r="APW156" s="262"/>
      <c r="APX156" s="262"/>
      <c r="APY156" s="262"/>
      <c r="APZ156" s="262"/>
      <c r="AQA156" s="262"/>
      <c r="AQB156" s="262"/>
      <c r="AQC156" s="262"/>
      <c r="AQD156" s="262"/>
      <c r="AQE156" s="262"/>
      <c r="AQF156" s="262"/>
      <c r="AQG156" s="262"/>
      <c r="AQH156" s="262"/>
      <c r="AQI156" s="262"/>
      <c r="AQJ156" s="262"/>
      <c r="AQK156" s="262"/>
      <c r="AQL156" s="262"/>
      <c r="AQM156" s="262"/>
      <c r="AQN156" s="262"/>
      <c r="AQO156" s="262"/>
      <c r="AQP156" s="262"/>
      <c r="AQQ156" s="262"/>
      <c r="AQR156" s="262"/>
      <c r="AQS156" s="262"/>
      <c r="AQT156" s="262"/>
      <c r="AQU156" s="262"/>
      <c r="AQV156" s="262"/>
      <c r="AQW156" s="262"/>
      <c r="AQX156" s="262"/>
      <c r="AQY156" s="262"/>
      <c r="AQZ156" s="262"/>
      <c r="ARA156" s="262"/>
      <c r="ARB156" s="262"/>
      <c r="ARC156" s="262"/>
      <c r="ARD156" s="262"/>
      <c r="ARE156" s="262"/>
      <c r="ARF156" s="262"/>
      <c r="ARG156" s="262"/>
      <c r="ARH156" s="262"/>
      <c r="ARI156" s="262"/>
      <c r="ARJ156" s="262"/>
      <c r="ARK156" s="262"/>
      <c r="ARL156" s="262"/>
      <c r="ARM156" s="262"/>
      <c r="ARN156" s="262"/>
      <c r="ARO156" s="262"/>
      <c r="ARP156" s="262"/>
      <c r="ARQ156" s="262"/>
      <c r="ARR156" s="262"/>
      <c r="ARS156" s="262"/>
      <c r="ART156" s="262"/>
      <c r="ARU156" s="262"/>
      <c r="ARV156" s="262"/>
      <c r="ARW156" s="262"/>
      <c r="ARX156" s="262"/>
      <c r="ARY156" s="262"/>
      <c r="ARZ156" s="262"/>
      <c r="ASA156" s="262"/>
      <c r="ASB156" s="262"/>
      <c r="ASC156" s="262"/>
      <c r="ASD156" s="262"/>
      <c r="ASE156" s="262"/>
      <c r="ASF156" s="262"/>
      <c r="ASG156" s="262"/>
      <c r="ASH156" s="262"/>
      <c r="ASI156" s="262"/>
      <c r="ASJ156" s="262"/>
      <c r="ASK156" s="262"/>
      <c r="ASL156" s="262"/>
      <c r="ASM156" s="262"/>
      <c r="ASN156" s="262"/>
      <c r="ASO156" s="262"/>
      <c r="ASP156" s="262"/>
      <c r="ASQ156" s="262"/>
      <c r="ASR156" s="262"/>
      <c r="ASS156" s="262"/>
      <c r="AST156" s="262"/>
      <c r="ASU156" s="262"/>
      <c r="ASV156" s="262"/>
      <c r="ASW156" s="262"/>
      <c r="ASX156" s="262"/>
      <c r="ASY156" s="262"/>
      <c r="ASZ156" s="262"/>
      <c r="ATA156" s="262"/>
      <c r="ATB156" s="262"/>
      <c r="ATC156" s="262"/>
      <c r="ATD156" s="262"/>
      <c r="ATE156" s="262"/>
      <c r="ATF156" s="262"/>
      <c r="ATG156" s="262"/>
      <c r="ATH156" s="262"/>
      <c r="ATI156" s="262"/>
      <c r="ATJ156" s="262"/>
      <c r="ATK156" s="262"/>
      <c r="ATL156" s="262"/>
      <c r="ATM156" s="262"/>
      <c r="ATN156" s="262"/>
      <c r="ATO156" s="262"/>
      <c r="ATP156" s="262"/>
      <c r="ATQ156" s="262"/>
      <c r="ATR156" s="262"/>
      <c r="ATS156" s="262"/>
      <c r="ATT156" s="262"/>
      <c r="ATU156" s="262"/>
      <c r="ATV156" s="262"/>
      <c r="ATW156" s="262"/>
      <c r="ATX156" s="262"/>
      <c r="ATY156" s="262"/>
      <c r="ATZ156" s="262"/>
      <c r="AUA156" s="262"/>
      <c r="AUB156" s="262"/>
      <c r="AUC156" s="262"/>
      <c r="AUD156" s="262"/>
      <c r="AUE156" s="262"/>
      <c r="AUF156" s="262"/>
      <c r="AUG156" s="262"/>
      <c r="AUH156" s="262"/>
      <c r="AUI156" s="262"/>
      <c r="AUJ156" s="262"/>
      <c r="AUK156" s="262"/>
      <c r="AUL156" s="262"/>
      <c r="AUM156" s="262"/>
      <c r="AUN156" s="262"/>
      <c r="AUO156" s="262"/>
      <c r="AUP156" s="262"/>
      <c r="AUQ156" s="262"/>
      <c r="AUR156" s="262"/>
      <c r="AUS156" s="262"/>
      <c r="AUT156" s="262"/>
      <c r="AUU156" s="262"/>
      <c r="AUV156" s="262"/>
      <c r="AUW156" s="262"/>
      <c r="AUX156" s="262"/>
      <c r="AUY156" s="262"/>
      <c r="AUZ156" s="262"/>
      <c r="AVA156" s="262"/>
      <c r="AVB156" s="262"/>
      <c r="AVC156" s="262"/>
      <c r="AVD156" s="262"/>
      <c r="AVE156" s="262"/>
      <c r="AVF156" s="262"/>
      <c r="AVG156" s="262"/>
      <c r="AVH156" s="262"/>
      <c r="AVI156" s="262"/>
      <c r="AVJ156" s="262"/>
      <c r="AVK156" s="262"/>
      <c r="AVL156" s="262"/>
      <c r="AVM156" s="262"/>
      <c r="AVN156" s="262"/>
      <c r="AVO156" s="262"/>
      <c r="AVP156" s="262"/>
      <c r="AVQ156" s="262"/>
      <c r="AVR156" s="262"/>
      <c r="AVS156" s="262"/>
      <c r="AVT156" s="262"/>
      <c r="AVU156" s="262"/>
      <c r="AVV156" s="262"/>
      <c r="AVW156" s="262"/>
      <c r="AVX156" s="262"/>
      <c r="AVY156" s="262"/>
      <c r="AVZ156" s="262"/>
      <c r="AWA156" s="262"/>
      <c r="AWB156" s="262"/>
      <c r="AWC156" s="262"/>
      <c r="AWD156" s="262"/>
      <c r="AWE156" s="262"/>
      <c r="AWF156" s="262"/>
      <c r="AWG156" s="262"/>
      <c r="AWH156" s="262"/>
      <c r="AWI156" s="262"/>
      <c r="AWJ156" s="262"/>
      <c r="AWK156" s="262"/>
      <c r="AWL156" s="262"/>
      <c r="AWM156" s="262"/>
      <c r="AWN156" s="262"/>
      <c r="AWO156" s="262"/>
      <c r="AWP156" s="262"/>
      <c r="AWQ156" s="262"/>
      <c r="AWR156" s="262"/>
      <c r="AWS156" s="262"/>
      <c r="AWT156" s="262"/>
      <c r="AWU156" s="262"/>
      <c r="AWV156" s="262"/>
      <c r="AWW156" s="262"/>
      <c r="AWX156" s="262"/>
      <c r="AWY156" s="262"/>
      <c r="AWZ156" s="262"/>
      <c r="AXA156" s="262"/>
      <c r="AXB156" s="262"/>
      <c r="AXC156" s="262"/>
      <c r="AXD156" s="262"/>
      <c r="AXE156" s="262"/>
      <c r="AXF156" s="262"/>
      <c r="AXG156" s="262"/>
      <c r="AXH156" s="262"/>
      <c r="AXI156" s="262"/>
      <c r="AXJ156" s="262"/>
      <c r="AXK156" s="262"/>
      <c r="AXL156" s="262"/>
      <c r="AXM156" s="262"/>
      <c r="AXN156" s="262"/>
      <c r="AXO156" s="262"/>
      <c r="AXP156" s="262"/>
      <c r="AXQ156" s="262"/>
      <c r="AXR156" s="262"/>
      <c r="AXS156" s="262"/>
      <c r="AXT156" s="262"/>
      <c r="AXU156" s="262"/>
      <c r="AXV156" s="262"/>
      <c r="AXW156" s="262"/>
      <c r="AXX156" s="262"/>
      <c r="AXY156" s="262"/>
      <c r="AXZ156" s="262"/>
      <c r="AYA156" s="262"/>
      <c r="AYB156" s="262"/>
      <c r="AYC156" s="262"/>
      <c r="AYD156" s="262"/>
      <c r="AYE156" s="262"/>
      <c r="AYF156" s="262"/>
      <c r="AYG156" s="262"/>
      <c r="AYH156" s="262"/>
      <c r="AYI156" s="262"/>
      <c r="AYJ156" s="262"/>
      <c r="AYK156" s="262"/>
      <c r="AYL156" s="262"/>
      <c r="AYM156" s="262"/>
      <c r="AYN156" s="262"/>
      <c r="AYO156" s="262"/>
      <c r="AYP156" s="262"/>
      <c r="AYQ156" s="262"/>
      <c r="AYR156" s="262"/>
      <c r="AYS156" s="262"/>
      <c r="AYT156" s="262"/>
      <c r="AYU156" s="262"/>
      <c r="AYV156" s="262"/>
      <c r="AYW156" s="262"/>
      <c r="AYX156" s="262"/>
      <c r="AYY156" s="262"/>
      <c r="AYZ156" s="262"/>
      <c r="AZA156" s="262"/>
      <c r="AZB156" s="262"/>
      <c r="AZC156" s="262"/>
      <c r="AZD156" s="262"/>
      <c r="AZE156" s="262"/>
      <c r="AZF156" s="262"/>
      <c r="AZG156" s="262"/>
      <c r="AZH156" s="262"/>
      <c r="AZI156" s="262"/>
      <c r="AZJ156" s="262"/>
      <c r="AZK156" s="262"/>
      <c r="AZL156" s="262"/>
      <c r="AZM156" s="262"/>
      <c r="AZN156" s="262"/>
      <c r="AZO156" s="262"/>
      <c r="AZP156" s="262"/>
      <c r="AZQ156" s="262"/>
      <c r="AZR156" s="262"/>
      <c r="AZS156" s="262"/>
      <c r="AZT156" s="262"/>
      <c r="AZU156" s="262"/>
      <c r="AZV156" s="262"/>
      <c r="AZW156" s="262"/>
      <c r="AZX156" s="262"/>
      <c r="AZY156" s="262"/>
      <c r="AZZ156" s="262"/>
      <c r="BAA156" s="262"/>
      <c r="BAB156" s="262"/>
      <c r="BAC156" s="262"/>
      <c r="BAD156" s="262"/>
      <c r="BAE156" s="262"/>
      <c r="BAF156" s="262"/>
      <c r="BAG156" s="262"/>
      <c r="BAH156" s="262"/>
      <c r="BAI156" s="262"/>
      <c r="BAJ156" s="262"/>
      <c r="BAK156" s="262"/>
      <c r="BAL156" s="262"/>
      <c r="BAM156" s="262"/>
      <c r="BAN156" s="262"/>
      <c r="BAO156" s="262"/>
      <c r="BAP156" s="262"/>
      <c r="BAQ156" s="262"/>
      <c r="BAR156" s="262"/>
      <c r="BAS156" s="262"/>
      <c r="BAT156" s="262"/>
      <c r="BAU156" s="262"/>
      <c r="BAV156" s="262"/>
      <c r="BAW156" s="262"/>
      <c r="BAX156" s="262"/>
      <c r="BAY156" s="262"/>
      <c r="BAZ156" s="262"/>
      <c r="BBA156" s="262"/>
      <c r="BBB156" s="262"/>
      <c r="BBC156" s="262"/>
      <c r="BBD156" s="262"/>
      <c r="BBE156" s="262"/>
      <c r="BBF156" s="262"/>
      <c r="BBG156" s="262"/>
      <c r="BBH156" s="262"/>
      <c r="BBI156" s="262"/>
      <c r="BBJ156" s="262"/>
      <c r="BBK156" s="262"/>
      <c r="BBL156" s="262"/>
      <c r="BBM156" s="262"/>
      <c r="BBN156" s="262"/>
      <c r="BBO156" s="262"/>
      <c r="BBP156" s="262"/>
      <c r="BBQ156" s="262"/>
      <c r="BBR156" s="262"/>
      <c r="BBS156" s="262"/>
      <c r="BBT156" s="262"/>
      <c r="BBU156" s="262"/>
      <c r="BBV156" s="262"/>
      <c r="BBW156" s="262"/>
      <c r="BBX156" s="262"/>
      <c r="BBY156" s="262"/>
      <c r="BBZ156" s="262"/>
      <c r="BCA156" s="262"/>
      <c r="BCB156" s="262"/>
      <c r="BCC156" s="262"/>
      <c r="BCD156" s="262"/>
      <c r="BCE156" s="262"/>
      <c r="BCF156" s="262"/>
      <c r="BCG156" s="262"/>
      <c r="BCH156" s="262"/>
      <c r="BCI156" s="262"/>
      <c r="BCJ156" s="262"/>
      <c r="BCK156" s="262"/>
      <c r="BCL156" s="262"/>
      <c r="BCM156" s="262"/>
      <c r="BCN156" s="262"/>
      <c r="BCO156" s="262"/>
      <c r="BCP156" s="262"/>
      <c r="BCQ156" s="262"/>
      <c r="BCR156" s="262"/>
      <c r="BCS156" s="262"/>
      <c r="BCT156" s="262"/>
      <c r="BCU156" s="262"/>
      <c r="BCV156" s="262"/>
      <c r="BCW156" s="262"/>
      <c r="BCX156" s="262"/>
      <c r="BCY156" s="262"/>
      <c r="BCZ156" s="262"/>
      <c r="BDA156" s="262"/>
      <c r="BDB156" s="262"/>
      <c r="BDC156" s="262"/>
      <c r="BDD156" s="262"/>
      <c r="BDE156" s="262"/>
      <c r="BDF156" s="262"/>
      <c r="BDG156" s="262"/>
      <c r="BDH156" s="262"/>
      <c r="BDI156" s="262"/>
      <c r="BDJ156" s="262"/>
      <c r="BDK156" s="262"/>
      <c r="BDL156" s="262"/>
      <c r="BDM156" s="262"/>
      <c r="BDN156" s="262"/>
      <c r="BDO156" s="262"/>
      <c r="BDP156" s="262"/>
      <c r="BDQ156" s="262"/>
      <c r="BDR156" s="262"/>
      <c r="BDS156" s="262"/>
      <c r="BDT156" s="262"/>
      <c r="BDU156" s="262"/>
      <c r="BDV156" s="262"/>
      <c r="BDW156" s="262"/>
      <c r="BDX156" s="262"/>
      <c r="BDY156" s="262"/>
      <c r="BDZ156" s="262"/>
      <c r="BEA156" s="262"/>
      <c r="BEB156" s="262"/>
      <c r="BEC156" s="262"/>
      <c r="BED156" s="262"/>
      <c r="BEE156" s="262"/>
      <c r="BEF156" s="262"/>
      <c r="BEG156" s="262"/>
      <c r="BEH156" s="262"/>
      <c r="BEI156" s="262"/>
      <c r="BEJ156" s="262"/>
      <c r="BEK156" s="262"/>
      <c r="BEL156" s="262"/>
      <c r="BEM156" s="262"/>
      <c r="BEN156" s="262"/>
      <c r="BEO156" s="262"/>
      <c r="BEP156" s="262"/>
      <c r="BEQ156" s="262"/>
      <c r="BER156" s="262"/>
      <c r="BES156" s="262"/>
      <c r="BET156" s="262"/>
      <c r="BEU156" s="262"/>
      <c r="BEV156" s="262"/>
      <c r="BEW156" s="262"/>
      <c r="BEX156" s="262"/>
      <c r="BEY156" s="262"/>
      <c r="BEZ156" s="262"/>
      <c r="BFA156" s="262"/>
      <c r="BFB156" s="262"/>
      <c r="BFC156" s="262"/>
      <c r="BFD156" s="262"/>
      <c r="BFE156" s="262"/>
      <c r="BFF156" s="262"/>
      <c r="BFG156" s="262"/>
      <c r="BFH156" s="262"/>
      <c r="BFI156" s="262"/>
      <c r="BFJ156" s="262"/>
      <c r="BFK156" s="262"/>
      <c r="BFL156" s="262"/>
      <c r="BFM156" s="262"/>
      <c r="BFN156" s="262"/>
      <c r="BFO156" s="262"/>
      <c r="BFP156" s="262"/>
      <c r="BFQ156" s="262"/>
      <c r="BFR156" s="262"/>
      <c r="BFS156" s="262"/>
      <c r="BFT156" s="262"/>
      <c r="BFU156" s="262"/>
      <c r="BFV156" s="262"/>
      <c r="BFW156" s="262"/>
      <c r="BFX156" s="262"/>
      <c r="BFY156" s="262"/>
      <c r="BFZ156" s="262"/>
      <c r="BGA156" s="262"/>
      <c r="BGB156" s="262"/>
      <c r="BGC156" s="262"/>
      <c r="BGD156" s="262"/>
      <c r="BGE156" s="262"/>
      <c r="BGF156" s="262"/>
      <c r="BGG156" s="262"/>
      <c r="BGH156" s="262"/>
      <c r="BGI156" s="262"/>
      <c r="BGJ156" s="262"/>
      <c r="BGK156" s="262"/>
      <c r="BGL156" s="262"/>
      <c r="BGM156" s="262"/>
      <c r="BGN156" s="262"/>
      <c r="BGO156" s="262"/>
      <c r="BGP156" s="262"/>
      <c r="BGQ156" s="262"/>
      <c r="BGR156" s="262"/>
      <c r="BGS156" s="262"/>
      <c r="BGT156" s="262"/>
      <c r="BGU156" s="262"/>
      <c r="BGV156" s="262"/>
      <c r="BGW156" s="262"/>
      <c r="BGX156" s="262"/>
      <c r="BGY156" s="262"/>
      <c r="BGZ156" s="262"/>
      <c r="BHA156" s="262"/>
      <c r="BHB156" s="262"/>
      <c r="BHC156" s="262"/>
      <c r="BHD156" s="262"/>
      <c r="BHE156" s="262"/>
      <c r="BHF156" s="262"/>
      <c r="BHG156" s="262"/>
      <c r="BHH156" s="262"/>
      <c r="BHI156" s="262"/>
      <c r="BHJ156" s="262"/>
      <c r="BHK156" s="262"/>
      <c r="BHL156" s="262"/>
      <c r="BHM156" s="262"/>
      <c r="BHN156" s="262"/>
      <c r="BHO156" s="262"/>
      <c r="BHP156" s="262"/>
      <c r="BHQ156" s="262"/>
      <c r="BHR156" s="262"/>
      <c r="BHS156" s="262"/>
      <c r="BHT156" s="262"/>
      <c r="BHU156" s="262"/>
      <c r="BHV156" s="262"/>
      <c r="BHW156" s="262"/>
      <c r="BHX156" s="262"/>
      <c r="BHY156" s="262"/>
      <c r="BHZ156" s="262"/>
      <c r="BIA156" s="262"/>
      <c r="BIB156" s="262"/>
      <c r="BIC156" s="262"/>
      <c r="BID156" s="262"/>
      <c r="BIE156" s="262"/>
      <c r="BIF156" s="262"/>
      <c r="BIG156" s="262"/>
      <c r="BIH156" s="262"/>
      <c r="BII156" s="262"/>
      <c r="BIJ156" s="262"/>
      <c r="BIK156" s="262"/>
      <c r="BIL156" s="262"/>
      <c r="BIM156" s="262"/>
      <c r="BIN156" s="262"/>
      <c r="BIO156" s="262"/>
      <c r="BIP156" s="262"/>
      <c r="BIQ156" s="262"/>
      <c r="BIR156" s="262"/>
      <c r="BIS156" s="262"/>
      <c r="BIT156" s="262"/>
      <c r="BIU156" s="262"/>
      <c r="BIV156" s="262"/>
      <c r="BIW156" s="262"/>
      <c r="BIX156" s="262"/>
      <c r="BIY156" s="262"/>
      <c r="BIZ156" s="262"/>
      <c r="BJA156" s="262"/>
      <c r="BJB156" s="262"/>
      <c r="BJC156" s="262"/>
      <c r="BJD156" s="262"/>
      <c r="BJE156" s="262"/>
      <c r="BJF156" s="262"/>
      <c r="BJG156" s="262"/>
      <c r="BJH156" s="262"/>
      <c r="BJI156" s="262"/>
      <c r="BJJ156" s="262"/>
      <c r="BJK156" s="262"/>
      <c r="BJL156" s="262"/>
      <c r="BJM156" s="262"/>
      <c r="BJN156" s="262"/>
      <c r="BJO156" s="262"/>
      <c r="BJP156" s="262"/>
      <c r="BJQ156" s="262"/>
      <c r="BJR156" s="262"/>
      <c r="BJS156" s="262"/>
      <c r="BJT156" s="262"/>
      <c r="BJU156" s="262"/>
      <c r="BJV156" s="262"/>
      <c r="BJW156" s="262"/>
      <c r="BJX156" s="262"/>
      <c r="BJY156" s="262"/>
      <c r="BJZ156" s="262"/>
      <c r="BKA156" s="262"/>
      <c r="BKB156" s="262"/>
      <c r="BKC156" s="262"/>
      <c r="BKD156" s="262"/>
      <c r="BKE156" s="262"/>
      <c r="BKF156" s="262"/>
      <c r="BKG156" s="262"/>
      <c r="BKH156" s="262"/>
      <c r="BKI156" s="262"/>
      <c r="BKJ156" s="262"/>
      <c r="BKK156" s="262"/>
      <c r="BKL156" s="262"/>
      <c r="BKM156" s="262"/>
      <c r="BKN156" s="262"/>
      <c r="BKO156" s="262"/>
      <c r="BKP156" s="262"/>
      <c r="BKQ156" s="262"/>
      <c r="BKR156" s="262"/>
      <c r="BKS156" s="262"/>
      <c r="BKT156" s="262"/>
      <c r="BKU156" s="262"/>
      <c r="BKV156" s="262"/>
      <c r="BKW156" s="262"/>
      <c r="BKX156" s="262"/>
      <c r="BKY156" s="262"/>
      <c r="BKZ156" s="262"/>
      <c r="BLA156" s="262"/>
      <c r="BLB156" s="262"/>
      <c r="BLC156" s="262"/>
      <c r="BLD156" s="262"/>
      <c r="BLE156" s="262"/>
      <c r="BLF156" s="262"/>
      <c r="BLG156" s="262"/>
      <c r="BLH156" s="262"/>
      <c r="BLI156" s="262"/>
      <c r="BLJ156" s="262"/>
      <c r="BLK156" s="262"/>
      <c r="BLL156" s="262"/>
      <c r="BLM156" s="262"/>
      <c r="BLN156" s="262"/>
      <c r="BLO156" s="262"/>
      <c r="BLP156" s="262"/>
      <c r="BLQ156" s="262"/>
      <c r="BLR156" s="262"/>
      <c r="BLS156" s="262"/>
      <c r="BLT156" s="262"/>
      <c r="BLU156" s="262"/>
      <c r="BLV156" s="262"/>
      <c r="BLW156" s="262"/>
      <c r="BLX156" s="262"/>
      <c r="BLY156" s="262"/>
      <c r="BLZ156" s="262"/>
      <c r="BMA156" s="262"/>
      <c r="BMB156" s="262"/>
      <c r="BMC156" s="262"/>
      <c r="BMD156" s="262"/>
      <c r="BME156" s="262"/>
      <c r="BMF156" s="262"/>
      <c r="BMG156" s="262"/>
      <c r="BMH156" s="262"/>
      <c r="BMI156" s="262"/>
      <c r="BMJ156" s="262"/>
      <c r="BMK156" s="262"/>
      <c r="BML156" s="262"/>
      <c r="BMM156" s="262"/>
      <c r="BMN156" s="262"/>
      <c r="BMO156" s="262"/>
      <c r="BMP156" s="262"/>
      <c r="BMQ156" s="262"/>
      <c r="BMR156" s="262"/>
      <c r="BMS156" s="262"/>
      <c r="BMT156" s="262"/>
      <c r="BMU156" s="262"/>
      <c r="BMV156" s="262"/>
      <c r="BMW156" s="262"/>
      <c r="BMX156" s="262"/>
      <c r="BMY156" s="262"/>
      <c r="BMZ156" s="262"/>
      <c r="BNA156" s="262"/>
      <c r="BNB156" s="262"/>
      <c r="BNC156" s="262"/>
      <c r="BND156" s="262"/>
      <c r="BNE156" s="262"/>
      <c r="BNF156" s="262"/>
      <c r="BNG156" s="262"/>
      <c r="BNH156" s="262"/>
      <c r="BNI156" s="262"/>
      <c r="BNJ156" s="262"/>
      <c r="BNK156" s="262"/>
      <c r="BNL156" s="262"/>
      <c r="BNM156" s="262"/>
      <c r="BNN156" s="262"/>
      <c r="BNO156" s="262"/>
      <c r="BNP156" s="262"/>
      <c r="BNQ156" s="262"/>
      <c r="BNR156" s="262"/>
      <c r="BNS156" s="262"/>
      <c r="BNT156" s="262"/>
      <c r="BNU156" s="262"/>
      <c r="BNV156" s="262"/>
      <c r="BNW156" s="262"/>
      <c r="BNX156" s="262"/>
      <c r="BNY156" s="262"/>
      <c r="BNZ156" s="262"/>
      <c r="BOA156" s="262"/>
      <c r="BOB156" s="262"/>
      <c r="BOC156" s="262"/>
      <c r="BOD156" s="262"/>
      <c r="BOE156" s="262"/>
      <c r="BOF156" s="262"/>
      <c r="BOG156" s="262"/>
      <c r="BOH156" s="262"/>
      <c r="BOI156" s="262"/>
      <c r="BOJ156" s="262"/>
      <c r="BOK156" s="262"/>
      <c r="BOL156" s="262"/>
      <c r="BOM156" s="262"/>
      <c r="BON156" s="262"/>
      <c r="BOO156" s="262"/>
      <c r="BOP156" s="262"/>
      <c r="BOQ156" s="262"/>
      <c r="BOR156" s="262"/>
      <c r="BOS156" s="262"/>
      <c r="BOT156" s="262"/>
      <c r="BOU156" s="262"/>
      <c r="BOV156" s="262"/>
      <c r="BOW156" s="262"/>
      <c r="BOX156" s="262"/>
      <c r="BOY156" s="262"/>
      <c r="BOZ156" s="262"/>
      <c r="BPA156" s="262"/>
      <c r="BPB156" s="262"/>
      <c r="BPC156" s="262"/>
      <c r="BPD156" s="262"/>
      <c r="BPE156" s="262"/>
      <c r="BPF156" s="262"/>
      <c r="BPG156" s="262"/>
      <c r="BPH156" s="262"/>
      <c r="BPI156" s="262"/>
      <c r="BPJ156" s="262"/>
      <c r="BPK156" s="262"/>
      <c r="BPL156" s="262"/>
      <c r="BPM156" s="262"/>
      <c r="BPN156" s="262"/>
      <c r="BPO156" s="262"/>
      <c r="BPP156" s="262"/>
      <c r="BPQ156" s="262"/>
      <c r="BPR156" s="262"/>
      <c r="BPS156" s="262"/>
      <c r="BPT156" s="262"/>
      <c r="BPU156" s="262"/>
      <c r="BPV156" s="262"/>
      <c r="BPW156" s="262"/>
      <c r="BPX156" s="262"/>
      <c r="BPY156" s="262"/>
      <c r="BPZ156" s="262"/>
      <c r="BQA156" s="262"/>
      <c r="BQB156" s="262"/>
      <c r="BQC156" s="262"/>
      <c r="BQD156" s="262"/>
      <c r="BQE156" s="262"/>
      <c r="BQF156" s="262"/>
      <c r="BQG156" s="262"/>
      <c r="BQH156" s="262"/>
      <c r="BQI156" s="262"/>
      <c r="BQJ156" s="262"/>
      <c r="BQK156" s="262"/>
      <c r="BQL156" s="262"/>
      <c r="BQM156" s="262"/>
      <c r="BQN156" s="262"/>
      <c r="BQO156" s="262"/>
      <c r="BQP156" s="262"/>
      <c r="BQQ156" s="262"/>
      <c r="BQR156" s="262"/>
      <c r="BQS156" s="262"/>
      <c r="BQT156" s="262"/>
      <c r="BQU156" s="262"/>
      <c r="BQV156" s="262"/>
      <c r="BQW156" s="262"/>
      <c r="BQX156" s="262"/>
      <c r="BQY156" s="262"/>
      <c r="BQZ156" s="262"/>
      <c r="BRA156" s="262"/>
      <c r="BRB156" s="262"/>
      <c r="BRC156" s="262"/>
      <c r="BRD156" s="262"/>
      <c r="BRE156" s="262"/>
      <c r="BRF156" s="262"/>
      <c r="BRG156" s="262"/>
      <c r="BRH156" s="262"/>
      <c r="BRI156" s="262"/>
      <c r="BRJ156" s="262"/>
      <c r="BRK156" s="262"/>
      <c r="BRL156" s="262"/>
      <c r="BRM156" s="262"/>
      <c r="BRN156" s="262"/>
      <c r="BRO156" s="262"/>
      <c r="BRP156" s="262"/>
      <c r="BRQ156" s="262"/>
      <c r="BRR156" s="262"/>
      <c r="BRS156" s="262"/>
      <c r="BRT156" s="262"/>
      <c r="BRU156" s="262"/>
      <c r="BRV156" s="262"/>
      <c r="BRW156" s="262"/>
      <c r="BRX156" s="262"/>
      <c r="BRY156" s="262"/>
      <c r="BRZ156" s="262"/>
      <c r="BSA156" s="262"/>
      <c r="BSB156" s="262"/>
      <c r="BSC156" s="262"/>
      <c r="BSD156" s="262"/>
      <c r="BSE156" s="262"/>
      <c r="BSF156" s="262"/>
      <c r="BSG156" s="262"/>
      <c r="BSH156" s="262"/>
      <c r="BSI156" s="262"/>
      <c r="BSJ156" s="262"/>
      <c r="BSK156" s="262"/>
      <c r="BSL156" s="262"/>
      <c r="BSM156" s="262"/>
      <c r="BSN156" s="262"/>
      <c r="BSO156" s="262"/>
      <c r="BSP156" s="262"/>
      <c r="BSQ156" s="262"/>
      <c r="BSR156" s="262"/>
      <c r="BSS156" s="262"/>
      <c r="BST156" s="262"/>
      <c r="BSU156" s="262"/>
      <c r="BSV156" s="262"/>
      <c r="BSW156" s="262"/>
      <c r="BSX156" s="262"/>
      <c r="BSY156" s="262"/>
      <c r="BSZ156" s="262"/>
      <c r="BTA156" s="262"/>
      <c r="BTB156" s="262"/>
      <c r="BTC156" s="262"/>
      <c r="BTD156" s="262"/>
      <c r="BTE156" s="262"/>
      <c r="BTF156" s="262"/>
      <c r="BTG156" s="262"/>
      <c r="BTH156" s="262"/>
      <c r="BTI156" s="262"/>
      <c r="BTJ156" s="262"/>
      <c r="BTK156" s="262"/>
      <c r="BTL156" s="262"/>
      <c r="BTM156" s="262"/>
      <c r="BTN156" s="262"/>
      <c r="BTO156" s="262"/>
      <c r="BTP156" s="262"/>
      <c r="BTQ156" s="262"/>
      <c r="BTR156" s="262"/>
      <c r="BTS156" s="262"/>
      <c r="BTT156" s="262"/>
      <c r="BTU156" s="262"/>
      <c r="BTV156" s="262"/>
      <c r="BTW156" s="262"/>
      <c r="BTX156" s="262"/>
      <c r="BTY156" s="262"/>
      <c r="BTZ156" s="262"/>
      <c r="BUA156" s="262"/>
      <c r="BUB156" s="262"/>
      <c r="BUC156" s="262"/>
      <c r="BUD156" s="262"/>
      <c r="BUE156" s="262"/>
      <c r="BUF156" s="262"/>
      <c r="BUG156" s="262"/>
      <c r="BUH156" s="262"/>
      <c r="BUI156" s="262"/>
      <c r="BUJ156" s="262"/>
      <c r="BUK156" s="262"/>
      <c r="BUL156" s="262"/>
      <c r="BUM156" s="262"/>
      <c r="BUN156" s="262"/>
      <c r="BUO156" s="262"/>
      <c r="BUP156" s="262"/>
      <c r="BUQ156" s="262"/>
      <c r="BUR156" s="262"/>
      <c r="BUS156" s="262"/>
      <c r="BUT156" s="262"/>
      <c r="BUU156" s="262"/>
      <c r="BUV156" s="262"/>
      <c r="BUW156" s="262"/>
      <c r="BUX156" s="262"/>
      <c r="BUY156" s="262"/>
      <c r="BUZ156" s="262"/>
      <c r="BVA156" s="262"/>
      <c r="BVB156" s="262"/>
      <c r="BVC156" s="262"/>
      <c r="BVD156" s="262"/>
      <c r="BVE156" s="262"/>
      <c r="BVF156" s="262"/>
      <c r="BVG156" s="262"/>
      <c r="BVH156" s="262"/>
      <c r="BVI156" s="262"/>
      <c r="BVJ156" s="262"/>
      <c r="BVK156" s="262"/>
      <c r="BVL156" s="262"/>
      <c r="BVM156" s="262"/>
      <c r="BVN156" s="262"/>
      <c r="BVO156" s="262"/>
      <c r="BVP156" s="262"/>
      <c r="BVQ156" s="262"/>
      <c r="BVR156" s="262"/>
      <c r="BVS156" s="262"/>
      <c r="BVT156" s="262"/>
      <c r="BVU156" s="262"/>
      <c r="BVV156" s="262"/>
      <c r="BVW156" s="262"/>
      <c r="BVX156" s="262"/>
      <c r="BVY156" s="262"/>
      <c r="BVZ156" s="262"/>
      <c r="BWA156" s="262"/>
      <c r="BWB156" s="262"/>
      <c r="BWC156" s="262"/>
      <c r="BWD156" s="262"/>
      <c r="BWE156" s="262"/>
      <c r="BWF156" s="262"/>
      <c r="BWG156" s="262"/>
      <c r="BWH156" s="262"/>
      <c r="BWI156" s="262"/>
      <c r="BWJ156" s="262"/>
      <c r="BWK156" s="262"/>
      <c r="BWL156" s="262"/>
      <c r="BWM156" s="262"/>
      <c r="BWN156" s="262"/>
      <c r="BWO156" s="262"/>
      <c r="BWP156" s="262"/>
      <c r="BWQ156" s="262"/>
      <c r="BWR156" s="262"/>
      <c r="BWS156" s="262"/>
      <c r="BWT156" s="262"/>
      <c r="BWU156" s="262"/>
      <c r="BWV156" s="262"/>
      <c r="BWW156" s="262"/>
      <c r="BWX156" s="262"/>
      <c r="BWY156" s="262"/>
      <c r="BWZ156" s="262"/>
      <c r="BXA156" s="262"/>
      <c r="BXB156" s="262"/>
      <c r="BXC156" s="262"/>
      <c r="BXD156" s="262"/>
      <c r="BXE156" s="262"/>
      <c r="BXF156" s="262"/>
      <c r="BXG156" s="262"/>
      <c r="BXH156" s="262"/>
      <c r="BXI156" s="262"/>
      <c r="BXJ156" s="262"/>
      <c r="BXK156" s="262"/>
      <c r="BXL156" s="262"/>
      <c r="BXM156" s="262"/>
      <c r="BXN156" s="262"/>
      <c r="BXO156" s="262"/>
      <c r="BXP156" s="262"/>
      <c r="BXQ156" s="262"/>
      <c r="BXR156" s="262"/>
      <c r="BXS156" s="262"/>
      <c r="BXT156" s="262"/>
      <c r="BXU156" s="262"/>
      <c r="BXV156" s="262"/>
      <c r="BXW156" s="262"/>
      <c r="BXX156" s="262"/>
      <c r="BXY156" s="262"/>
      <c r="BXZ156" s="262"/>
      <c r="BYA156" s="262"/>
      <c r="BYB156" s="262"/>
      <c r="BYC156" s="262"/>
      <c r="BYD156" s="262"/>
      <c r="BYE156" s="262"/>
      <c r="BYF156" s="262"/>
      <c r="BYG156" s="262"/>
      <c r="BYH156" s="262"/>
      <c r="BYI156" s="262"/>
      <c r="BYJ156" s="262"/>
      <c r="BYK156" s="262"/>
      <c r="BYL156" s="262"/>
      <c r="BYM156" s="262"/>
      <c r="BYN156" s="262"/>
      <c r="BYO156" s="262"/>
      <c r="BYP156" s="262"/>
      <c r="BYQ156" s="262"/>
      <c r="BYR156" s="262"/>
      <c r="BYS156" s="262"/>
      <c r="BYT156" s="262"/>
      <c r="BYU156" s="262"/>
      <c r="BYV156" s="262"/>
      <c r="BYW156" s="262"/>
      <c r="BYX156" s="262"/>
      <c r="BYY156" s="262"/>
      <c r="BYZ156" s="262"/>
      <c r="BZA156" s="262"/>
      <c r="BZB156" s="262"/>
      <c r="BZC156" s="262"/>
      <c r="BZD156" s="262"/>
      <c r="BZE156" s="262"/>
      <c r="BZF156" s="262"/>
      <c r="BZG156" s="262"/>
      <c r="BZH156" s="262"/>
      <c r="BZI156" s="262"/>
      <c r="BZJ156" s="262"/>
      <c r="BZK156" s="262"/>
      <c r="BZL156" s="262"/>
      <c r="BZM156" s="262"/>
      <c r="BZN156" s="262"/>
      <c r="BZO156" s="262"/>
      <c r="BZP156" s="262"/>
      <c r="BZQ156" s="262"/>
      <c r="BZR156" s="262"/>
      <c r="BZS156" s="262"/>
      <c r="BZT156" s="262"/>
      <c r="BZU156" s="262"/>
      <c r="BZV156" s="262"/>
      <c r="BZW156" s="262"/>
      <c r="BZX156" s="262"/>
      <c r="BZY156" s="262"/>
      <c r="BZZ156" s="262"/>
      <c r="CAA156" s="262"/>
      <c r="CAB156" s="262"/>
      <c r="CAC156" s="262"/>
      <c r="CAD156" s="262"/>
      <c r="CAE156" s="262"/>
      <c r="CAF156" s="262"/>
      <c r="CAG156" s="262"/>
      <c r="CAH156" s="262"/>
      <c r="CAI156" s="262"/>
      <c r="CAJ156" s="262"/>
      <c r="CAK156" s="262"/>
      <c r="CAL156" s="262"/>
      <c r="CAM156" s="262"/>
      <c r="CAN156" s="262"/>
      <c r="CAO156" s="262"/>
      <c r="CAP156" s="262"/>
      <c r="CAQ156" s="262"/>
      <c r="CAR156" s="262"/>
      <c r="CAS156" s="262"/>
      <c r="CAT156" s="262"/>
      <c r="CAU156" s="262"/>
      <c r="CAV156" s="262"/>
      <c r="CAW156" s="262"/>
      <c r="CAX156" s="262"/>
      <c r="CAY156" s="262"/>
      <c r="CAZ156" s="262"/>
      <c r="CBA156" s="262"/>
      <c r="CBB156" s="262"/>
      <c r="CBC156" s="262"/>
      <c r="CBD156" s="262"/>
      <c r="CBE156" s="262"/>
      <c r="CBF156" s="262"/>
      <c r="CBG156" s="262"/>
      <c r="CBH156" s="262"/>
      <c r="CBI156" s="262"/>
      <c r="CBJ156" s="262"/>
      <c r="CBK156" s="262"/>
      <c r="CBL156" s="262"/>
      <c r="CBM156" s="262"/>
      <c r="CBN156" s="262"/>
      <c r="CBO156" s="262"/>
      <c r="CBP156" s="262"/>
      <c r="CBQ156" s="262"/>
      <c r="CBR156" s="262"/>
      <c r="CBS156" s="262"/>
      <c r="CBT156" s="262"/>
      <c r="CBU156" s="262"/>
      <c r="CBV156" s="262"/>
      <c r="CBW156" s="262"/>
      <c r="CBX156" s="262"/>
      <c r="CBY156" s="262"/>
      <c r="CBZ156" s="262"/>
      <c r="CCA156" s="262"/>
      <c r="CCB156" s="262"/>
      <c r="CCC156" s="262"/>
      <c r="CCD156" s="262"/>
      <c r="CCE156" s="262"/>
      <c r="CCF156" s="262"/>
      <c r="CCG156" s="262"/>
      <c r="CCH156" s="262"/>
      <c r="CCI156" s="262"/>
      <c r="CCJ156" s="262"/>
      <c r="CCK156" s="262"/>
      <c r="CCL156" s="262"/>
      <c r="CCM156" s="262"/>
      <c r="CCN156" s="262"/>
      <c r="CCO156" s="262"/>
      <c r="CCP156" s="262"/>
      <c r="CCQ156" s="262"/>
      <c r="CCR156" s="262"/>
      <c r="CCS156" s="262"/>
      <c r="CCT156" s="262"/>
      <c r="CCU156" s="262"/>
      <c r="CCV156" s="262"/>
      <c r="CCW156" s="262"/>
      <c r="CCX156" s="262"/>
      <c r="CCY156" s="262"/>
      <c r="CCZ156" s="262"/>
      <c r="CDA156" s="262"/>
      <c r="CDB156" s="262"/>
      <c r="CDC156" s="262"/>
      <c r="CDD156" s="262"/>
      <c r="CDE156" s="262"/>
      <c r="CDF156" s="262"/>
      <c r="CDG156" s="262"/>
      <c r="CDH156" s="262"/>
      <c r="CDI156" s="262"/>
      <c r="CDJ156" s="262"/>
      <c r="CDK156" s="262"/>
      <c r="CDL156" s="262"/>
      <c r="CDM156" s="262"/>
      <c r="CDN156" s="262"/>
      <c r="CDO156" s="262"/>
      <c r="CDP156" s="262"/>
      <c r="CDQ156" s="262"/>
      <c r="CDR156" s="262"/>
      <c r="CDS156" s="262"/>
      <c r="CDT156" s="262"/>
      <c r="CDU156" s="262"/>
      <c r="CDV156" s="262"/>
      <c r="CDW156" s="262"/>
      <c r="CDX156" s="262"/>
      <c r="CDY156" s="262"/>
      <c r="CDZ156" s="262"/>
      <c r="CEA156" s="262"/>
      <c r="CEB156" s="262"/>
      <c r="CEC156" s="262"/>
      <c r="CED156" s="262"/>
      <c r="CEE156" s="262"/>
      <c r="CEF156" s="262"/>
      <c r="CEG156" s="262"/>
      <c r="CEH156" s="262"/>
      <c r="CEI156" s="262"/>
      <c r="CEJ156" s="262"/>
      <c r="CEK156" s="262"/>
      <c r="CEL156" s="262"/>
      <c r="CEM156" s="262"/>
      <c r="CEN156" s="262"/>
      <c r="CEO156" s="262"/>
      <c r="CEP156" s="262"/>
      <c r="CEQ156" s="262"/>
      <c r="CER156" s="262"/>
      <c r="CES156" s="262"/>
      <c r="CET156" s="262"/>
      <c r="CEU156" s="262"/>
      <c r="CEV156" s="262"/>
      <c r="CEW156" s="262"/>
      <c r="CEX156" s="262"/>
      <c r="CEY156" s="262"/>
      <c r="CEZ156" s="262"/>
      <c r="CFA156" s="262"/>
      <c r="CFB156" s="262"/>
      <c r="CFC156" s="262"/>
      <c r="CFD156" s="262"/>
      <c r="CFE156" s="262"/>
      <c r="CFF156" s="262"/>
      <c r="CFG156" s="262"/>
      <c r="CFH156" s="262"/>
      <c r="CFI156" s="262"/>
      <c r="CFJ156" s="262"/>
      <c r="CFK156" s="262"/>
      <c r="CFL156" s="262"/>
      <c r="CFM156" s="262"/>
      <c r="CFN156" s="262"/>
      <c r="CFO156" s="262"/>
      <c r="CFP156" s="262"/>
      <c r="CFQ156" s="262"/>
      <c r="CFR156" s="262"/>
      <c r="CFS156" s="262"/>
      <c r="CFT156" s="262"/>
      <c r="CFU156" s="262"/>
      <c r="CFV156" s="262"/>
      <c r="CFW156" s="262"/>
      <c r="CFX156" s="262"/>
      <c r="CFY156" s="262"/>
      <c r="CFZ156" s="262"/>
      <c r="CGA156" s="262"/>
      <c r="CGB156" s="262"/>
      <c r="CGC156" s="262"/>
      <c r="CGD156" s="262"/>
      <c r="CGE156" s="262"/>
      <c r="CGF156" s="262"/>
      <c r="CGG156" s="262"/>
      <c r="CGH156" s="262"/>
      <c r="CGI156" s="262"/>
      <c r="CGJ156" s="262"/>
      <c r="CGK156" s="262"/>
      <c r="CGL156" s="262"/>
      <c r="CGM156" s="262"/>
      <c r="CGN156" s="262"/>
      <c r="CGO156" s="262"/>
      <c r="CGP156" s="262"/>
      <c r="CGQ156" s="262"/>
      <c r="CGR156" s="262"/>
      <c r="CGS156" s="262"/>
      <c r="CGT156" s="262"/>
      <c r="CGU156" s="262"/>
      <c r="CGV156" s="262"/>
      <c r="CGW156" s="262"/>
      <c r="CGX156" s="262"/>
      <c r="CGY156" s="262"/>
      <c r="CGZ156" s="262"/>
      <c r="CHA156" s="262"/>
      <c r="CHB156" s="262"/>
      <c r="CHC156" s="262"/>
      <c r="CHD156" s="262"/>
      <c r="CHE156" s="262"/>
      <c r="CHF156" s="262"/>
      <c r="CHG156" s="262"/>
      <c r="CHH156" s="262"/>
      <c r="CHI156" s="262"/>
      <c r="CHJ156" s="262"/>
      <c r="CHK156" s="262"/>
      <c r="CHL156" s="262"/>
      <c r="CHM156" s="262"/>
      <c r="CHN156" s="262"/>
      <c r="CHO156" s="262"/>
      <c r="CHP156" s="262"/>
      <c r="CHQ156" s="262"/>
      <c r="CHR156" s="262"/>
      <c r="CHS156" s="262"/>
      <c r="CHT156" s="262"/>
      <c r="CHU156" s="262"/>
      <c r="CHV156" s="262"/>
      <c r="CHW156" s="262"/>
      <c r="CHX156" s="262"/>
      <c r="CHY156" s="262"/>
      <c r="CHZ156" s="262"/>
      <c r="CIA156" s="262"/>
      <c r="CIB156" s="262"/>
      <c r="CIC156" s="262"/>
      <c r="CID156" s="262"/>
      <c r="CIE156" s="262"/>
      <c r="CIF156" s="262"/>
      <c r="CIG156" s="262"/>
      <c r="CIH156" s="262"/>
      <c r="CII156" s="262"/>
      <c r="CIJ156" s="262"/>
      <c r="CIK156" s="262"/>
      <c r="CIL156" s="262"/>
      <c r="CIM156" s="262"/>
      <c r="CIN156" s="262"/>
      <c r="CIO156" s="262"/>
      <c r="CIP156" s="262"/>
      <c r="CIQ156" s="262"/>
      <c r="CIR156" s="262"/>
      <c r="CIS156" s="262"/>
      <c r="CIT156" s="262"/>
      <c r="CIU156" s="262"/>
      <c r="CIV156" s="262"/>
      <c r="CIW156" s="262"/>
      <c r="CIX156" s="262"/>
      <c r="CIY156" s="262"/>
      <c r="CIZ156" s="262"/>
      <c r="CJA156" s="262"/>
      <c r="CJB156" s="262"/>
      <c r="CJC156" s="262"/>
      <c r="CJD156" s="262"/>
      <c r="CJE156" s="262"/>
      <c r="CJF156" s="262"/>
      <c r="CJG156" s="262"/>
      <c r="CJH156" s="262"/>
      <c r="CJI156" s="262"/>
      <c r="CJJ156" s="262"/>
      <c r="CJK156" s="262"/>
      <c r="CJL156" s="262"/>
      <c r="CJM156" s="262"/>
      <c r="CJN156" s="262"/>
      <c r="CJO156" s="262"/>
      <c r="CJP156" s="262"/>
      <c r="CJQ156" s="262"/>
      <c r="CJR156" s="262"/>
      <c r="CJS156" s="262"/>
      <c r="CJT156" s="262"/>
      <c r="CJU156" s="262"/>
      <c r="CJV156" s="262"/>
      <c r="CJW156" s="262"/>
      <c r="CJX156" s="262"/>
      <c r="CJY156" s="262"/>
      <c r="CJZ156" s="262"/>
      <c r="CKA156" s="262"/>
      <c r="CKB156" s="262"/>
      <c r="CKC156" s="262"/>
      <c r="CKD156" s="262"/>
      <c r="CKE156" s="262"/>
      <c r="CKF156" s="262"/>
      <c r="CKG156" s="262"/>
      <c r="CKH156" s="262"/>
      <c r="CKI156" s="262"/>
      <c r="CKJ156" s="262"/>
      <c r="CKK156" s="262"/>
      <c r="CKL156" s="262"/>
      <c r="CKM156" s="262"/>
      <c r="CKN156" s="262"/>
      <c r="CKO156" s="262"/>
      <c r="CKP156" s="262"/>
      <c r="CKQ156" s="262"/>
      <c r="CKR156" s="262"/>
      <c r="CKS156" s="262"/>
      <c r="CKT156" s="262"/>
      <c r="CKU156" s="262"/>
      <c r="CKV156" s="262"/>
      <c r="CKW156" s="262"/>
      <c r="CKX156" s="262"/>
      <c r="CKY156" s="262"/>
      <c r="CKZ156" s="262"/>
      <c r="CLA156" s="262"/>
      <c r="CLB156" s="262"/>
      <c r="CLC156" s="262"/>
      <c r="CLD156" s="262"/>
      <c r="CLE156" s="262"/>
      <c r="CLF156" s="262"/>
      <c r="CLG156" s="262"/>
      <c r="CLH156" s="262"/>
      <c r="CLI156" s="262"/>
      <c r="CLJ156" s="262"/>
      <c r="CLK156" s="262"/>
      <c r="CLL156" s="262"/>
      <c r="CLM156" s="262"/>
      <c r="CLN156" s="262"/>
      <c r="CLO156" s="262"/>
      <c r="CLP156" s="262"/>
      <c r="CLQ156" s="262"/>
      <c r="CLR156" s="262"/>
      <c r="CLS156" s="262"/>
      <c r="CLT156" s="262"/>
      <c r="CLU156" s="262"/>
      <c r="CLV156" s="262"/>
      <c r="CLW156" s="262"/>
      <c r="CLX156" s="262"/>
      <c r="CLY156" s="262"/>
      <c r="CLZ156" s="262"/>
      <c r="CMA156" s="262"/>
      <c r="CMB156" s="262"/>
      <c r="CMC156" s="262"/>
      <c r="CMD156" s="262"/>
      <c r="CME156" s="262"/>
      <c r="CMF156" s="262"/>
      <c r="CMG156" s="262"/>
      <c r="CMH156" s="262"/>
      <c r="CMI156" s="262"/>
      <c r="CMJ156" s="262"/>
      <c r="CMK156" s="262"/>
      <c r="CML156" s="262"/>
      <c r="CMM156" s="262"/>
      <c r="CMN156" s="262"/>
      <c r="CMO156" s="262"/>
      <c r="CMP156" s="262"/>
      <c r="CMQ156" s="262"/>
      <c r="CMR156" s="262"/>
      <c r="CMS156" s="262"/>
      <c r="CMT156" s="262"/>
      <c r="CMU156" s="262"/>
      <c r="CMV156" s="262"/>
      <c r="CMW156" s="262"/>
      <c r="CMX156" s="262"/>
      <c r="CMY156" s="262"/>
      <c r="CMZ156" s="262"/>
      <c r="CNA156" s="262"/>
      <c r="CNB156" s="262"/>
      <c r="CNC156" s="262"/>
      <c r="CND156" s="262"/>
      <c r="CNE156" s="262"/>
      <c r="CNF156" s="262"/>
      <c r="CNG156" s="262"/>
      <c r="CNH156" s="262"/>
      <c r="CNI156" s="262"/>
      <c r="CNJ156" s="262"/>
      <c r="CNK156" s="262"/>
      <c r="CNL156" s="262"/>
      <c r="CNM156" s="262"/>
      <c r="CNN156" s="262"/>
      <c r="CNO156" s="262"/>
      <c r="CNP156" s="262"/>
      <c r="CNQ156" s="262"/>
      <c r="CNR156" s="262"/>
      <c r="CNS156" s="262"/>
      <c r="CNT156" s="262"/>
      <c r="CNU156" s="262"/>
      <c r="CNV156" s="262"/>
      <c r="CNW156" s="262"/>
      <c r="CNX156" s="262"/>
      <c r="CNY156" s="262"/>
      <c r="CNZ156" s="262"/>
      <c r="COA156" s="262"/>
      <c r="COB156" s="262"/>
      <c r="COC156" s="262"/>
      <c r="COD156" s="262"/>
      <c r="COE156" s="262"/>
      <c r="COF156" s="262"/>
      <c r="COG156" s="262"/>
      <c r="COH156" s="262"/>
      <c r="COI156" s="262"/>
      <c r="COJ156" s="262"/>
      <c r="COK156" s="262"/>
      <c r="COL156" s="262"/>
      <c r="COM156" s="262"/>
      <c r="CON156" s="262"/>
      <c r="COO156" s="262"/>
      <c r="COP156" s="262"/>
      <c r="COQ156" s="262"/>
      <c r="COR156" s="262"/>
      <c r="COS156" s="262"/>
      <c r="COT156" s="262"/>
      <c r="COU156" s="262"/>
      <c r="COV156" s="262"/>
      <c r="COW156" s="262"/>
      <c r="COX156" s="262"/>
      <c r="COY156" s="262"/>
      <c r="COZ156" s="262"/>
      <c r="CPA156" s="262"/>
      <c r="CPB156" s="262"/>
      <c r="CPC156" s="262"/>
      <c r="CPD156" s="262"/>
      <c r="CPE156" s="262"/>
      <c r="CPF156" s="262"/>
      <c r="CPG156" s="262"/>
      <c r="CPH156" s="262"/>
      <c r="CPI156" s="262"/>
      <c r="CPJ156" s="262"/>
      <c r="CPK156" s="262"/>
      <c r="CPL156" s="262"/>
      <c r="CPM156" s="262"/>
      <c r="CPN156" s="262"/>
      <c r="CPO156" s="262"/>
      <c r="CPP156" s="262"/>
      <c r="CPQ156" s="262"/>
      <c r="CPR156" s="262"/>
      <c r="CPS156" s="262"/>
      <c r="CPT156" s="262"/>
      <c r="CPU156" s="262"/>
      <c r="CPV156" s="262"/>
      <c r="CPW156" s="262"/>
      <c r="CPX156" s="262"/>
      <c r="CPY156" s="262"/>
      <c r="CPZ156" s="262"/>
      <c r="CQA156" s="262"/>
      <c r="CQB156" s="262"/>
      <c r="CQC156" s="262"/>
      <c r="CQD156" s="262"/>
      <c r="CQE156" s="262"/>
      <c r="CQF156" s="262"/>
      <c r="CQG156" s="262"/>
      <c r="CQH156" s="262"/>
      <c r="CQI156" s="262"/>
      <c r="CQJ156" s="262"/>
      <c r="CQK156" s="262"/>
      <c r="CQL156" s="262"/>
      <c r="CQM156" s="262"/>
      <c r="CQN156" s="262"/>
      <c r="CQO156" s="262"/>
      <c r="CQP156" s="262"/>
      <c r="CQQ156" s="262"/>
      <c r="CQR156" s="262"/>
      <c r="CQS156" s="262"/>
      <c r="CQT156" s="262"/>
      <c r="CQU156" s="262"/>
      <c r="CQV156" s="262"/>
      <c r="CQW156" s="262"/>
      <c r="CQX156" s="262"/>
      <c r="CQY156" s="262"/>
      <c r="CQZ156" s="262"/>
      <c r="CRA156" s="262"/>
      <c r="CRB156" s="262"/>
      <c r="CRC156" s="262"/>
      <c r="CRD156" s="262"/>
      <c r="CRE156" s="262"/>
      <c r="CRF156" s="262"/>
      <c r="CRG156" s="262"/>
      <c r="CRH156" s="262"/>
      <c r="CRI156" s="262"/>
      <c r="CRJ156" s="262"/>
      <c r="CRK156" s="262"/>
      <c r="CRL156" s="262"/>
      <c r="CRM156" s="262"/>
      <c r="CRN156" s="262"/>
      <c r="CRO156" s="262"/>
      <c r="CRP156" s="262"/>
      <c r="CRQ156" s="262"/>
      <c r="CRR156" s="262"/>
      <c r="CRS156" s="262"/>
      <c r="CRT156" s="262"/>
      <c r="CRU156" s="262"/>
      <c r="CRV156" s="262"/>
      <c r="CRW156" s="262"/>
      <c r="CRX156" s="262"/>
      <c r="CRY156" s="262"/>
      <c r="CRZ156" s="262"/>
      <c r="CSA156" s="262"/>
      <c r="CSB156" s="262"/>
      <c r="CSC156" s="262"/>
      <c r="CSD156" s="262"/>
      <c r="CSE156" s="262"/>
      <c r="CSF156" s="262"/>
      <c r="CSG156" s="262"/>
      <c r="CSH156" s="262"/>
      <c r="CSI156" s="262"/>
      <c r="CSJ156" s="262"/>
      <c r="CSK156" s="262"/>
      <c r="CSL156" s="262"/>
      <c r="CSM156" s="262"/>
      <c r="CSN156" s="262"/>
      <c r="CSO156" s="262"/>
      <c r="CSP156" s="262"/>
      <c r="CSQ156" s="262"/>
      <c r="CSR156" s="262"/>
      <c r="CSS156" s="262"/>
      <c r="CST156" s="262"/>
      <c r="CSU156" s="262"/>
      <c r="CSV156" s="262"/>
      <c r="CSW156" s="262"/>
      <c r="CSX156" s="262"/>
      <c r="CSY156" s="262"/>
      <c r="CSZ156" s="262"/>
      <c r="CTA156" s="262"/>
      <c r="CTB156" s="262"/>
      <c r="CTC156" s="262"/>
      <c r="CTD156" s="262"/>
      <c r="CTE156" s="262"/>
      <c r="CTF156" s="262"/>
      <c r="CTG156" s="262"/>
      <c r="CTH156" s="262"/>
      <c r="CTI156" s="262"/>
      <c r="CTJ156" s="262"/>
      <c r="CTK156" s="262"/>
      <c r="CTL156" s="262"/>
      <c r="CTM156" s="262"/>
      <c r="CTN156" s="262"/>
      <c r="CTO156" s="262"/>
      <c r="CTP156" s="262"/>
      <c r="CTQ156" s="262"/>
      <c r="CTR156" s="262"/>
      <c r="CTS156" s="262"/>
      <c r="CTT156" s="262"/>
      <c r="CTU156" s="262"/>
      <c r="CTV156" s="262"/>
      <c r="CTW156" s="262"/>
      <c r="CTX156" s="262"/>
      <c r="CTY156" s="262"/>
      <c r="CTZ156" s="262"/>
      <c r="CUA156" s="262"/>
      <c r="CUB156" s="262"/>
      <c r="CUC156" s="262"/>
      <c r="CUD156" s="262"/>
      <c r="CUE156" s="262"/>
      <c r="CUF156" s="262"/>
      <c r="CUG156" s="262"/>
      <c r="CUH156" s="262"/>
      <c r="CUI156" s="262"/>
      <c r="CUJ156" s="262"/>
      <c r="CUK156" s="262"/>
      <c r="CUL156" s="262"/>
      <c r="CUM156" s="262"/>
      <c r="CUN156" s="262"/>
      <c r="CUO156" s="262"/>
      <c r="CUP156" s="262"/>
      <c r="CUQ156" s="262"/>
      <c r="CUR156" s="262"/>
      <c r="CUS156" s="262"/>
      <c r="CUT156" s="262"/>
      <c r="CUU156" s="262"/>
      <c r="CUV156" s="262"/>
      <c r="CUW156" s="262"/>
      <c r="CUX156" s="262"/>
      <c r="CUY156" s="262"/>
      <c r="CUZ156" s="262"/>
      <c r="CVA156" s="262"/>
      <c r="CVB156" s="262"/>
      <c r="CVC156" s="262"/>
      <c r="CVD156" s="262"/>
      <c r="CVE156" s="262"/>
      <c r="CVF156" s="262"/>
      <c r="CVG156" s="262"/>
      <c r="CVH156" s="262"/>
      <c r="CVI156" s="262"/>
      <c r="CVJ156" s="262"/>
      <c r="CVK156" s="262"/>
      <c r="CVL156" s="262"/>
      <c r="CVM156" s="262"/>
      <c r="CVN156" s="262"/>
      <c r="CVO156" s="262"/>
      <c r="CVP156" s="262"/>
      <c r="CVQ156" s="262"/>
      <c r="CVR156" s="262"/>
      <c r="CVS156" s="262"/>
      <c r="CVT156" s="262"/>
      <c r="CVU156" s="262"/>
      <c r="CVV156" s="262"/>
      <c r="CVW156" s="262"/>
      <c r="CVX156" s="262"/>
      <c r="CVY156" s="262"/>
      <c r="CVZ156" s="262"/>
      <c r="CWA156" s="262"/>
      <c r="CWB156" s="262"/>
      <c r="CWC156" s="262"/>
      <c r="CWD156" s="262"/>
      <c r="CWE156" s="262"/>
      <c r="CWF156" s="262"/>
      <c r="CWG156" s="262"/>
      <c r="CWH156" s="262"/>
      <c r="CWI156" s="262"/>
      <c r="CWJ156" s="262"/>
      <c r="CWK156" s="262"/>
      <c r="CWL156" s="262"/>
      <c r="CWM156" s="262"/>
      <c r="CWN156" s="262"/>
      <c r="CWO156" s="262"/>
      <c r="CWP156" s="262"/>
      <c r="CWQ156" s="262"/>
      <c r="CWR156" s="262"/>
      <c r="CWS156" s="262"/>
      <c r="CWT156" s="262"/>
      <c r="CWU156" s="262"/>
      <c r="CWV156" s="262"/>
      <c r="CWW156" s="262"/>
      <c r="CWX156" s="262"/>
      <c r="CWY156" s="262"/>
      <c r="CWZ156" s="262"/>
      <c r="CXA156" s="262"/>
      <c r="CXB156" s="262"/>
      <c r="CXC156" s="262"/>
      <c r="CXD156" s="262"/>
      <c r="CXE156" s="262"/>
      <c r="CXF156" s="262"/>
      <c r="CXG156" s="262"/>
      <c r="CXH156" s="262"/>
      <c r="CXI156" s="262"/>
      <c r="CXJ156" s="262"/>
      <c r="CXK156" s="262"/>
      <c r="CXL156" s="262"/>
      <c r="CXM156" s="262"/>
      <c r="CXN156" s="262"/>
      <c r="CXO156" s="262"/>
      <c r="CXP156" s="262"/>
      <c r="CXQ156" s="262"/>
      <c r="CXR156" s="262"/>
      <c r="CXS156" s="262"/>
      <c r="CXT156" s="262"/>
      <c r="CXU156" s="262"/>
      <c r="CXV156" s="262"/>
      <c r="CXW156" s="262"/>
      <c r="CXX156" s="262"/>
      <c r="CXY156" s="262"/>
      <c r="CXZ156" s="262"/>
      <c r="CYA156" s="262"/>
      <c r="CYB156" s="262"/>
      <c r="CYC156" s="262"/>
      <c r="CYD156" s="262"/>
      <c r="CYE156" s="262"/>
      <c r="CYF156" s="262"/>
      <c r="CYG156" s="262"/>
      <c r="CYH156" s="262"/>
      <c r="CYI156" s="262"/>
      <c r="CYJ156" s="262"/>
      <c r="CYK156" s="262"/>
      <c r="CYL156" s="262"/>
      <c r="CYM156" s="262"/>
      <c r="CYN156" s="262"/>
      <c r="CYO156" s="262"/>
      <c r="CYP156" s="262"/>
      <c r="CYQ156" s="262"/>
      <c r="CYR156" s="262"/>
      <c r="CYS156" s="262"/>
      <c r="CYT156" s="262"/>
      <c r="CYU156" s="262"/>
      <c r="CYV156" s="262"/>
      <c r="CYW156" s="262"/>
      <c r="CYX156" s="262"/>
      <c r="CYY156" s="262"/>
      <c r="CYZ156" s="262"/>
      <c r="CZA156" s="262"/>
      <c r="CZB156" s="262"/>
      <c r="CZC156" s="262"/>
      <c r="CZD156" s="262"/>
      <c r="CZE156" s="262"/>
      <c r="CZF156" s="262"/>
      <c r="CZG156" s="262"/>
      <c r="CZH156" s="262"/>
      <c r="CZI156" s="262"/>
      <c r="CZJ156" s="262"/>
      <c r="CZK156" s="262"/>
      <c r="CZL156" s="262"/>
      <c r="CZM156" s="262"/>
      <c r="CZN156" s="262"/>
      <c r="CZO156" s="262"/>
      <c r="CZP156" s="262"/>
      <c r="CZQ156" s="262"/>
      <c r="CZR156" s="262"/>
      <c r="CZS156" s="262"/>
      <c r="CZT156" s="262"/>
      <c r="CZU156" s="262"/>
      <c r="CZV156" s="262"/>
      <c r="CZW156" s="262"/>
      <c r="CZX156" s="262"/>
      <c r="CZY156" s="262"/>
      <c r="CZZ156" s="262"/>
      <c r="DAA156" s="262"/>
      <c r="DAB156" s="262"/>
      <c r="DAC156" s="262"/>
      <c r="DAD156" s="262"/>
      <c r="DAE156" s="262"/>
      <c r="DAF156" s="262"/>
      <c r="DAG156" s="262"/>
      <c r="DAH156" s="262"/>
      <c r="DAI156" s="262"/>
      <c r="DAJ156" s="262"/>
      <c r="DAK156" s="262"/>
      <c r="DAL156" s="262"/>
      <c r="DAM156" s="262"/>
      <c r="DAN156" s="262"/>
      <c r="DAO156" s="262"/>
      <c r="DAP156" s="262"/>
      <c r="DAQ156" s="262"/>
      <c r="DAR156" s="262"/>
      <c r="DAS156" s="262"/>
      <c r="DAT156" s="262"/>
      <c r="DAU156" s="262"/>
      <c r="DAV156" s="262"/>
      <c r="DAW156" s="262"/>
      <c r="DAX156" s="262"/>
      <c r="DAY156" s="262"/>
      <c r="DAZ156" s="262"/>
      <c r="DBA156" s="262"/>
      <c r="DBB156" s="262"/>
      <c r="DBC156" s="262"/>
      <c r="DBD156" s="262"/>
      <c r="DBE156" s="262"/>
      <c r="DBF156" s="262"/>
      <c r="DBG156" s="262"/>
      <c r="DBH156" s="262"/>
      <c r="DBI156" s="262"/>
      <c r="DBJ156" s="262"/>
      <c r="DBK156" s="262"/>
      <c r="DBL156" s="262"/>
      <c r="DBM156" s="262"/>
      <c r="DBN156" s="262"/>
      <c r="DBO156" s="262"/>
      <c r="DBP156" s="262"/>
      <c r="DBQ156" s="262"/>
      <c r="DBR156" s="262"/>
      <c r="DBS156" s="262"/>
      <c r="DBT156" s="262"/>
      <c r="DBU156" s="262"/>
      <c r="DBV156" s="262"/>
      <c r="DBW156" s="262"/>
      <c r="DBX156" s="262"/>
      <c r="DBY156" s="262"/>
      <c r="DBZ156" s="262"/>
      <c r="DCA156" s="262"/>
      <c r="DCB156" s="262"/>
      <c r="DCC156" s="262"/>
      <c r="DCD156" s="262"/>
      <c r="DCE156" s="262"/>
      <c r="DCF156" s="262"/>
      <c r="DCG156" s="262"/>
      <c r="DCH156" s="262"/>
      <c r="DCI156" s="262"/>
      <c r="DCJ156" s="262"/>
      <c r="DCK156" s="262"/>
      <c r="DCL156" s="262"/>
      <c r="DCM156" s="262"/>
      <c r="DCN156" s="262"/>
      <c r="DCO156" s="262"/>
      <c r="DCP156" s="262"/>
      <c r="DCQ156" s="262"/>
      <c r="DCR156" s="262"/>
      <c r="DCS156" s="262"/>
      <c r="DCT156" s="262"/>
      <c r="DCU156" s="262"/>
      <c r="DCV156" s="262"/>
      <c r="DCW156" s="262"/>
      <c r="DCX156" s="262"/>
      <c r="DCY156" s="262"/>
      <c r="DCZ156" s="262"/>
      <c r="DDA156" s="262"/>
      <c r="DDB156" s="262"/>
      <c r="DDC156" s="262"/>
      <c r="DDD156" s="262"/>
      <c r="DDE156" s="262"/>
      <c r="DDF156" s="262"/>
      <c r="DDG156" s="262"/>
      <c r="DDH156" s="262"/>
      <c r="DDI156" s="262"/>
      <c r="DDJ156" s="262"/>
      <c r="DDK156" s="262"/>
      <c r="DDL156" s="262"/>
      <c r="DDM156" s="262"/>
      <c r="DDN156" s="262"/>
      <c r="DDO156" s="262"/>
      <c r="DDP156" s="262"/>
      <c r="DDQ156" s="262"/>
      <c r="DDR156" s="262"/>
      <c r="DDS156" s="262"/>
      <c r="DDT156" s="262"/>
      <c r="DDU156" s="262"/>
      <c r="DDV156" s="262"/>
      <c r="DDW156" s="262"/>
      <c r="DDX156" s="262"/>
      <c r="DDY156" s="262"/>
      <c r="DDZ156" s="262"/>
      <c r="DEA156" s="262"/>
      <c r="DEB156" s="262"/>
      <c r="DEC156" s="262"/>
      <c r="DED156" s="262"/>
      <c r="DEE156" s="262"/>
      <c r="DEF156" s="262"/>
      <c r="DEG156" s="262"/>
      <c r="DEH156" s="262"/>
      <c r="DEI156" s="262"/>
      <c r="DEJ156" s="262"/>
      <c r="DEK156" s="262"/>
      <c r="DEL156" s="262"/>
      <c r="DEM156" s="262"/>
      <c r="DEN156" s="262"/>
      <c r="DEO156" s="262"/>
      <c r="DEP156" s="262"/>
      <c r="DEQ156" s="262"/>
      <c r="DER156" s="262"/>
      <c r="DES156" s="262"/>
      <c r="DET156" s="262"/>
      <c r="DEU156" s="262"/>
      <c r="DEV156" s="262"/>
      <c r="DEW156" s="262"/>
      <c r="DEX156" s="262"/>
      <c r="DEY156" s="262"/>
      <c r="DEZ156" s="262"/>
      <c r="DFA156" s="262"/>
      <c r="DFB156" s="262"/>
      <c r="DFC156" s="262"/>
      <c r="DFD156" s="262"/>
      <c r="DFE156" s="262"/>
      <c r="DFF156" s="262"/>
      <c r="DFG156" s="262"/>
      <c r="DFH156" s="262"/>
      <c r="DFI156" s="262"/>
      <c r="DFJ156" s="262"/>
      <c r="DFK156" s="262"/>
      <c r="DFL156" s="262"/>
      <c r="DFM156" s="262"/>
      <c r="DFN156" s="262"/>
      <c r="DFO156" s="262"/>
      <c r="DFP156" s="262"/>
      <c r="DFQ156" s="262"/>
      <c r="DFR156" s="262"/>
      <c r="DFS156" s="262"/>
      <c r="DFT156" s="262"/>
      <c r="DFU156" s="262"/>
      <c r="DFV156" s="262"/>
      <c r="DFW156" s="262"/>
      <c r="DFX156" s="262"/>
      <c r="DFY156" s="262"/>
      <c r="DFZ156" s="262"/>
      <c r="DGA156" s="262"/>
      <c r="DGB156" s="262"/>
      <c r="DGC156" s="262"/>
      <c r="DGD156" s="262"/>
      <c r="DGE156" s="262"/>
      <c r="DGF156" s="262"/>
      <c r="DGG156" s="262"/>
      <c r="DGH156" s="262"/>
      <c r="DGI156" s="262"/>
      <c r="DGJ156" s="262"/>
      <c r="DGK156" s="262"/>
      <c r="DGL156" s="262"/>
      <c r="DGM156" s="262"/>
      <c r="DGN156" s="262"/>
      <c r="DGO156" s="262"/>
      <c r="DGP156" s="262"/>
      <c r="DGQ156" s="262"/>
      <c r="DGR156" s="262"/>
      <c r="DGS156" s="262"/>
      <c r="DGT156" s="262"/>
      <c r="DGU156" s="262"/>
      <c r="DGV156" s="262"/>
      <c r="DGW156" s="262"/>
      <c r="DGX156" s="262"/>
      <c r="DGY156" s="262"/>
      <c r="DGZ156" s="262"/>
      <c r="DHA156" s="262"/>
      <c r="DHB156" s="262"/>
      <c r="DHC156" s="262"/>
      <c r="DHD156" s="262"/>
      <c r="DHE156" s="262"/>
      <c r="DHF156" s="262"/>
      <c r="DHG156" s="262"/>
      <c r="DHH156" s="262"/>
      <c r="DHI156" s="262"/>
      <c r="DHJ156" s="262"/>
      <c r="DHK156" s="262"/>
      <c r="DHL156" s="262"/>
      <c r="DHM156" s="262"/>
      <c r="DHN156" s="262"/>
      <c r="DHO156" s="262"/>
      <c r="DHP156" s="262"/>
      <c r="DHQ156" s="262"/>
      <c r="DHR156" s="262"/>
      <c r="DHS156" s="262"/>
      <c r="DHT156" s="262"/>
      <c r="DHU156" s="262"/>
      <c r="DHV156" s="262"/>
      <c r="DHW156" s="262"/>
      <c r="DHX156" s="262"/>
      <c r="DHY156" s="262"/>
      <c r="DHZ156" s="262"/>
      <c r="DIA156" s="262"/>
      <c r="DIB156" s="262"/>
      <c r="DIC156" s="262"/>
      <c r="DID156" s="262"/>
      <c r="DIE156" s="262"/>
      <c r="DIF156" s="262"/>
      <c r="DIG156" s="262"/>
      <c r="DIH156" s="262"/>
      <c r="DII156" s="262"/>
      <c r="DIJ156" s="262"/>
      <c r="DIK156" s="262"/>
      <c r="DIL156" s="262"/>
      <c r="DIM156" s="262"/>
      <c r="DIN156" s="262"/>
      <c r="DIO156" s="262"/>
      <c r="DIP156" s="262"/>
      <c r="DIQ156" s="262"/>
      <c r="DIR156" s="262"/>
      <c r="DIS156" s="262"/>
      <c r="DIT156" s="262"/>
      <c r="DIU156" s="262"/>
      <c r="DIV156" s="262"/>
      <c r="DIW156" s="262"/>
      <c r="DIX156" s="262"/>
      <c r="DIY156" s="262"/>
      <c r="DIZ156" s="262"/>
      <c r="DJA156" s="262"/>
      <c r="DJB156" s="262"/>
      <c r="DJC156" s="262"/>
      <c r="DJD156" s="262"/>
      <c r="DJE156" s="262"/>
      <c r="DJF156" s="262"/>
      <c r="DJG156" s="262"/>
      <c r="DJH156" s="262"/>
      <c r="DJI156" s="262"/>
      <c r="DJJ156" s="262"/>
      <c r="DJK156" s="262"/>
      <c r="DJL156" s="262"/>
      <c r="DJM156" s="262"/>
      <c r="DJN156" s="262"/>
      <c r="DJO156" s="262"/>
      <c r="DJP156" s="262"/>
      <c r="DJQ156" s="262"/>
      <c r="DJR156" s="262"/>
      <c r="DJS156" s="262"/>
      <c r="DJT156" s="262"/>
      <c r="DJU156" s="262"/>
      <c r="DJV156" s="262"/>
      <c r="DJW156" s="262"/>
      <c r="DJX156" s="262"/>
      <c r="DJY156" s="262"/>
      <c r="DJZ156" s="262"/>
      <c r="DKA156" s="262"/>
      <c r="DKB156" s="262"/>
      <c r="DKC156" s="262"/>
      <c r="DKD156" s="262"/>
      <c r="DKE156" s="262"/>
      <c r="DKF156" s="262"/>
      <c r="DKG156" s="262"/>
      <c r="DKH156" s="262"/>
      <c r="DKI156" s="262"/>
      <c r="DKJ156" s="262"/>
      <c r="DKK156" s="262"/>
      <c r="DKL156" s="262"/>
      <c r="DKM156" s="262"/>
      <c r="DKN156" s="262"/>
      <c r="DKO156" s="262"/>
      <c r="DKP156" s="262"/>
      <c r="DKQ156" s="262"/>
      <c r="DKR156" s="262"/>
      <c r="DKS156" s="262"/>
      <c r="DKT156" s="262"/>
      <c r="DKU156" s="262"/>
      <c r="DKV156" s="262"/>
      <c r="DKW156" s="262"/>
      <c r="DKX156" s="262"/>
      <c r="DKY156" s="262"/>
      <c r="DKZ156" s="262"/>
      <c r="DLA156" s="262"/>
      <c r="DLB156" s="262"/>
      <c r="DLC156" s="262"/>
      <c r="DLD156" s="262"/>
      <c r="DLE156" s="262"/>
      <c r="DLF156" s="262"/>
      <c r="DLG156" s="262"/>
      <c r="DLH156" s="262"/>
      <c r="DLI156" s="262"/>
      <c r="DLJ156" s="262"/>
      <c r="DLK156" s="262"/>
      <c r="DLL156" s="262"/>
      <c r="DLM156" s="262"/>
      <c r="DLN156" s="262"/>
      <c r="DLO156" s="262"/>
      <c r="DLP156" s="262"/>
      <c r="DLQ156" s="262"/>
      <c r="DLR156" s="262"/>
      <c r="DLS156" s="262"/>
      <c r="DLT156" s="262"/>
      <c r="DLU156" s="262"/>
      <c r="DLV156" s="262"/>
      <c r="DLW156" s="262"/>
      <c r="DLX156" s="262"/>
      <c r="DLY156" s="262"/>
      <c r="DLZ156" s="262"/>
      <c r="DMA156" s="262"/>
      <c r="DMB156" s="262"/>
      <c r="DMC156" s="262"/>
      <c r="DMD156" s="262"/>
      <c r="DME156" s="262"/>
      <c r="DMF156" s="262"/>
      <c r="DMG156" s="262"/>
      <c r="DMH156" s="262"/>
      <c r="DMI156" s="262"/>
      <c r="DMJ156" s="262"/>
      <c r="DMK156" s="262"/>
      <c r="DML156" s="262"/>
      <c r="DMM156" s="262"/>
      <c r="DMN156" s="262"/>
      <c r="DMO156" s="262"/>
      <c r="DMP156" s="262"/>
      <c r="DMQ156" s="262"/>
      <c r="DMR156" s="262"/>
      <c r="DMS156" s="262"/>
      <c r="DMT156" s="262"/>
      <c r="DMU156" s="262"/>
      <c r="DMV156" s="262"/>
      <c r="DMW156" s="262"/>
      <c r="DMX156" s="262"/>
      <c r="DMY156" s="262"/>
      <c r="DMZ156" s="262"/>
      <c r="DNA156" s="262"/>
      <c r="DNB156" s="262"/>
      <c r="DNC156" s="262"/>
      <c r="DND156" s="262"/>
      <c r="DNE156" s="262"/>
      <c r="DNF156" s="262"/>
      <c r="DNG156" s="262"/>
      <c r="DNH156" s="262"/>
      <c r="DNI156" s="262"/>
      <c r="DNJ156" s="262"/>
      <c r="DNK156" s="262"/>
      <c r="DNL156" s="262"/>
      <c r="DNM156" s="262"/>
      <c r="DNN156" s="262"/>
      <c r="DNO156" s="262"/>
      <c r="DNP156" s="262"/>
      <c r="DNQ156" s="262"/>
      <c r="DNR156" s="262"/>
      <c r="DNS156" s="262"/>
      <c r="DNT156" s="262"/>
      <c r="DNU156" s="262"/>
      <c r="DNV156" s="262"/>
      <c r="DNW156" s="262"/>
      <c r="DNX156" s="262"/>
      <c r="DNY156" s="262"/>
      <c r="DNZ156" s="262"/>
      <c r="DOA156" s="262"/>
      <c r="DOB156" s="262"/>
      <c r="DOC156" s="262"/>
      <c r="DOD156" s="262"/>
      <c r="DOE156" s="262"/>
      <c r="DOF156" s="262"/>
      <c r="DOG156" s="262"/>
      <c r="DOH156" s="262"/>
      <c r="DOI156" s="262"/>
      <c r="DOJ156" s="262"/>
      <c r="DOK156" s="262"/>
      <c r="DOL156" s="262"/>
      <c r="DOM156" s="262"/>
      <c r="DON156" s="262"/>
      <c r="DOO156" s="262"/>
      <c r="DOP156" s="262"/>
      <c r="DOQ156" s="262"/>
      <c r="DOR156" s="262"/>
      <c r="DOS156" s="262"/>
      <c r="DOT156" s="262"/>
      <c r="DOU156" s="262"/>
      <c r="DOV156" s="262"/>
      <c r="DOW156" s="262"/>
      <c r="DOX156" s="262"/>
      <c r="DOY156" s="262"/>
      <c r="DOZ156" s="262"/>
      <c r="DPA156" s="262"/>
      <c r="DPB156" s="262"/>
      <c r="DPC156" s="262"/>
      <c r="DPD156" s="262"/>
      <c r="DPE156" s="262"/>
      <c r="DPF156" s="262"/>
      <c r="DPG156" s="262"/>
      <c r="DPH156" s="262"/>
      <c r="DPI156" s="262"/>
      <c r="DPJ156" s="262"/>
      <c r="DPK156" s="262"/>
      <c r="DPL156" s="262"/>
      <c r="DPM156" s="262"/>
      <c r="DPN156" s="262"/>
      <c r="DPO156" s="262"/>
      <c r="DPP156" s="262"/>
      <c r="DPQ156" s="262"/>
      <c r="DPR156" s="262"/>
      <c r="DPS156" s="262"/>
      <c r="DPT156" s="262"/>
      <c r="DPU156" s="262"/>
      <c r="DPV156" s="262"/>
      <c r="DPW156" s="262"/>
      <c r="DPX156" s="262"/>
      <c r="DPY156" s="262"/>
      <c r="DPZ156" s="262"/>
      <c r="DQA156" s="262"/>
      <c r="DQB156" s="262"/>
      <c r="DQC156" s="262"/>
      <c r="DQD156" s="262"/>
      <c r="DQE156" s="262"/>
      <c r="DQF156" s="262"/>
      <c r="DQG156" s="262"/>
      <c r="DQH156" s="262"/>
      <c r="DQI156" s="262"/>
      <c r="DQJ156" s="262"/>
      <c r="DQK156" s="262"/>
      <c r="DQL156" s="262"/>
      <c r="DQM156" s="262"/>
      <c r="DQN156" s="262"/>
      <c r="DQO156" s="262"/>
      <c r="DQP156" s="262"/>
      <c r="DQQ156" s="262"/>
      <c r="DQR156" s="262"/>
      <c r="DQS156" s="262"/>
      <c r="DQT156" s="262"/>
      <c r="DQU156" s="262"/>
      <c r="DQV156" s="262"/>
      <c r="DQW156" s="262"/>
      <c r="DQX156" s="262"/>
      <c r="DQY156" s="262"/>
      <c r="DQZ156" s="262"/>
      <c r="DRA156" s="262"/>
      <c r="DRB156" s="262"/>
      <c r="DRC156" s="262"/>
      <c r="DRD156" s="262"/>
      <c r="DRE156" s="262"/>
      <c r="DRF156" s="262"/>
      <c r="DRG156" s="262"/>
      <c r="DRH156" s="262"/>
      <c r="DRI156" s="262"/>
      <c r="DRJ156" s="262"/>
      <c r="DRK156" s="262"/>
      <c r="DRL156" s="262"/>
      <c r="DRM156" s="262"/>
      <c r="DRN156" s="262"/>
      <c r="DRO156" s="262"/>
      <c r="DRP156" s="262"/>
      <c r="DRQ156" s="262"/>
      <c r="DRR156" s="262"/>
      <c r="DRS156" s="262"/>
      <c r="DRT156" s="262"/>
      <c r="DRU156" s="262"/>
      <c r="DRV156" s="262"/>
      <c r="DRW156" s="262"/>
      <c r="DRX156" s="262"/>
      <c r="DRY156" s="262"/>
      <c r="DRZ156" s="262"/>
      <c r="DSA156" s="262"/>
      <c r="DSB156" s="262"/>
      <c r="DSC156" s="262"/>
      <c r="DSD156" s="262"/>
      <c r="DSE156" s="262"/>
      <c r="DSF156" s="262"/>
      <c r="DSG156" s="262"/>
      <c r="DSH156" s="262"/>
      <c r="DSI156" s="262"/>
      <c r="DSJ156" s="262"/>
      <c r="DSK156" s="262"/>
      <c r="DSL156" s="262"/>
      <c r="DSM156" s="262"/>
      <c r="DSN156" s="262"/>
      <c r="DSO156" s="262"/>
      <c r="DSP156" s="262"/>
      <c r="DSQ156" s="262"/>
      <c r="DSR156" s="262"/>
      <c r="DSS156" s="262"/>
      <c r="DST156" s="262"/>
      <c r="DSU156" s="262"/>
      <c r="DSV156" s="262"/>
      <c r="DSW156" s="262"/>
      <c r="DSX156" s="262"/>
      <c r="DSY156" s="262"/>
      <c r="DSZ156" s="262"/>
      <c r="DTA156" s="262"/>
      <c r="DTB156" s="262"/>
      <c r="DTC156" s="262"/>
      <c r="DTD156" s="262"/>
      <c r="DTE156" s="262"/>
      <c r="DTF156" s="262"/>
      <c r="DTG156" s="262"/>
      <c r="DTH156" s="262"/>
      <c r="DTI156" s="262"/>
      <c r="DTJ156" s="262"/>
      <c r="DTK156" s="262"/>
      <c r="DTL156" s="262"/>
      <c r="DTM156" s="262"/>
      <c r="DTN156" s="262"/>
      <c r="DTO156" s="262"/>
      <c r="DTP156" s="262"/>
      <c r="DTQ156" s="262"/>
      <c r="DTR156" s="262"/>
      <c r="DTS156" s="262"/>
      <c r="DTT156" s="262"/>
      <c r="DTU156" s="262"/>
      <c r="DTV156" s="262"/>
      <c r="DTW156" s="262"/>
      <c r="DTX156" s="262"/>
      <c r="DTY156" s="262"/>
      <c r="DTZ156" s="262"/>
      <c r="DUA156" s="262"/>
      <c r="DUB156" s="262"/>
      <c r="DUC156" s="262"/>
      <c r="DUD156" s="262"/>
      <c r="DUE156" s="262"/>
      <c r="DUF156" s="262"/>
      <c r="DUG156" s="262"/>
      <c r="DUH156" s="262"/>
      <c r="DUI156" s="262"/>
      <c r="DUJ156" s="262"/>
      <c r="DUK156" s="262"/>
      <c r="DUL156" s="262"/>
      <c r="DUM156" s="262"/>
      <c r="DUN156" s="262"/>
      <c r="DUO156" s="262"/>
      <c r="DUP156" s="262"/>
      <c r="DUQ156" s="262"/>
      <c r="DUR156" s="262"/>
      <c r="DUS156" s="262"/>
      <c r="DUT156" s="262"/>
      <c r="DUU156" s="262"/>
      <c r="DUV156" s="262"/>
      <c r="DUW156" s="262"/>
      <c r="DUX156" s="262"/>
      <c r="DUY156" s="262"/>
      <c r="DUZ156" s="262"/>
      <c r="DVA156" s="262"/>
      <c r="DVB156" s="262"/>
      <c r="DVC156" s="262"/>
      <c r="DVD156" s="262"/>
      <c r="DVE156" s="262"/>
      <c r="DVF156" s="262"/>
      <c r="DVG156" s="262"/>
      <c r="DVH156" s="262"/>
      <c r="DVI156" s="262"/>
      <c r="DVJ156" s="262"/>
      <c r="DVK156" s="262"/>
      <c r="DVL156" s="262"/>
      <c r="DVM156" s="262"/>
      <c r="DVN156" s="262"/>
      <c r="DVO156" s="262"/>
      <c r="DVP156" s="262"/>
      <c r="DVQ156" s="262"/>
      <c r="DVR156" s="262"/>
      <c r="DVS156" s="262"/>
      <c r="DVT156" s="262"/>
      <c r="DVU156" s="262"/>
      <c r="DVV156" s="262"/>
      <c r="DVW156" s="262"/>
      <c r="DVX156" s="262"/>
      <c r="DVY156" s="262"/>
      <c r="DVZ156" s="262"/>
      <c r="DWA156" s="262"/>
      <c r="DWB156" s="262"/>
      <c r="DWC156" s="262"/>
      <c r="DWD156" s="262"/>
      <c r="DWE156" s="262"/>
      <c r="DWF156" s="262"/>
      <c r="DWG156" s="262"/>
      <c r="DWH156" s="262"/>
      <c r="DWI156" s="262"/>
      <c r="DWJ156" s="262"/>
      <c r="DWK156" s="262"/>
      <c r="DWL156" s="262"/>
      <c r="DWM156" s="262"/>
      <c r="DWN156" s="262"/>
      <c r="DWO156" s="262"/>
      <c r="DWP156" s="262"/>
      <c r="DWQ156" s="262"/>
      <c r="DWR156" s="262"/>
      <c r="DWS156" s="262"/>
      <c r="DWT156" s="262"/>
      <c r="DWU156" s="262"/>
      <c r="DWV156" s="262"/>
      <c r="DWW156" s="262"/>
      <c r="DWX156" s="262"/>
      <c r="DWY156" s="262"/>
      <c r="DWZ156" s="262"/>
      <c r="DXA156" s="262"/>
      <c r="DXB156" s="262"/>
      <c r="DXC156" s="262"/>
      <c r="DXD156" s="262"/>
      <c r="DXE156" s="262"/>
      <c r="DXF156" s="262"/>
      <c r="DXG156" s="262"/>
      <c r="DXH156" s="262"/>
      <c r="DXI156" s="262"/>
      <c r="DXJ156" s="262"/>
      <c r="DXK156" s="262"/>
      <c r="DXL156" s="262"/>
      <c r="DXM156" s="262"/>
      <c r="DXN156" s="262"/>
      <c r="DXO156" s="262"/>
      <c r="DXP156" s="262"/>
      <c r="DXQ156" s="262"/>
      <c r="DXR156" s="262"/>
      <c r="DXS156" s="262"/>
      <c r="DXT156" s="262"/>
      <c r="DXU156" s="262"/>
      <c r="DXV156" s="262"/>
      <c r="DXW156" s="262"/>
      <c r="DXX156" s="262"/>
      <c r="DXY156" s="262"/>
      <c r="DXZ156" s="262"/>
      <c r="DYA156" s="262"/>
      <c r="DYB156" s="262"/>
      <c r="DYC156" s="262"/>
      <c r="DYD156" s="262"/>
      <c r="DYE156" s="262"/>
      <c r="DYF156" s="262"/>
      <c r="DYG156" s="262"/>
      <c r="DYH156" s="262"/>
      <c r="DYI156" s="262"/>
      <c r="DYJ156" s="262"/>
      <c r="DYK156" s="262"/>
      <c r="DYL156" s="262"/>
      <c r="DYM156" s="262"/>
      <c r="DYN156" s="262"/>
      <c r="DYO156" s="262"/>
      <c r="DYP156" s="262"/>
      <c r="DYQ156" s="262"/>
      <c r="DYR156" s="262"/>
      <c r="DYS156" s="262"/>
      <c r="DYT156" s="262"/>
      <c r="DYU156" s="262"/>
      <c r="DYV156" s="262"/>
      <c r="DYW156" s="262"/>
      <c r="DYX156" s="262"/>
      <c r="DYY156" s="262"/>
      <c r="DYZ156" s="262"/>
      <c r="DZA156" s="262"/>
      <c r="DZB156" s="262"/>
      <c r="DZC156" s="262"/>
      <c r="DZD156" s="262"/>
      <c r="DZE156" s="262"/>
      <c r="DZF156" s="262"/>
      <c r="DZG156" s="262"/>
      <c r="DZH156" s="262"/>
      <c r="DZI156" s="262"/>
      <c r="DZJ156" s="262"/>
      <c r="DZK156" s="262"/>
      <c r="DZL156" s="262"/>
      <c r="DZM156" s="262"/>
      <c r="DZN156" s="262"/>
      <c r="DZO156" s="262"/>
      <c r="DZP156" s="262"/>
      <c r="DZQ156" s="262"/>
      <c r="DZR156" s="262"/>
      <c r="DZS156" s="262"/>
      <c r="DZT156" s="262"/>
      <c r="DZU156" s="262"/>
      <c r="DZV156" s="262"/>
      <c r="DZW156" s="262"/>
      <c r="DZX156" s="262"/>
      <c r="DZY156" s="262"/>
      <c r="DZZ156" s="262"/>
      <c r="EAA156" s="262"/>
      <c r="EAB156" s="262"/>
      <c r="EAC156" s="262"/>
      <c r="EAD156" s="262"/>
      <c r="EAE156" s="262"/>
      <c r="EAF156" s="262"/>
      <c r="EAG156" s="262"/>
      <c r="EAH156" s="262"/>
      <c r="EAI156" s="262"/>
      <c r="EAJ156" s="262"/>
      <c r="EAK156" s="262"/>
      <c r="EAL156" s="262"/>
      <c r="EAM156" s="262"/>
      <c r="EAN156" s="262"/>
      <c r="EAO156" s="262"/>
      <c r="EAP156" s="262"/>
      <c r="EAQ156" s="262"/>
      <c r="EAR156" s="262"/>
      <c r="EAS156" s="262"/>
      <c r="EAT156" s="262"/>
      <c r="EAU156" s="262"/>
      <c r="EAV156" s="262"/>
      <c r="EAW156" s="262"/>
      <c r="EAX156" s="262"/>
      <c r="EAY156" s="262"/>
      <c r="EAZ156" s="262"/>
      <c r="EBA156" s="262"/>
      <c r="EBB156" s="262"/>
      <c r="EBC156" s="262"/>
      <c r="EBD156" s="262"/>
      <c r="EBE156" s="262"/>
      <c r="EBF156" s="262"/>
      <c r="EBG156" s="262"/>
      <c r="EBH156" s="262"/>
      <c r="EBI156" s="262"/>
      <c r="EBJ156" s="262"/>
      <c r="EBK156" s="262"/>
      <c r="EBL156" s="262"/>
      <c r="EBM156" s="262"/>
      <c r="EBN156" s="262"/>
      <c r="EBO156" s="262"/>
      <c r="EBP156" s="262"/>
      <c r="EBQ156" s="262"/>
      <c r="EBR156" s="262"/>
      <c r="EBS156" s="262"/>
      <c r="EBT156" s="262"/>
      <c r="EBU156" s="262"/>
      <c r="EBV156" s="262"/>
      <c r="EBW156" s="262"/>
      <c r="EBX156" s="262"/>
      <c r="EBY156" s="262"/>
      <c r="EBZ156" s="262"/>
      <c r="ECA156" s="262"/>
      <c r="ECB156" s="262"/>
      <c r="ECC156" s="262"/>
      <c r="ECD156" s="262"/>
      <c r="ECE156" s="262"/>
      <c r="ECF156" s="262"/>
      <c r="ECG156" s="262"/>
      <c r="ECH156" s="262"/>
      <c r="ECI156" s="262"/>
      <c r="ECJ156" s="262"/>
      <c r="ECK156" s="262"/>
      <c r="ECL156" s="262"/>
      <c r="ECM156" s="262"/>
      <c r="ECN156" s="262"/>
      <c r="ECO156" s="262"/>
      <c r="ECP156" s="262"/>
      <c r="ECQ156" s="262"/>
      <c r="ECR156" s="262"/>
      <c r="ECS156" s="262"/>
      <c r="ECT156" s="262"/>
      <c r="ECU156" s="262"/>
      <c r="ECV156" s="262"/>
      <c r="ECW156" s="262"/>
      <c r="ECX156" s="262"/>
      <c r="ECY156" s="262"/>
      <c r="ECZ156" s="262"/>
      <c r="EDA156" s="262"/>
      <c r="EDB156" s="262"/>
      <c r="EDC156" s="262"/>
      <c r="EDD156" s="262"/>
      <c r="EDE156" s="262"/>
      <c r="EDF156" s="262"/>
      <c r="EDG156" s="262"/>
      <c r="EDH156" s="262"/>
      <c r="EDI156" s="262"/>
      <c r="EDJ156" s="262"/>
      <c r="EDK156" s="262"/>
      <c r="EDL156" s="262"/>
      <c r="EDM156" s="262"/>
      <c r="EDN156" s="262"/>
      <c r="EDO156" s="262"/>
      <c r="EDP156" s="262"/>
      <c r="EDQ156" s="262"/>
      <c r="EDR156" s="262"/>
      <c r="EDS156" s="262"/>
      <c r="EDT156" s="262"/>
      <c r="EDU156" s="262"/>
      <c r="EDV156" s="262"/>
      <c r="EDW156" s="262"/>
      <c r="EDX156" s="262"/>
      <c r="EDY156" s="262"/>
      <c r="EDZ156" s="262"/>
      <c r="EEA156" s="262"/>
      <c r="EEB156" s="262"/>
      <c r="EEC156" s="262"/>
      <c r="EED156" s="262"/>
      <c r="EEE156" s="262"/>
      <c r="EEF156" s="262"/>
      <c r="EEG156" s="262"/>
      <c r="EEH156" s="262"/>
      <c r="EEI156" s="262"/>
      <c r="EEJ156" s="262"/>
      <c r="EEK156" s="262"/>
      <c r="EEL156" s="262"/>
      <c r="EEM156" s="262"/>
      <c r="EEN156" s="262"/>
      <c r="EEO156" s="262"/>
      <c r="EEP156" s="262"/>
      <c r="EEQ156" s="262"/>
      <c r="EER156" s="262"/>
      <c r="EES156" s="262"/>
      <c r="EET156" s="262"/>
      <c r="EEU156" s="262"/>
      <c r="EEV156" s="262"/>
      <c r="EEW156" s="262"/>
      <c r="EEX156" s="262"/>
      <c r="EEY156" s="262"/>
      <c r="EEZ156" s="262"/>
      <c r="EFA156" s="262"/>
      <c r="EFB156" s="262"/>
      <c r="EFC156" s="262"/>
      <c r="EFD156" s="262"/>
      <c r="EFE156" s="262"/>
      <c r="EFF156" s="262"/>
      <c r="EFG156" s="262"/>
      <c r="EFH156" s="262"/>
      <c r="EFI156" s="262"/>
      <c r="EFJ156" s="262"/>
      <c r="EFK156" s="262"/>
      <c r="EFL156" s="262"/>
      <c r="EFM156" s="262"/>
      <c r="EFN156" s="262"/>
      <c r="EFO156" s="262"/>
      <c r="EFP156" s="262"/>
      <c r="EFQ156" s="262"/>
      <c r="EFR156" s="262"/>
      <c r="EFS156" s="262"/>
      <c r="EFT156" s="262"/>
      <c r="EFU156" s="262"/>
      <c r="EFV156" s="262"/>
      <c r="EFW156" s="262"/>
      <c r="EFX156" s="262"/>
      <c r="EFY156" s="262"/>
      <c r="EFZ156" s="262"/>
      <c r="EGA156" s="262"/>
      <c r="EGB156" s="262"/>
      <c r="EGC156" s="262"/>
      <c r="EGD156" s="262"/>
      <c r="EGE156" s="262"/>
      <c r="EGF156" s="262"/>
      <c r="EGG156" s="262"/>
      <c r="EGH156" s="262"/>
      <c r="EGI156" s="262"/>
      <c r="EGJ156" s="262"/>
      <c r="EGK156" s="262"/>
      <c r="EGL156" s="262"/>
      <c r="EGM156" s="262"/>
      <c r="EGN156" s="262"/>
      <c r="EGO156" s="262"/>
      <c r="EGP156" s="262"/>
      <c r="EGQ156" s="262"/>
      <c r="EGR156" s="262"/>
      <c r="EGS156" s="262"/>
      <c r="EGT156" s="262"/>
      <c r="EGU156" s="262"/>
      <c r="EGV156" s="262"/>
      <c r="EGW156" s="262"/>
      <c r="EGX156" s="262"/>
      <c r="EGY156" s="262"/>
      <c r="EGZ156" s="262"/>
      <c r="EHA156" s="262"/>
      <c r="EHB156" s="262"/>
      <c r="EHC156" s="262"/>
      <c r="EHD156" s="262"/>
      <c r="EHE156" s="262"/>
      <c r="EHF156" s="262"/>
      <c r="EHG156" s="262"/>
      <c r="EHH156" s="262"/>
      <c r="EHI156" s="262"/>
      <c r="EHJ156" s="262"/>
      <c r="EHK156" s="262"/>
      <c r="EHL156" s="262"/>
      <c r="EHM156" s="262"/>
      <c r="EHN156" s="262"/>
      <c r="EHO156" s="262"/>
      <c r="EHP156" s="262"/>
      <c r="EHQ156" s="262"/>
      <c r="EHR156" s="262"/>
      <c r="EHS156" s="262"/>
      <c r="EHT156" s="262"/>
      <c r="EHU156" s="262"/>
      <c r="EHV156" s="262"/>
      <c r="EHW156" s="262"/>
      <c r="EHX156" s="262"/>
      <c r="EHY156" s="262"/>
      <c r="EHZ156" s="262"/>
      <c r="EIA156" s="262"/>
      <c r="EIB156" s="262"/>
      <c r="EIC156" s="262"/>
      <c r="EID156" s="262"/>
      <c r="EIE156" s="262"/>
      <c r="EIF156" s="262"/>
      <c r="EIG156" s="262"/>
      <c r="EIH156" s="262"/>
      <c r="EII156" s="262"/>
      <c r="EIJ156" s="262"/>
      <c r="EIK156" s="262"/>
      <c r="EIL156" s="262"/>
      <c r="EIM156" s="262"/>
      <c r="EIN156" s="262"/>
      <c r="EIO156" s="262"/>
      <c r="EIP156" s="262"/>
      <c r="EIQ156" s="262"/>
      <c r="EIR156" s="262"/>
      <c r="EIS156" s="262"/>
      <c r="EIT156" s="262"/>
      <c r="EIU156" s="262"/>
      <c r="EIV156" s="262"/>
      <c r="EIW156" s="262"/>
      <c r="EIX156" s="262"/>
      <c r="EIY156" s="262"/>
      <c r="EIZ156" s="262"/>
      <c r="EJA156" s="262"/>
      <c r="EJB156" s="262"/>
      <c r="EJC156" s="262"/>
      <c r="EJD156" s="262"/>
      <c r="EJE156" s="262"/>
      <c r="EJF156" s="262"/>
      <c r="EJG156" s="262"/>
      <c r="EJH156" s="262"/>
      <c r="EJI156" s="262"/>
      <c r="EJJ156" s="262"/>
      <c r="EJK156" s="262"/>
      <c r="EJL156" s="262"/>
      <c r="EJM156" s="262"/>
      <c r="EJN156" s="262"/>
      <c r="EJO156" s="262"/>
      <c r="EJP156" s="262"/>
      <c r="EJQ156" s="262"/>
      <c r="EJR156" s="262"/>
      <c r="EJS156" s="262"/>
      <c r="EJT156" s="262"/>
      <c r="EJU156" s="262"/>
      <c r="EJV156" s="262"/>
      <c r="EJW156" s="262"/>
      <c r="EJX156" s="262"/>
      <c r="EJY156" s="262"/>
      <c r="EJZ156" s="262"/>
      <c r="EKA156" s="262"/>
      <c r="EKB156" s="262"/>
      <c r="EKC156" s="262"/>
      <c r="EKD156" s="262"/>
      <c r="EKE156" s="262"/>
      <c r="EKF156" s="262"/>
      <c r="EKG156" s="262"/>
      <c r="EKH156" s="262"/>
      <c r="EKI156" s="262"/>
      <c r="EKJ156" s="262"/>
      <c r="EKK156" s="262"/>
      <c r="EKL156" s="262"/>
      <c r="EKM156" s="262"/>
      <c r="EKN156" s="262"/>
      <c r="EKO156" s="262"/>
      <c r="EKP156" s="262"/>
      <c r="EKQ156" s="262"/>
      <c r="EKR156" s="262"/>
      <c r="EKS156" s="262"/>
      <c r="EKT156" s="262"/>
      <c r="EKU156" s="262"/>
      <c r="EKV156" s="262"/>
      <c r="EKW156" s="262"/>
      <c r="EKX156" s="262"/>
      <c r="EKY156" s="262"/>
      <c r="EKZ156" s="262"/>
      <c r="ELA156" s="262"/>
      <c r="ELB156" s="262"/>
      <c r="ELC156" s="262"/>
      <c r="ELD156" s="262"/>
      <c r="ELE156" s="262"/>
      <c r="ELF156" s="262"/>
      <c r="ELG156" s="262"/>
      <c r="ELH156" s="262"/>
      <c r="ELI156" s="262"/>
      <c r="ELJ156" s="262"/>
      <c r="ELK156" s="262"/>
      <c r="ELL156" s="262"/>
      <c r="ELM156" s="262"/>
      <c r="ELN156" s="262"/>
      <c r="ELO156" s="262"/>
      <c r="ELP156" s="262"/>
      <c r="ELQ156" s="262"/>
      <c r="ELR156" s="262"/>
      <c r="ELS156" s="262"/>
      <c r="ELT156" s="262"/>
      <c r="ELU156" s="262"/>
      <c r="ELV156" s="262"/>
      <c r="ELW156" s="262"/>
      <c r="ELX156" s="262"/>
      <c r="ELY156" s="262"/>
      <c r="ELZ156" s="262"/>
      <c r="EMA156" s="262"/>
      <c r="EMB156" s="262"/>
      <c r="EMC156" s="262"/>
      <c r="EMD156" s="262"/>
      <c r="EME156" s="262"/>
      <c r="EMF156" s="262"/>
      <c r="EMG156" s="262"/>
      <c r="EMH156" s="262"/>
      <c r="EMI156" s="262"/>
      <c r="EMJ156" s="262"/>
      <c r="EMK156" s="262"/>
      <c r="EML156" s="262"/>
      <c r="EMM156" s="262"/>
      <c r="EMN156" s="262"/>
      <c r="EMO156" s="262"/>
      <c r="EMP156" s="262"/>
      <c r="EMQ156" s="262"/>
      <c r="EMR156" s="262"/>
      <c r="EMS156" s="262"/>
      <c r="EMT156" s="262"/>
      <c r="EMU156" s="262"/>
      <c r="EMV156" s="262"/>
      <c r="EMW156" s="262"/>
      <c r="EMX156" s="262"/>
      <c r="EMY156" s="262"/>
      <c r="EMZ156" s="262"/>
      <c r="ENA156" s="262"/>
      <c r="ENB156" s="262"/>
      <c r="ENC156" s="262"/>
      <c r="END156" s="262"/>
      <c r="ENE156" s="262"/>
      <c r="ENF156" s="262"/>
      <c r="ENG156" s="262"/>
      <c r="ENH156" s="262"/>
      <c r="ENI156" s="262"/>
      <c r="ENJ156" s="262"/>
      <c r="ENK156" s="262"/>
      <c r="ENL156" s="262"/>
      <c r="ENM156" s="262"/>
      <c r="ENN156" s="262"/>
      <c r="ENO156" s="262"/>
      <c r="ENP156" s="262"/>
      <c r="ENQ156" s="262"/>
      <c r="ENR156" s="262"/>
      <c r="ENS156" s="262"/>
      <c r="ENT156" s="262"/>
      <c r="ENU156" s="262"/>
      <c r="ENV156" s="262"/>
      <c r="ENW156" s="262"/>
      <c r="ENX156" s="262"/>
      <c r="ENY156" s="262"/>
      <c r="ENZ156" s="262"/>
      <c r="EOA156" s="262"/>
      <c r="EOB156" s="262"/>
      <c r="EOC156" s="262"/>
      <c r="EOD156" s="262"/>
      <c r="EOE156" s="262"/>
      <c r="EOF156" s="262"/>
      <c r="EOG156" s="262"/>
      <c r="EOH156" s="262"/>
      <c r="EOI156" s="262"/>
      <c r="EOJ156" s="262"/>
      <c r="EOK156" s="262"/>
      <c r="EOL156" s="262"/>
      <c r="EOM156" s="262"/>
      <c r="EON156" s="262"/>
      <c r="EOO156" s="262"/>
      <c r="EOP156" s="262"/>
      <c r="EOQ156" s="262"/>
      <c r="EOR156" s="262"/>
      <c r="EOS156" s="262"/>
      <c r="EOT156" s="262"/>
      <c r="EOU156" s="262"/>
      <c r="EOV156" s="262"/>
      <c r="EOW156" s="262"/>
      <c r="EOX156" s="262"/>
      <c r="EOY156" s="262"/>
      <c r="EOZ156" s="262"/>
      <c r="EPA156" s="262"/>
      <c r="EPB156" s="262"/>
      <c r="EPC156" s="262"/>
      <c r="EPD156" s="262"/>
      <c r="EPE156" s="262"/>
      <c r="EPF156" s="262"/>
      <c r="EPG156" s="262"/>
      <c r="EPH156" s="262"/>
      <c r="EPI156" s="262"/>
      <c r="EPJ156" s="262"/>
      <c r="EPK156" s="262"/>
      <c r="EPL156" s="262"/>
      <c r="EPM156" s="262"/>
      <c r="EPN156" s="262"/>
      <c r="EPO156" s="262"/>
      <c r="EPP156" s="262"/>
      <c r="EPQ156" s="262"/>
      <c r="EPR156" s="262"/>
      <c r="EPS156" s="262"/>
      <c r="EPT156" s="262"/>
      <c r="EPU156" s="262"/>
      <c r="EPV156" s="262"/>
      <c r="EPW156" s="262"/>
      <c r="EPX156" s="262"/>
      <c r="EPY156" s="262"/>
      <c r="EPZ156" s="262"/>
      <c r="EQA156" s="262"/>
      <c r="EQB156" s="262"/>
      <c r="EQC156" s="262"/>
      <c r="EQD156" s="262"/>
      <c r="EQE156" s="262"/>
      <c r="EQF156" s="262"/>
      <c r="EQG156" s="262"/>
      <c r="EQH156" s="262"/>
      <c r="EQI156" s="262"/>
      <c r="EQJ156" s="262"/>
      <c r="EQK156" s="262"/>
      <c r="EQL156" s="262"/>
      <c r="EQM156" s="262"/>
      <c r="EQN156" s="262"/>
      <c r="EQO156" s="262"/>
      <c r="EQP156" s="262"/>
      <c r="EQQ156" s="262"/>
      <c r="EQR156" s="262"/>
      <c r="EQS156" s="262"/>
      <c r="EQT156" s="262"/>
      <c r="EQU156" s="262"/>
      <c r="EQV156" s="262"/>
      <c r="EQW156" s="262"/>
      <c r="EQX156" s="262"/>
      <c r="EQY156" s="262"/>
      <c r="EQZ156" s="262"/>
      <c r="ERA156" s="262"/>
      <c r="ERB156" s="262"/>
      <c r="ERC156" s="262"/>
      <c r="ERD156" s="262"/>
      <c r="ERE156" s="262"/>
      <c r="ERF156" s="262"/>
      <c r="ERG156" s="262"/>
      <c r="ERH156" s="262"/>
      <c r="ERI156" s="262"/>
      <c r="ERJ156" s="262"/>
      <c r="ERK156" s="262"/>
      <c r="ERL156" s="262"/>
      <c r="ERM156" s="262"/>
      <c r="ERN156" s="262"/>
      <c r="ERO156" s="262"/>
      <c r="ERP156" s="262"/>
      <c r="ERQ156" s="262"/>
      <c r="ERR156" s="262"/>
      <c r="ERS156" s="262"/>
      <c r="ERT156" s="262"/>
      <c r="ERU156" s="262"/>
      <c r="ERV156" s="262"/>
      <c r="ERW156" s="262"/>
      <c r="ERX156" s="262"/>
      <c r="ERY156" s="262"/>
      <c r="ERZ156" s="262"/>
      <c r="ESA156" s="262"/>
      <c r="ESB156" s="262"/>
      <c r="ESC156" s="262"/>
      <c r="ESD156" s="262"/>
      <c r="ESE156" s="262"/>
      <c r="ESF156" s="262"/>
      <c r="ESG156" s="262"/>
      <c r="ESH156" s="262"/>
      <c r="ESI156" s="262"/>
      <c r="ESJ156" s="262"/>
      <c r="ESK156" s="262"/>
      <c r="ESL156" s="262"/>
      <c r="ESM156" s="262"/>
      <c r="ESN156" s="262"/>
      <c r="ESO156" s="262"/>
      <c r="ESP156" s="262"/>
      <c r="ESQ156" s="262"/>
      <c r="ESR156" s="262"/>
      <c r="ESS156" s="262"/>
      <c r="EST156" s="262"/>
      <c r="ESU156" s="262"/>
      <c r="ESV156" s="262"/>
      <c r="ESW156" s="262"/>
      <c r="ESX156" s="262"/>
      <c r="ESY156" s="262"/>
      <c r="ESZ156" s="262"/>
      <c r="ETA156" s="262"/>
      <c r="ETB156" s="262"/>
      <c r="ETC156" s="262"/>
      <c r="ETD156" s="262"/>
      <c r="ETE156" s="262"/>
      <c r="ETF156" s="262"/>
      <c r="ETG156" s="262"/>
      <c r="ETH156" s="262"/>
      <c r="ETI156" s="262"/>
      <c r="ETJ156" s="262"/>
      <c r="ETK156" s="262"/>
      <c r="ETL156" s="262"/>
      <c r="ETM156" s="262"/>
      <c r="ETN156" s="262"/>
      <c r="ETO156" s="262"/>
      <c r="ETP156" s="262"/>
      <c r="ETQ156" s="262"/>
      <c r="ETR156" s="262"/>
      <c r="ETS156" s="262"/>
      <c r="ETT156" s="262"/>
      <c r="ETU156" s="262"/>
      <c r="ETV156" s="262"/>
      <c r="ETW156" s="262"/>
      <c r="ETX156" s="262"/>
      <c r="ETY156" s="262"/>
      <c r="ETZ156" s="262"/>
      <c r="EUA156" s="262"/>
      <c r="EUB156" s="262"/>
      <c r="EUC156" s="262"/>
      <c r="EUD156" s="262"/>
      <c r="EUE156" s="262"/>
      <c r="EUF156" s="262"/>
      <c r="EUG156" s="262"/>
      <c r="EUH156" s="262"/>
      <c r="EUI156" s="262"/>
      <c r="EUJ156" s="262"/>
      <c r="EUK156" s="262"/>
      <c r="EUL156" s="262"/>
      <c r="EUM156" s="262"/>
      <c r="EUN156" s="262"/>
      <c r="EUO156" s="262"/>
      <c r="EUP156" s="262"/>
      <c r="EUQ156" s="262"/>
      <c r="EUR156" s="262"/>
      <c r="EUS156" s="262"/>
      <c r="EUT156" s="262"/>
      <c r="EUU156" s="262"/>
      <c r="EUV156" s="262"/>
      <c r="EUW156" s="262"/>
      <c r="EUX156" s="262"/>
      <c r="EUY156" s="262"/>
      <c r="EUZ156" s="262"/>
      <c r="EVA156" s="262"/>
      <c r="EVB156" s="262"/>
      <c r="EVC156" s="262"/>
      <c r="EVD156" s="262"/>
      <c r="EVE156" s="262"/>
      <c r="EVF156" s="262"/>
      <c r="EVG156" s="262"/>
      <c r="EVH156" s="262"/>
      <c r="EVI156" s="262"/>
      <c r="EVJ156" s="262"/>
      <c r="EVK156" s="262"/>
      <c r="EVL156" s="262"/>
      <c r="EVM156" s="262"/>
      <c r="EVN156" s="262"/>
      <c r="EVO156" s="262"/>
      <c r="EVP156" s="262"/>
      <c r="EVQ156" s="262"/>
      <c r="EVR156" s="262"/>
      <c r="EVS156" s="262"/>
      <c r="EVT156" s="262"/>
      <c r="EVU156" s="262"/>
      <c r="EVV156" s="262"/>
      <c r="EVW156" s="262"/>
      <c r="EVX156" s="262"/>
      <c r="EVY156" s="262"/>
      <c r="EVZ156" s="262"/>
      <c r="EWA156" s="262"/>
      <c r="EWB156" s="262"/>
      <c r="EWC156" s="262"/>
      <c r="EWD156" s="262"/>
      <c r="EWE156" s="262"/>
      <c r="EWF156" s="262"/>
      <c r="EWG156" s="262"/>
      <c r="EWH156" s="262"/>
      <c r="EWI156" s="262"/>
      <c r="EWJ156" s="262"/>
      <c r="EWK156" s="262"/>
      <c r="EWL156" s="262"/>
      <c r="EWM156" s="262"/>
      <c r="EWN156" s="262"/>
      <c r="EWO156" s="262"/>
      <c r="EWP156" s="262"/>
      <c r="EWQ156" s="262"/>
      <c r="EWR156" s="262"/>
      <c r="EWS156" s="262"/>
      <c r="EWT156" s="262"/>
      <c r="EWU156" s="262"/>
      <c r="EWV156" s="262"/>
      <c r="EWW156" s="262"/>
      <c r="EWX156" s="262"/>
      <c r="EWY156" s="262"/>
      <c r="EWZ156" s="262"/>
      <c r="EXA156" s="262"/>
      <c r="EXB156" s="262"/>
      <c r="EXC156" s="262"/>
      <c r="EXD156" s="262"/>
      <c r="EXE156" s="262"/>
      <c r="EXF156" s="262"/>
      <c r="EXG156" s="262"/>
      <c r="EXH156" s="262"/>
      <c r="EXI156" s="262"/>
      <c r="EXJ156" s="262"/>
      <c r="EXK156" s="262"/>
      <c r="EXL156" s="262"/>
      <c r="EXM156" s="262"/>
      <c r="EXN156" s="262"/>
      <c r="EXO156" s="262"/>
      <c r="EXP156" s="262"/>
      <c r="EXQ156" s="262"/>
      <c r="EXR156" s="262"/>
      <c r="EXS156" s="262"/>
      <c r="EXT156" s="262"/>
      <c r="EXU156" s="262"/>
      <c r="EXV156" s="262"/>
      <c r="EXW156" s="262"/>
      <c r="EXX156" s="262"/>
      <c r="EXY156" s="262"/>
      <c r="EXZ156" s="262"/>
      <c r="EYA156" s="262"/>
      <c r="EYB156" s="262"/>
      <c r="EYC156" s="262"/>
      <c r="EYD156" s="262"/>
      <c r="EYE156" s="262"/>
      <c r="EYF156" s="262"/>
      <c r="EYG156" s="262"/>
      <c r="EYH156" s="262"/>
      <c r="EYI156" s="262"/>
      <c r="EYJ156" s="262"/>
      <c r="EYK156" s="262"/>
      <c r="EYL156" s="262"/>
      <c r="EYM156" s="262"/>
      <c r="EYN156" s="262"/>
      <c r="EYO156" s="262"/>
      <c r="EYP156" s="262"/>
      <c r="EYQ156" s="262"/>
      <c r="EYR156" s="262"/>
      <c r="EYS156" s="262"/>
      <c r="EYT156" s="262"/>
      <c r="EYU156" s="262"/>
      <c r="EYV156" s="262"/>
      <c r="EYW156" s="262"/>
      <c r="EYX156" s="262"/>
      <c r="EYY156" s="262"/>
      <c r="EYZ156" s="262"/>
      <c r="EZA156" s="262"/>
      <c r="EZB156" s="262"/>
      <c r="EZC156" s="262"/>
      <c r="EZD156" s="262"/>
      <c r="EZE156" s="262"/>
      <c r="EZF156" s="262"/>
      <c r="EZG156" s="262"/>
      <c r="EZH156" s="262"/>
      <c r="EZI156" s="262"/>
      <c r="EZJ156" s="262"/>
      <c r="EZK156" s="262"/>
      <c r="EZL156" s="262"/>
      <c r="EZM156" s="262"/>
      <c r="EZN156" s="262"/>
      <c r="EZO156" s="262"/>
      <c r="EZP156" s="262"/>
      <c r="EZQ156" s="262"/>
      <c r="EZR156" s="262"/>
      <c r="EZS156" s="262"/>
      <c r="EZT156" s="262"/>
      <c r="EZU156" s="262"/>
      <c r="EZV156" s="262"/>
      <c r="EZW156" s="262"/>
      <c r="EZX156" s="262"/>
      <c r="EZY156" s="262"/>
      <c r="EZZ156" s="262"/>
      <c r="FAA156" s="262"/>
      <c r="FAB156" s="262"/>
      <c r="FAC156" s="262"/>
      <c r="FAD156" s="262"/>
      <c r="FAE156" s="262"/>
      <c r="FAF156" s="262"/>
      <c r="FAG156" s="262"/>
      <c r="FAH156" s="262"/>
      <c r="FAI156" s="262"/>
      <c r="FAJ156" s="262"/>
      <c r="FAK156" s="262"/>
      <c r="FAL156" s="262"/>
      <c r="FAM156" s="262"/>
      <c r="FAN156" s="262"/>
      <c r="FAO156" s="262"/>
      <c r="FAP156" s="262"/>
      <c r="FAQ156" s="262"/>
      <c r="FAR156" s="262"/>
      <c r="FAS156" s="262"/>
      <c r="FAT156" s="262"/>
      <c r="FAU156" s="262"/>
      <c r="FAV156" s="262"/>
      <c r="FAW156" s="262"/>
      <c r="FAX156" s="262"/>
      <c r="FAY156" s="262"/>
      <c r="FAZ156" s="262"/>
      <c r="FBA156" s="262"/>
      <c r="FBB156" s="262"/>
      <c r="FBC156" s="262"/>
      <c r="FBD156" s="262"/>
      <c r="FBE156" s="262"/>
      <c r="FBF156" s="262"/>
      <c r="FBG156" s="262"/>
      <c r="FBH156" s="262"/>
      <c r="FBI156" s="262"/>
      <c r="FBJ156" s="262"/>
      <c r="FBK156" s="262"/>
      <c r="FBL156" s="262"/>
      <c r="FBM156" s="262"/>
      <c r="FBN156" s="262"/>
      <c r="FBO156" s="262"/>
      <c r="FBP156" s="262"/>
      <c r="FBQ156" s="262"/>
      <c r="FBR156" s="262"/>
      <c r="FBS156" s="262"/>
      <c r="FBT156" s="262"/>
      <c r="FBU156" s="262"/>
      <c r="FBV156" s="262"/>
      <c r="FBW156" s="262"/>
      <c r="FBX156" s="262"/>
      <c r="FBY156" s="262"/>
      <c r="FBZ156" s="262"/>
      <c r="FCA156" s="262"/>
      <c r="FCB156" s="262"/>
      <c r="FCC156" s="262"/>
      <c r="FCD156" s="262"/>
      <c r="FCE156" s="262"/>
      <c r="FCF156" s="262"/>
      <c r="FCG156" s="262"/>
      <c r="FCH156" s="262"/>
      <c r="FCI156" s="262"/>
      <c r="FCJ156" s="262"/>
      <c r="FCK156" s="262"/>
      <c r="FCL156" s="262"/>
      <c r="FCM156" s="262"/>
      <c r="FCN156" s="262"/>
      <c r="FCO156" s="262"/>
      <c r="FCP156" s="262"/>
      <c r="FCQ156" s="262"/>
      <c r="FCR156" s="262"/>
      <c r="FCS156" s="262"/>
      <c r="FCT156" s="262"/>
      <c r="FCU156" s="262"/>
      <c r="FCV156" s="262"/>
      <c r="FCW156" s="262"/>
      <c r="FCX156" s="262"/>
      <c r="FCY156" s="262"/>
      <c r="FCZ156" s="262"/>
      <c r="FDA156" s="262"/>
      <c r="FDB156" s="262"/>
      <c r="FDC156" s="262"/>
      <c r="FDD156" s="262"/>
      <c r="FDE156" s="262"/>
      <c r="FDF156" s="262"/>
      <c r="FDG156" s="262"/>
      <c r="FDH156" s="262"/>
      <c r="FDI156" s="262"/>
      <c r="FDJ156" s="262"/>
      <c r="FDK156" s="262"/>
      <c r="FDL156" s="262"/>
      <c r="FDM156" s="262"/>
      <c r="FDN156" s="262"/>
      <c r="FDO156" s="262"/>
      <c r="FDP156" s="262"/>
      <c r="FDQ156" s="262"/>
      <c r="FDR156" s="262"/>
      <c r="FDS156" s="262"/>
      <c r="FDT156" s="262"/>
      <c r="FDU156" s="262"/>
      <c r="FDV156" s="262"/>
      <c r="FDW156" s="262"/>
      <c r="FDX156" s="262"/>
      <c r="FDY156" s="262"/>
      <c r="FDZ156" s="262"/>
      <c r="FEA156" s="262"/>
      <c r="FEB156" s="262"/>
      <c r="FEC156" s="262"/>
      <c r="FED156" s="262"/>
      <c r="FEE156" s="262"/>
      <c r="FEF156" s="262"/>
      <c r="FEG156" s="262"/>
      <c r="FEH156" s="262"/>
      <c r="FEI156" s="262"/>
      <c r="FEJ156" s="262"/>
      <c r="FEK156" s="262"/>
      <c r="FEL156" s="262"/>
      <c r="FEM156" s="262"/>
      <c r="FEN156" s="262"/>
      <c r="FEO156" s="262"/>
      <c r="FEP156" s="262"/>
      <c r="FEQ156" s="262"/>
      <c r="FER156" s="262"/>
      <c r="FES156" s="262"/>
      <c r="FET156" s="262"/>
      <c r="FEU156" s="262"/>
      <c r="FEV156" s="262"/>
      <c r="FEW156" s="262"/>
      <c r="FEX156" s="262"/>
      <c r="FEY156" s="262"/>
      <c r="FEZ156" s="262"/>
      <c r="FFA156" s="262"/>
      <c r="FFB156" s="262"/>
      <c r="FFC156" s="262"/>
      <c r="FFD156" s="262"/>
      <c r="FFE156" s="262"/>
      <c r="FFF156" s="262"/>
      <c r="FFG156" s="262"/>
      <c r="FFH156" s="262"/>
      <c r="FFI156" s="262"/>
      <c r="FFJ156" s="262"/>
      <c r="FFK156" s="262"/>
      <c r="FFL156" s="262"/>
      <c r="FFM156" s="262"/>
      <c r="FFN156" s="262"/>
      <c r="FFO156" s="262"/>
      <c r="FFP156" s="262"/>
      <c r="FFQ156" s="262"/>
      <c r="FFR156" s="262"/>
      <c r="FFS156" s="262"/>
      <c r="FFT156" s="262"/>
      <c r="FFU156" s="262"/>
      <c r="FFV156" s="262"/>
      <c r="FFW156" s="262"/>
      <c r="FFX156" s="262"/>
      <c r="FFY156" s="262"/>
      <c r="FFZ156" s="262"/>
      <c r="FGA156" s="262"/>
      <c r="FGB156" s="262"/>
      <c r="FGC156" s="262"/>
      <c r="FGD156" s="262"/>
      <c r="FGE156" s="262"/>
      <c r="FGF156" s="262"/>
      <c r="FGG156" s="262"/>
      <c r="FGH156" s="262"/>
      <c r="FGI156" s="262"/>
      <c r="FGJ156" s="262"/>
      <c r="FGK156" s="262"/>
      <c r="FGL156" s="262"/>
      <c r="FGM156" s="262"/>
      <c r="FGN156" s="262"/>
      <c r="FGO156" s="262"/>
      <c r="FGP156" s="262"/>
      <c r="FGQ156" s="262"/>
      <c r="FGR156" s="262"/>
      <c r="FGS156" s="262"/>
      <c r="FGT156" s="262"/>
      <c r="FGU156" s="262"/>
      <c r="FGV156" s="262"/>
      <c r="FGW156" s="262"/>
      <c r="FGX156" s="262"/>
      <c r="FGY156" s="262"/>
      <c r="FGZ156" s="262"/>
      <c r="FHA156" s="262"/>
      <c r="FHB156" s="262"/>
      <c r="FHC156" s="262"/>
      <c r="FHD156" s="262"/>
      <c r="FHE156" s="262"/>
      <c r="FHF156" s="262"/>
      <c r="FHG156" s="262"/>
      <c r="FHH156" s="262"/>
      <c r="FHI156" s="262"/>
      <c r="FHJ156" s="262"/>
      <c r="FHK156" s="262"/>
      <c r="FHL156" s="262"/>
      <c r="FHM156" s="262"/>
      <c r="FHN156" s="262"/>
      <c r="FHO156" s="262"/>
      <c r="FHP156" s="262"/>
      <c r="FHQ156" s="262"/>
      <c r="FHR156" s="262"/>
      <c r="FHS156" s="262"/>
      <c r="FHT156" s="262"/>
      <c r="FHU156" s="262"/>
      <c r="FHV156" s="262"/>
      <c r="FHW156" s="262"/>
      <c r="FHX156" s="262"/>
      <c r="FHY156" s="262"/>
      <c r="FHZ156" s="262"/>
      <c r="FIA156" s="262"/>
      <c r="FIB156" s="262"/>
      <c r="FIC156" s="262"/>
      <c r="FID156" s="262"/>
      <c r="FIE156" s="262"/>
      <c r="FIF156" s="262"/>
      <c r="FIG156" s="262"/>
      <c r="FIH156" s="262"/>
      <c r="FII156" s="262"/>
      <c r="FIJ156" s="262"/>
      <c r="FIK156" s="262"/>
      <c r="FIL156" s="262"/>
      <c r="FIM156" s="262"/>
      <c r="FIN156" s="262"/>
      <c r="FIO156" s="262"/>
      <c r="FIP156" s="262"/>
      <c r="FIQ156" s="262"/>
      <c r="FIR156" s="262"/>
      <c r="FIS156" s="262"/>
      <c r="FIT156" s="262"/>
      <c r="FIU156" s="262"/>
      <c r="FIV156" s="262"/>
      <c r="FIW156" s="262"/>
      <c r="FIX156" s="262"/>
      <c r="FIY156" s="262"/>
      <c r="FIZ156" s="262"/>
      <c r="FJA156" s="262"/>
      <c r="FJB156" s="262"/>
      <c r="FJC156" s="262"/>
      <c r="FJD156" s="262"/>
      <c r="FJE156" s="262"/>
      <c r="FJF156" s="262"/>
      <c r="FJG156" s="262"/>
      <c r="FJH156" s="262"/>
      <c r="FJI156" s="262"/>
      <c r="FJJ156" s="262"/>
      <c r="FJK156" s="262"/>
      <c r="FJL156" s="262"/>
      <c r="FJM156" s="262"/>
      <c r="FJN156" s="262"/>
      <c r="FJO156" s="262"/>
      <c r="FJP156" s="262"/>
      <c r="FJQ156" s="262"/>
      <c r="FJR156" s="262"/>
      <c r="FJS156" s="262"/>
      <c r="FJT156" s="262"/>
      <c r="FJU156" s="262"/>
      <c r="FJV156" s="262"/>
      <c r="FJW156" s="262"/>
      <c r="FJX156" s="262"/>
      <c r="FJY156" s="262"/>
      <c r="FJZ156" s="262"/>
      <c r="FKA156" s="262"/>
      <c r="FKB156" s="262"/>
      <c r="FKC156" s="262"/>
      <c r="FKD156" s="262"/>
      <c r="FKE156" s="262"/>
      <c r="FKF156" s="262"/>
      <c r="FKG156" s="262"/>
      <c r="FKH156" s="262"/>
      <c r="FKI156" s="262"/>
      <c r="FKJ156" s="262"/>
      <c r="FKK156" s="262"/>
      <c r="FKL156" s="262"/>
      <c r="FKM156" s="262"/>
      <c r="FKN156" s="262"/>
      <c r="FKO156" s="262"/>
      <c r="FKP156" s="262"/>
      <c r="FKQ156" s="262"/>
      <c r="FKR156" s="262"/>
      <c r="FKS156" s="262"/>
      <c r="FKT156" s="262"/>
      <c r="FKU156" s="262"/>
      <c r="FKV156" s="262"/>
      <c r="FKW156" s="262"/>
      <c r="FKX156" s="262"/>
      <c r="FKY156" s="262"/>
      <c r="FKZ156" s="262"/>
      <c r="FLA156" s="262"/>
      <c r="FLB156" s="262"/>
      <c r="FLC156" s="262"/>
      <c r="FLD156" s="262"/>
      <c r="FLE156" s="262"/>
      <c r="FLF156" s="262"/>
      <c r="FLG156" s="262"/>
      <c r="FLH156" s="262"/>
      <c r="FLI156" s="262"/>
      <c r="FLJ156" s="262"/>
      <c r="FLK156" s="262"/>
      <c r="FLL156" s="262"/>
      <c r="FLM156" s="262"/>
      <c r="FLN156" s="262"/>
      <c r="FLO156" s="262"/>
      <c r="FLP156" s="262"/>
      <c r="FLQ156" s="262"/>
      <c r="FLR156" s="262"/>
      <c r="FLS156" s="262"/>
      <c r="FLT156" s="262"/>
      <c r="FLU156" s="262"/>
      <c r="FLV156" s="262"/>
      <c r="FLW156" s="262"/>
      <c r="FLX156" s="262"/>
      <c r="FLY156" s="262"/>
      <c r="FLZ156" s="262"/>
      <c r="FMA156" s="262"/>
      <c r="FMB156" s="262"/>
      <c r="FMC156" s="262"/>
      <c r="FMD156" s="262"/>
      <c r="FME156" s="262"/>
      <c r="FMF156" s="262"/>
      <c r="FMG156" s="262"/>
      <c r="FMH156" s="262"/>
      <c r="FMI156" s="262"/>
      <c r="FMJ156" s="262"/>
      <c r="FMK156" s="262"/>
      <c r="FML156" s="262"/>
      <c r="FMM156" s="262"/>
      <c r="FMN156" s="262"/>
      <c r="FMO156" s="262"/>
      <c r="FMP156" s="262"/>
      <c r="FMQ156" s="262"/>
      <c r="FMR156" s="262"/>
      <c r="FMS156" s="262"/>
      <c r="FMT156" s="262"/>
      <c r="FMU156" s="262"/>
      <c r="FMV156" s="262"/>
      <c r="FMW156" s="262"/>
      <c r="FMX156" s="262"/>
      <c r="FMY156" s="262"/>
      <c r="FMZ156" s="262"/>
      <c r="FNA156" s="262"/>
      <c r="FNB156" s="262"/>
      <c r="FNC156" s="262"/>
      <c r="FND156" s="262"/>
      <c r="FNE156" s="262"/>
      <c r="FNF156" s="262"/>
      <c r="FNG156" s="262"/>
      <c r="FNH156" s="262"/>
      <c r="FNI156" s="262"/>
      <c r="FNJ156" s="262"/>
      <c r="FNK156" s="262"/>
      <c r="FNL156" s="262"/>
      <c r="FNM156" s="262"/>
      <c r="FNN156" s="262"/>
      <c r="FNO156" s="262"/>
      <c r="FNP156" s="262"/>
      <c r="FNQ156" s="262"/>
      <c r="FNR156" s="262"/>
      <c r="FNS156" s="262"/>
      <c r="FNT156" s="262"/>
      <c r="FNU156" s="262"/>
      <c r="FNV156" s="262"/>
      <c r="FNW156" s="262"/>
      <c r="FNX156" s="262"/>
      <c r="FNY156" s="262"/>
      <c r="FNZ156" s="262"/>
      <c r="FOA156" s="262"/>
      <c r="FOB156" s="262"/>
      <c r="FOC156" s="262"/>
      <c r="FOD156" s="262"/>
      <c r="FOE156" s="262"/>
      <c r="FOF156" s="262"/>
      <c r="FOG156" s="262"/>
      <c r="FOH156" s="262"/>
      <c r="FOI156" s="262"/>
      <c r="FOJ156" s="262"/>
      <c r="FOK156" s="262"/>
      <c r="FOL156" s="262"/>
      <c r="FOM156" s="262"/>
      <c r="FON156" s="262"/>
      <c r="FOO156" s="262"/>
      <c r="FOP156" s="262"/>
      <c r="FOQ156" s="262"/>
      <c r="FOR156" s="262"/>
      <c r="FOS156" s="262"/>
      <c r="FOT156" s="262"/>
      <c r="FOU156" s="262"/>
      <c r="FOV156" s="262"/>
      <c r="FOW156" s="262"/>
      <c r="FOX156" s="262"/>
      <c r="FOY156" s="262"/>
      <c r="FOZ156" s="262"/>
      <c r="FPA156" s="262"/>
      <c r="FPB156" s="262"/>
      <c r="FPC156" s="262"/>
      <c r="FPD156" s="262"/>
      <c r="FPE156" s="262"/>
      <c r="FPF156" s="262"/>
      <c r="FPG156" s="262"/>
      <c r="FPH156" s="262"/>
      <c r="FPI156" s="262"/>
      <c r="FPJ156" s="262"/>
      <c r="FPK156" s="262"/>
      <c r="FPL156" s="262"/>
      <c r="FPM156" s="262"/>
      <c r="FPN156" s="262"/>
      <c r="FPO156" s="262"/>
      <c r="FPP156" s="262"/>
      <c r="FPQ156" s="262"/>
      <c r="FPR156" s="262"/>
      <c r="FPS156" s="262"/>
      <c r="FPT156" s="262"/>
      <c r="FPU156" s="262"/>
      <c r="FPV156" s="262"/>
      <c r="FPW156" s="262"/>
      <c r="FPX156" s="262"/>
      <c r="FPY156" s="262"/>
      <c r="FPZ156" s="262"/>
      <c r="FQA156" s="262"/>
      <c r="FQB156" s="262"/>
      <c r="FQC156" s="262"/>
      <c r="FQD156" s="262"/>
      <c r="FQE156" s="262"/>
      <c r="FQF156" s="262"/>
      <c r="FQG156" s="262"/>
      <c r="FQH156" s="262"/>
      <c r="FQI156" s="262"/>
      <c r="FQJ156" s="262"/>
      <c r="FQK156" s="262"/>
      <c r="FQL156" s="262"/>
      <c r="FQM156" s="262"/>
      <c r="FQN156" s="262"/>
      <c r="FQO156" s="262"/>
      <c r="FQP156" s="262"/>
      <c r="FQQ156" s="262"/>
      <c r="FQR156" s="262"/>
      <c r="FQS156" s="262"/>
      <c r="FQT156" s="262"/>
      <c r="FQU156" s="262"/>
      <c r="FQV156" s="262"/>
      <c r="FQW156" s="262"/>
      <c r="FQX156" s="262"/>
      <c r="FQY156" s="262"/>
      <c r="FQZ156" s="262"/>
      <c r="FRA156" s="262"/>
      <c r="FRB156" s="262"/>
      <c r="FRC156" s="262"/>
      <c r="FRD156" s="262"/>
      <c r="FRE156" s="262"/>
      <c r="FRF156" s="262"/>
      <c r="FRG156" s="262"/>
      <c r="FRH156" s="262"/>
      <c r="FRI156" s="262"/>
      <c r="FRJ156" s="262"/>
      <c r="FRK156" s="262"/>
      <c r="FRL156" s="262"/>
      <c r="FRM156" s="262"/>
      <c r="FRN156" s="262"/>
      <c r="FRO156" s="262"/>
      <c r="FRP156" s="262"/>
      <c r="FRQ156" s="262"/>
      <c r="FRR156" s="262"/>
      <c r="FRS156" s="262"/>
      <c r="FRT156" s="262"/>
      <c r="FRU156" s="262"/>
      <c r="FRV156" s="262"/>
      <c r="FRW156" s="262"/>
      <c r="FRX156" s="262"/>
      <c r="FRY156" s="262"/>
      <c r="FRZ156" s="262"/>
      <c r="FSA156" s="262"/>
      <c r="FSB156" s="262"/>
      <c r="FSC156" s="262"/>
      <c r="FSD156" s="262"/>
      <c r="FSE156" s="262"/>
      <c r="FSF156" s="262"/>
      <c r="FSG156" s="262"/>
      <c r="FSH156" s="262"/>
      <c r="FSI156" s="262"/>
      <c r="FSJ156" s="262"/>
      <c r="FSK156" s="262"/>
      <c r="FSL156" s="262"/>
      <c r="FSM156" s="262"/>
      <c r="FSN156" s="262"/>
      <c r="FSO156" s="262"/>
      <c r="FSP156" s="262"/>
      <c r="FSQ156" s="262"/>
      <c r="FSR156" s="262"/>
      <c r="FSS156" s="262"/>
      <c r="FST156" s="262"/>
      <c r="FSU156" s="262"/>
      <c r="FSV156" s="262"/>
      <c r="FSW156" s="262"/>
      <c r="FSX156" s="262"/>
      <c r="FSY156" s="262"/>
      <c r="FSZ156" s="262"/>
      <c r="FTA156" s="262"/>
      <c r="FTB156" s="262"/>
      <c r="FTC156" s="262"/>
      <c r="FTD156" s="262"/>
      <c r="FTE156" s="262"/>
      <c r="FTF156" s="262"/>
      <c r="FTG156" s="262"/>
      <c r="FTH156" s="262"/>
      <c r="FTI156" s="262"/>
      <c r="FTJ156" s="262"/>
      <c r="FTK156" s="262"/>
      <c r="FTL156" s="262"/>
      <c r="FTM156" s="262"/>
      <c r="FTN156" s="262"/>
      <c r="FTO156" s="262"/>
      <c r="FTP156" s="262"/>
      <c r="FTQ156" s="262"/>
      <c r="FTR156" s="262"/>
      <c r="FTS156" s="262"/>
      <c r="FTT156" s="262"/>
      <c r="FTU156" s="262"/>
      <c r="FTV156" s="262"/>
      <c r="FTW156" s="262"/>
      <c r="FTX156" s="262"/>
      <c r="FTY156" s="262"/>
      <c r="FTZ156" s="262"/>
      <c r="FUA156" s="262"/>
      <c r="FUB156" s="262"/>
      <c r="FUC156" s="262"/>
      <c r="FUD156" s="262"/>
      <c r="FUE156" s="262"/>
      <c r="FUF156" s="262"/>
      <c r="FUG156" s="262"/>
      <c r="FUH156" s="262"/>
      <c r="FUI156" s="262"/>
      <c r="FUJ156" s="262"/>
      <c r="FUK156" s="262"/>
      <c r="FUL156" s="262"/>
      <c r="FUM156" s="262"/>
      <c r="FUN156" s="262"/>
      <c r="FUO156" s="262"/>
      <c r="FUP156" s="262"/>
      <c r="FUQ156" s="262"/>
      <c r="FUR156" s="262"/>
      <c r="FUS156" s="262"/>
      <c r="FUT156" s="262"/>
      <c r="FUU156" s="262"/>
      <c r="FUV156" s="262"/>
      <c r="FUW156" s="262"/>
      <c r="FUX156" s="262"/>
      <c r="FUY156" s="262"/>
      <c r="FUZ156" s="262"/>
      <c r="FVA156" s="262"/>
      <c r="FVB156" s="262"/>
      <c r="FVC156" s="262"/>
      <c r="FVD156" s="262"/>
      <c r="FVE156" s="262"/>
      <c r="FVF156" s="262"/>
      <c r="FVG156" s="262"/>
      <c r="FVH156" s="262"/>
      <c r="FVI156" s="262"/>
      <c r="FVJ156" s="262"/>
      <c r="FVK156" s="262"/>
      <c r="FVL156" s="262"/>
      <c r="FVM156" s="262"/>
      <c r="FVN156" s="262"/>
      <c r="FVO156" s="262"/>
      <c r="FVP156" s="262"/>
      <c r="FVQ156" s="262"/>
      <c r="FVR156" s="262"/>
      <c r="FVS156" s="262"/>
      <c r="FVT156" s="262"/>
      <c r="FVU156" s="262"/>
      <c r="FVV156" s="262"/>
      <c r="FVW156" s="262"/>
      <c r="FVX156" s="262"/>
      <c r="FVY156" s="262"/>
      <c r="FVZ156" s="262"/>
      <c r="FWA156" s="262"/>
      <c r="FWB156" s="262"/>
      <c r="FWC156" s="262"/>
      <c r="FWD156" s="262"/>
      <c r="FWE156" s="262"/>
      <c r="FWF156" s="262"/>
      <c r="FWG156" s="262"/>
      <c r="FWH156" s="262"/>
      <c r="FWI156" s="262"/>
      <c r="FWJ156" s="262"/>
      <c r="FWK156" s="262"/>
      <c r="FWL156" s="262"/>
      <c r="FWM156" s="262"/>
      <c r="FWN156" s="262"/>
      <c r="FWO156" s="262"/>
      <c r="FWP156" s="262"/>
      <c r="FWQ156" s="262"/>
      <c r="FWR156" s="262"/>
      <c r="FWS156" s="262"/>
      <c r="FWT156" s="262"/>
      <c r="FWU156" s="262"/>
      <c r="FWV156" s="262"/>
      <c r="FWW156" s="262"/>
      <c r="FWX156" s="262"/>
      <c r="FWY156" s="262"/>
      <c r="FWZ156" s="262"/>
      <c r="FXA156" s="262"/>
      <c r="FXB156" s="262"/>
      <c r="FXC156" s="262"/>
      <c r="FXD156" s="262"/>
      <c r="FXE156" s="262"/>
      <c r="FXF156" s="262"/>
      <c r="FXG156" s="262"/>
      <c r="FXH156" s="262"/>
      <c r="FXI156" s="262"/>
      <c r="FXJ156" s="262"/>
      <c r="FXK156" s="262"/>
      <c r="FXL156" s="262"/>
      <c r="FXM156" s="262"/>
      <c r="FXN156" s="262"/>
      <c r="FXO156" s="262"/>
      <c r="FXP156" s="262"/>
      <c r="FXQ156" s="262"/>
      <c r="FXR156" s="262"/>
      <c r="FXS156" s="262"/>
      <c r="FXT156" s="262"/>
      <c r="FXU156" s="262"/>
      <c r="FXV156" s="262"/>
      <c r="FXW156" s="262"/>
      <c r="FXX156" s="262"/>
      <c r="FXY156" s="262"/>
      <c r="FXZ156" s="262"/>
      <c r="FYA156" s="262"/>
      <c r="FYB156" s="262"/>
      <c r="FYC156" s="262"/>
      <c r="FYD156" s="262"/>
      <c r="FYE156" s="262"/>
      <c r="FYF156" s="262"/>
      <c r="FYG156" s="262"/>
      <c r="FYH156" s="262"/>
      <c r="FYI156" s="262"/>
      <c r="FYJ156" s="262"/>
      <c r="FYK156" s="262"/>
      <c r="FYL156" s="262"/>
      <c r="FYM156" s="262"/>
      <c r="FYN156" s="262"/>
      <c r="FYO156" s="262"/>
      <c r="FYP156" s="262"/>
      <c r="FYQ156" s="262"/>
      <c r="FYR156" s="262"/>
      <c r="FYS156" s="262"/>
      <c r="FYT156" s="262"/>
      <c r="FYU156" s="262"/>
      <c r="FYV156" s="262"/>
      <c r="FYW156" s="262"/>
      <c r="FYX156" s="262"/>
      <c r="FYY156" s="262"/>
      <c r="FYZ156" s="262"/>
      <c r="FZA156" s="262"/>
      <c r="FZB156" s="262"/>
      <c r="FZC156" s="262"/>
      <c r="FZD156" s="262"/>
      <c r="FZE156" s="262"/>
      <c r="FZF156" s="262"/>
      <c r="FZG156" s="262"/>
      <c r="FZH156" s="262"/>
      <c r="FZI156" s="262"/>
      <c r="FZJ156" s="262"/>
      <c r="FZK156" s="262"/>
      <c r="FZL156" s="262"/>
      <c r="FZM156" s="262"/>
      <c r="FZN156" s="262"/>
      <c r="FZO156" s="262"/>
      <c r="FZP156" s="262"/>
      <c r="FZQ156" s="262"/>
      <c r="FZR156" s="262"/>
      <c r="FZS156" s="262"/>
      <c r="FZT156" s="262"/>
      <c r="FZU156" s="262"/>
      <c r="FZV156" s="262"/>
      <c r="FZW156" s="262"/>
      <c r="FZX156" s="262"/>
      <c r="FZY156" s="262"/>
      <c r="FZZ156" s="262"/>
      <c r="GAA156" s="262"/>
      <c r="GAB156" s="262"/>
      <c r="GAC156" s="262"/>
      <c r="GAD156" s="262"/>
      <c r="GAE156" s="262"/>
      <c r="GAF156" s="262"/>
      <c r="GAG156" s="262"/>
      <c r="GAH156" s="262"/>
      <c r="GAI156" s="262"/>
      <c r="GAJ156" s="262"/>
      <c r="GAK156" s="262"/>
      <c r="GAL156" s="262"/>
      <c r="GAM156" s="262"/>
      <c r="GAN156" s="262"/>
      <c r="GAO156" s="262"/>
      <c r="GAP156" s="262"/>
      <c r="GAQ156" s="262"/>
      <c r="GAR156" s="262"/>
      <c r="GAS156" s="262"/>
      <c r="GAT156" s="262"/>
      <c r="GAU156" s="262"/>
      <c r="GAV156" s="262"/>
      <c r="GAW156" s="262"/>
      <c r="GAX156" s="262"/>
      <c r="GAY156" s="262"/>
      <c r="GAZ156" s="262"/>
      <c r="GBA156" s="262"/>
      <c r="GBB156" s="262"/>
      <c r="GBC156" s="262"/>
      <c r="GBD156" s="262"/>
      <c r="GBE156" s="262"/>
      <c r="GBF156" s="262"/>
      <c r="GBG156" s="262"/>
      <c r="GBH156" s="262"/>
      <c r="GBI156" s="262"/>
      <c r="GBJ156" s="262"/>
      <c r="GBK156" s="262"/>
      <c r="GBL156" s="262"/>
      <c r="GBM156" s="262"/>
      <c r="GBN156" s="262"/>
      <c r="GBO156" s="262"/>
      <c r="GBP156" s="262"/>
      <c r="GBQ156" s="262"/>
      <c r="GBR156" s="262"/>
      <c r="GBS156" s="262"/>
      <c r="GBT156" s="262"/>
      <c r="GBU156" s="262"/>
      <c r="GBV156" s="262"/>
      <c r="GBW156" s="262"/>
      <c r="GBX156" s="262"/>
      <c r="GBY156" s="262"/>
      <c r="GBZ156" s="262"/>
      <c r="GCA156" s="262"/>
      <c r="GCB156" s="262"/>
      <c r="GCC156" s="262"/>
      <c r="GCD156" s="262"/>
      <c r="GCE156" s="262"/>
      <c r="GCF156" s="262"/>
      <c r="GCG156" s="262"/>
      <c r="GCH156" s="262"/>
      <c r="GCI156" s="262"/>
      <c r="GCJ156" s="262"/>
      <c r="GCK156" s="262"/>
      <c r="GCL156" s="262"/>
      <c r="GCM156" s="262"/>
      <c r="GCN156" s="262"/>
      <c r="GCO156" s="262"/>
      <c r="GCP156" s="262"/>
      <c r="GCQ156" s="262"/>
      <c r="GCR156" s="262"/>
      <c r="GCS156" s="262"/>
      <c r="GCT156" s="262"/>
      <c r="GCU156" s="262"/>
      <c r="GCV156" s="262"/>
      <c r="GCW156" s="262"/>
      <c r="GCX156" s="262"/>
      <c r="GCY156" s="262"/>
      <c r="GCZ156" s="262"/>
      <c r="GDA156" s="262"/>
      <c r="GDB156" s="262"/>
      <c r="GDC156" s="262"/>
      <c r="GDD156" s="262"/>
      <c r="GDE156" s="262"/>
      <c r="GDF156" s="262"/>
      <c r="GDG156" s="262"/>
      <c r="GDH156" s="262"/>
      <c r="GDI156" s="262"/>
      <c r="GDJ156" s="262"/>
      <c r="GDK156" s="262"/>
      <c r="GDL156" s="262"/>
      <c r="GDM156" s="262"/>
      <c r="GDN156" s="262"/>
      <c r="GDO156" s="262"/>
      <c r="GDP156" s="262"/>
      <c r="GDQ156" s="262"/>
      <c r="GDR156" s="262"/>
      <c r="GDS156" s="262"/>
      <c r="GDT156" s="262"/>
      <c r="GDU156" s="262"/>
      <c r="GDV156" s="262"/>
      <c r="GDW156" s="262"/>
      <c r="GDX156" s="262"/>
      <c r="GDY156" s="262"/>
      <c r="GDZ156" s="262"/>
      <c r="GEA156" s="262"/>
      <c r="GEB156" s="262"/>
      <c r="GEC156" s="262"/>
      <c r="GED156" s="262"/>
      <c r="GEE156" s="262"/>
      <c r="GEF156" s="262"/>
      <c r="GEG156" s="262"/>
      <c r="GEH156" s="262"/>
      <c r="GEI156" s="262"/>
      <c r="GEJ156" s="262"/>
      <c r="GEK156" s="262"/>
      <c r="GEL156" s="262"/>
      <c r="GEM156" s="262"/>
      <c r="GEN156" s="262"/>
      <c r="GEO156" s="262"/>
      <c r="GEP156" s="262"/>
      <c r="GEQ156" s="262"/>
      <c r="GER156" s="262"/>
      <c r="GES156" s="262"/>
      <c r="GET156" s="262"/>
      <c r="GEU156" s="262"/>
      <c r="GEV156" s="262"/>
      <c r="GEW156" s="262"/>
      <c r="GEX156" s="262"/>
      <c r="GEY156" s="262"/>
      <c r="GEZ156" s="262"/>
      <c r="GFA156" s="262"/>
      <c r="GFB156" s="262"/>
      <c r="GFC156" s="262"/>
      <c r="GFD156" s="262"/>
      <c r="GFE156" s="262"/>
      <c r="GFF156" s="262"/>
      <c r="GFG156" s="262"/>
      <c r="GFH156" s="262"/>
      <c r="GFI156" s="262"/>
      <c r="GFJ156" s="262"/>
      <c r="GFK156" s="262"/>
      <c r="GFL156" s="262"/>
      <c r="GFM156" s="262"/>
      <c r="GFN156" s="262"/>
      <c r="GFO156" s="262"/>
      <c r="GFP156" s="262"/>
      <c r="GFQ156" s="262"/>
      <c r="GFR156" s="262"/>
      <c r="GFS156" s="262"/>
      <c r="GFT156" s="262"/>
      <c r="GFU156" s="262"/>
      <c r="GFV156" s="262"/>
      <c r="GFW156" s="262"/>
      <c r="GFX156" s="262"/>
      <c r="GFY156" s="262"/>
      <c r="GFZ156" s="262"/>
      <c r="GGA156" s="262"/>
      <c r="GGB156" s="262"/>
      <c r="GGC156" s="262"/>
      <c r="GGD156" s="262"/>
      <c r="GGE156" s="262"/>
      <c r="GGF156" s="262"/>
      <c r="GGG156" s="262"/>
      <c r="GGH156" s="262"/>
      <c r="GGI156" s="262"/>
      <c r="GGJ156" s="262"/>
      <c r="GGK156" s="262"/>
      <c r="GGL156" s="262"/>
      <c r="GGM156" s="262"/>
      <c r="GGN156" s="262"/>
      <c r="GGO156" s="262"/>
      <c r="GGP156" s="262"/>
      <c r="GGQ156" s="262"/>
      <c r="GGR156" s="262"/>
      <c r="GGS156" s="262"/>
      <c r="GGT156" s="262"/>
      <c r="GGU156" s="262"/>
      <c r="GGV156" s="262"/>
      <c r="GGW156" s="262"/>
      <c r="GGX156" s="262"/>
      <c r="GGY156" s="262"/>
      <c r="GGZ156" s="262"/>
      <c r="GHA156" s="262"/>
      <c r="GHB156" s="262"/>
      <c r="GHC156" s="262"/>
      <c r="GHD156" s="262"/>
      <c r="GHE156" s="262"/>
      <c r="GHF156" s="262"/>
      <c r="GHG156" s="262"/>
      <c r="GHH156" s="262"/>
      <c r="GHI156" s="262"/>
      <c r="GHJ156" s="262"/>
      <c r="GHK156" s="262"/>
      <c r="GHL156" s="262"/>
      <c r="GHM156" s="262"/>
      <c r="GHN156" s="262"/>
      <c r="GHO156" s="262"/>
      <c r="GHP156" s="262"/>
      <c r="GHQ156" s="262"/>
      <c r="GHR156" s="262"/>
      <c r="GHS156" s="262"/>
      <c r="GHT156" s="262"/>
      <c r="GHU156" s="262"/>
      <c r="GHV156" s="262"/>
      <c r="GHW156" s="262"/>
      <c r="GHX156" s="262"/>
      <c r="GHY156" s="262"/>
      <c r="GHZ156" s="262"/>
      <c r="GIA156" s="262"/>
      <c r="GIB156" s="262"/>
      <c r="GIC156" s="262"/>
      <c r="GID156" s="262"/>
      <c r="GIE156" s="262"/>
      <c r="GIF156" s="262"/>
      <c r="GIG156" s="262"/>
      <c r="GIH156" s="262"/>
      <c r="GII156" s="262"/>
      <c r="GIJ156" s="262"/>
      <c r="GIK156" s="262"/>
      <c r="GIL156" s="262"/>
      <c r="GIM156" s="262"/>
      <c r="GIN156" s="262"/>
      <c r="GIO156" s="262"/>
      <c r="GIP156" s="262"/>
      <c r="GIQ156" s="262"/>
      <c r="GIR156" s="262"/>
      <c r="GIS156" s="262"/>
      <c r="GIT156" s="262"/>
      <c r="GIU156" s="262"/>
      <c r="GIV156" s="262"/>
      <c r="GIW156" s="262"/>
      <c r="GIX156" s="262"/>
      <c r="GIY156" s="262"/>
      <c r="GIZ156" s="262"/>
      <c r="GJA156" s="262"/>
      <c r="GJB156" s="262"/>
      <c r="GJC156" s="262"/>
      <c r="GJD156" s="262"/>
      <c r="GJE156" s="262"/>
      <c r="GJF156" s="262"/>
      <c r="GJG156" s="262"/>
      <c r="GJH156" s="262"/>
      <c r="GJI156" s="262"/>
      <c r="GJJ156" s="262"/>
      <c r="GJK156" s="262"/>
      <c r="GJL156" s="262"/>
      <c r="GJM156" s="262"/>
      <c r="GJN156" s="262"/>
      <c r="GJO156" s="262"/>
      <c r="GJP156" s="262"/>
      <c r="GJQ156" s="262"/>
      <c r="GJR156" s="262"/>
      <c r="GJS156" s="262"/>
      <c r="GJT156" s="262"/>
      <c r="GJU156" s="262"/>
      <c r="GJV156" s="262"/>
      <c r="GJW156" s="262"/>
      <c r="GJX156" s="262"/>
      <c r="GJY156" s="262"/>
      <c r="GJZ156" s="262"/>
      <c r="GKA156" s="262"/>
      <c r="GKB156" s="262"/>
      <c r="GKC156" s="262"/>
      <c r="GKD156" s="262"/>
      <c r="GKE156" s="262"/>
      <c r="GKF156" s="262"/>
      <c r="GKG156" s="262"/>
      <c r="GKH156" s="262"/>
      <c r="GKI156" s="262"/>
      <c r="GKJ156" s="262"/>
      <c r="GKK156" s="262"/>
      <c r="GKL156" s="262"/>
      <c r="GKM156" s="262"/>
      <c r="GKN156" s="262"/>
      <c r="GKO156" s="262"/>
      <c r="GKP156" s="262"/>
      <c r="GKQ156" s="262"/>
      <c r="GKR156" s="262"/>
      <c r="GKS156" s="262"/>
      <c r="GKT156" s="262"/>
      <c r="GKU156" s="262"/>
      <c r="GKV156" s="262"/>
      <c r="GKW156" s="262"/>
      <c r="GKX156" s="262"/>
      <c r="GKY156" s="262"/>
      <c r="GKZ156" s="262"/>
      <c r="GLA156" s="262"/>
      <c r="GLB156" s="262"/>
      <c r="GLC156" s="262"/>
      <c r="GLD156" s="262"/>
      <c r="GLE156" s="262"/>
      <c r="GLF156" s="262"/>
      <c r="GLG156" s="262"/>
      <c r="GLH156" s="262"/>
      <c r="GLI156" s="262"/>
      <c r="GLJ156" s="262"/>
      <c r="GLK156" s="262"/>
      <c r="GLL156" s="262"/>
      <c r="GLM156" s="262"/>
      <c r="GLN156" s="262"/>
      <c r="GLO156" s="262"/>
      <c r="GLP156" s="262"/>
      <c r="GLQ156" s="262"/>
      <c r="GLR156" s="262"/>
      <c r="GLS156" s="262"/>
      <c r="GLT156" s="262"/>
      <c r="GLU156" s="262"/>
      <c r="GLV156" s="262"/>
      <c r="GLW156" s="262"/>
      <c r="GLX156" s="262"/>
      <c r="GLY156" s="262"/>
      <c r="GLZ156" s="262"/>
      <c r="GMA156" s="262"/>
      <c r="GMB156" s="262"/>
      <c r="GMC156" s="262"/>
      <c r="GMD156" s="262"/>
      <c r="GME156" s="262"/>
      <c r="GMF156" s="262"/>
      <c r="GMG156" s="262"/>
      <c r="GMH156" s="262"/>
      <c r="GMI156" s="262"/>
      <c r="GMJ156" s="262"/>
      <c r="GMK156" s="262"/>
      <c r="GML156" s="262"/>
      <c r="GMM156" s="262"/>
      <c r="GMN156" s="262"/>
      <c r="GMO156" s="262"/>
      <c r="GMP156" s="262"/>
      <c r="GMQ156" s="262"/>
      <c r="GMR156" s="262"/>
      <c r="GMS156" s="262"/>
      <c r="GMT156" s="262"/>
      <c r="GMU156" s="262"/>
      <c r="GMV156" s="262"/>
      <c r="GMW156" s="262"/>
      <c r="GMX156" s="262"/>
      <c r="GMY156" s="262"/>
      <c r="GMZ156" s="262"/>
      <c r="GNA156" s="262"/>
      <c r="GNB156" s="262"/>
      <c r="GNC156" s="262"/>
      <c r="GND156" s="262"/>
      <c r="GNE156" s="262"/>
      <c r="GNF156" s="262"/>
      <c r="GNG156" s="262"/>
      <c r="GNH156" s="262"/>
      <c r="GNI156" s="262"/>
      <c r="GNJ156" s="262"/>
      <c r="GNK156" s="262"/>
      <c r="GNL156" s="262"/>
      <c r="GNM156" s="262"/>
      <c r="GNN156" s="262"/>
      <c r="GNO156" s="262"/>
      <c r="GNP156" s="262"/>
      <c r="GNQ156" s="262"/>
      <c r="GNR156" s="262"/>
      <c r="GNS156" s="262"/>
      <c r="GNT156" s="262"/>
      <c r="GNU156" s="262"/>
      <c r="GNV156" s="262"/>
      <c r="GNW156" s="262"/>
      <c r="GNX156" s="262"/>
      <c r="GNY156" s="262"/>
      <c r="GNZ156" s="262"/>
      <c r="GOA156" s="262"/>
      <c r="GOB156" s="262"/>
      <c r="GOC156" s="262"/>
      <c r="GOD156" s="262"/>
      <c r="GOE156" s="262"/>
      <c r="GOF156" s="262"/>
      <c r="GOG156" s="262"/>
      <c r="GOH156" s="262"/>
      <c r="GOI156" s="262"/>
      <c r="GOJ156" s="262"/>
      <c r="GOK156" s="262"/>
      <c r="GOL156" s="262"/>
      <c r="GOM156" s="262"/>
      <c r="GON156" s="262"/>
      <c r="GOO156" s="262"/>
      <c r="GOP156" s="262"/>
      <c r="GOQ156" s="262"/>
      <c r="GOR156" s="262"/>
      <c r="GOS156" s="262"/>
      <c r="GOT156" s="262"/>
      <c r="GOU156" s="262"/>
      <c r="GOV156" s="262"/>
      <c r="GOW156" s="262"/>
      <c r="GOX156" s="262"/>
      <c r="GOY156" s="262"/>
      <c r="GOZ156" s="262"/>
      <c r="GPA156" s="262"/>
      <c r="GPB156" s="262"/>
      <c r="GPC156" s="262"/>
      <c r="GPD156" s="262"/>
      <c r="GPE156" s="262"/>
      <c r="GPF156" s="262"/>
      <c r="GPG156" s="262"/>
      <c r="GPH156" s="262"/>
      <c r="GPI156" s="262"/>
      <c r="GPJ156" s="262"/>
      <c r="GPK156" s="262"/>
      <c r="GPL156" s="262"/>
      <c r="GPM156" s="262"/>
      <c r="GPN156" s="262"/>
      <c r="GPO156" s="262"/>
      <c r="GPP156" s="262"/>
      <c r="GPQ156" s="262"/>
      <c r="GPR156" s="262"/>
      <c r="GPS156" s="262"/>
      <c r="GPT156" s="262"/>
      <c r="GPU156" s="262"/>
      <c r="GPV156" s="262"/>
      <c r="GPW156" s="262"/>
      <c r="GPX156" s="262"/>
      <c r="GPY156" s="262"/>
      <c r="GPZ156" s="262"/>
      <c r="GQA156" s="262"/>
      <c r="GQB156" s="262"/>
      <c r="GQC156" s="262"/>
      <c r="GQD156" s="262"/>
      <c r="GQE156" s="262"/>
      <c r="GQF156" s="262"/>
      <c r="GQG156" s="262"/>
      <c r="GQH156" s="262"/>
      <c r="GQI156" s="262"/>
      <c r="GQJ156" s="262"/>
      <c r="GQK156" s="262"/>
      <c r="GQL156" s="262"/>
      <c r="GQM156" s="262"/>
      <c r="GQN156" s="262"/>
      <c r="GQO156" s="262"/>
      <c r="GQP156" s="262"/>
      <c r="GQQ156" s="262"/>
      <c r="GQR156" s="262"/>
      <c r="GQS156" s="262"/>
      <c r="GQT156" s="262"/>
      <c r="GQU156" s="262"/>
      <c r="GQV156" s="262"/>
      <c r="GQW156" s="262"/>
      <c r="GQX156" s="262"/>
      <c r="GQY156" s="262"/>
      <c r="GQZ156" s="262"/>
      <c r="GRA156" s="262"/>
      <c r="GRB156" s="262"/>
      <c r="GRC156" s="262"/>
      <c r="GRD156" s="262"/>
      <c r="GRE156" s="262"/>
      <c r="GRF156" s="262"/>
      <c r="GRG156" s="262"/>
      <c r="GRH156" s="262"/>
      <c r="GRI156" s="262"/>
      <c r="GRJ156" s="262"/>
      <c r="GRK156" s="262"/>
      <c r="GRL156" s="262"/>
      <c r="GRM156" s="262"/>
      <c r="GRN156" s="262"/>
      <c r="GRO156" s="262"/>
      <c r="GRP156" s="262"/>
      <c r="GRQ156" s="262"/>
      <c r="GRR156" s="262"/>
      <c r="GRS156" s="262"/>
      <c r="GRT156" s="262"/>
      <c r="GRU156" s="262"/>
      <c r="GRV156" s="262"/>
      <c r="GRW156" s="262"/>
      <c r="GRX156" s="262"/>
      <c r="GRY156" s="262"/>
      <c r="GRZ156" s="262"/>
      <c r="GSA156" s="262"/>
      <c r="GSB156" s="262"/>
      <c r="GSC156" s="262"/>
      <c r="GSD156" s="262"/>
      <c r="GSE156" s="262"/>
      <c r="GSF156" s="262"/>
      <c r="GSG156" s="262"/>
      <c r="GSH156" s="262"/>
      <c r="GSI156" s="262"/>
      <c r="GSJ156" s="262"/>
      <c r="GSK156" s="262"/>
      <c r="GSL156" s="262"/>
      <c r="GSM156" s="262"/>
      <c r="GSN156" s="262"/>
      <c r="GSO156" s="262"/>
      <c r="GSP156" s="262"/>
      <c r="GSQ156" s="262"/>
      <c r="GSR156" s="262"/>
      <c r="GSS156" s="262"/>
      <c r="GST156" s="262"/>
      <c r="GSU156" s="262"/>
      <c r="GSV156" s="262"/>
      <c r="GSW156" s="262"/>
      <c r="GSX156" s="262"/>
      <c r="GSY156" s="262"/>
      <c r="GSZ156" s="262"/>
      <c r="GTA156" s="262"/>
      <c r="GTB156" s="262"/>
      <c r="GTC156" s="262"/>
      <c r="GTD156" s="262"/>
      <c r="GTE156" s="262"/>
      <c r="GTF156" s="262"/>
      <c r="GTG156" s="262"/>
      <c r="GTH156" s="262"/>
      <c r="GTI156" s="262"/>
      <c r="GTJ156" s="262"/>
      <c r="GTK156" s="262"/>
      <c r="GTL156" s="262"/>
      <c r="GTM156" s="262"/>
      <c r="GTN156" s="262"/>
      <c r="GTO156" s="262"/>
      <c r="GTP156" s="262"/>
      <c r="GTQ156" s="262"/>
      <c r="GTR156" s="262"/>
      <c r="GTS156" s="262"/>
      <c r="GTT156" s="262"/>
      <c r="GTU156" s="262"/>
      <c r="GTV156" s="262"/>
      <c r="GTW156" s="262"/>
      <c r="GTX156" s="262"/>
      <c r="GTY156" s="262"/>
      <c r="GTZ156" s="262"/>
      <c r="GUA156" s="262"/>
      <c r="GUB156" s="262"/>
      <c r="GUC156" s="262"/>
      <c r="GUD156" s="262"/>
      <c r="GUE156" s="262"/>
      <c r="GUF156" s="262"/>
      <c r="GUG156" s="262"/>
      <c r="GUH156" s="262"/>
      <c r="GUI156" s="262"/>
      <c r="GUJ156" s="262"/>
      <c r="GUK156" s="262"/>
      <c r="GUL156" s="262"/>
      <c r="GUM156" s="262"/>
      <c r="GUN156" s="262"/>
      <c r="GUO156" s="262"/>
      <c r="GUP156" s="262"/>
      <c r="GUQ156" s="262"/>
      <c r="GUR156" s="262"/>
      <c r="GUS156" s="262"/>
      <c r="GUT156" s="262"/>
      <c r="GUU156" s="262"/>
      <c r="GUV156" s="262"/>
      <c r="GUW156" s="262"/>
      <c r="GUX156" s="262"/>
      <c r="GUY156" s="262"/>
      <c r="GUZ156" s="262"/>
      <c r="GVA156" s="262"/>
      <c r="GVB156" s="262"/>
      <c r="GVC156" s="262"/>
      <c r="GVD156" s="262"/>
      <c r="GVE156" s="262"/>
      <c r="GVF156" s="262"/>
      <c r="GVG156" s="262"/>
      <c r="GVH156" s="262"/>
      <c r="GVI156" s="262"/>
      <c r="GVJ156" s="262"/>
      <c r="GVK156" s="262"/>
      <c r="GVL156" s="262"/>
      <c r="GVM156" s="262"/>
      <c r="GVN156" s="262"/>
      <c r="GVO156" s="262"/>
      <c r="GVP156" s="262"/>
      <c r="GVQ156" s="262"/>
      <c r="GVR156" s="262"/>
      <c r="GVS156" s="262"/>
      <c r="GVT156" s="262"/>
      <c r="GVU156" s="262"/>
      <c r="GVV156" s="262"/>
      <c r="GVW156" s="262"/>
      <c r="GVX156" s="262"/>
      <c r="GVY156" s="262"/>
      <c r="GVZ156" s="262"/>
      <c r="GWA156" s="262"/>
      <c r="GWB156" s="262"/>
      <c r="GWC156" s="262"/>
      <c r="GWD156" s="262"/>
      <c r="GWE156" s="262"/>
      <c r="GWF156" s="262"/>
      <c r="GWG156" s="262"/>
      <c r="GWH156" s="262"/>
      <c r="GWI156" s="262"/>
      <c r="GWJ156" s="262"/>
      <c r="GWK156" s="262"/>
      <c r="GWL156" s="262"/>
      <c r="GWM156" s="262"/>
      <c r="GWN156" s="262"/>
      <c r="GWO156" s="262"/>
      <c r="GWP156" s="262"/>
      <c r="GWQ156" s="262"/>
      <c r="GWR156" s="262"/>
      <c r="GWS156" s="262"/>
      <c r="GWT156" s="262"/>
      <c r="GWU156" s="262"/>
      <c r="GWV156" s="262"/>
      <c r="GWW156" s="262"/>
      <c r="GWX156" s="262"/>
      <c r="GWY156" s="262"/>
      <c r="GWZ156" s="262"/>
      <c r="GXA156" s="262"/>
      <c r="GXB156" s="262"/>
      <c r="GXC156" s="262"/>
      <c r="GXD156" s="262"/>
      <c r="GXE156" s="262"/>
      <c r="GXF156" s="262"/>
      <c r="GXG156" s="262"/>
      <c r="GXH156" s="262"/>
      <c r="GXI156" s="262"/>
      <c r="GXJ156" s="262"/>
      <c r="GXK156" s="262"/>
      <c r="GXL156" s="262"/>
      <c r="GXM156" s="262"/>
      <c r="GXN156" s="262"/>
      <c r="GXO156" s="262"/>
      <c r="GXP156" s="262"/>
      <c r="GXQ156" s="262"/>
      <c r="GXR156" s="262"/>
      <c r="GXS156" s="262"/>
      <c r="GXT156" s="262"/>
      <c r="GXU156" s="262"/>
      <c r="GXV156" s="262"/>
      <c r="GXW156" s="262"/>
      <c r="GXX156" s="262"/>
      <c r="GXY156" s="262"/>
      <c r="GXZ156" s="262"/>
      <c r="GYA156" s="262"/>
      <c r="GYB156" s="262"/>
      <c r="GYC156" s="262"/>
      <c r="GYD156" s="262"/>
      <c r="GYE156" s="262"/>
      <c r="GYF156" s="262"/>
      <c r="GYG156" s="262"/>
      <c r="GYH156" s="262"/>
      <c r="GYI156" s="262"/>
      <c r="GYJ156" s="262"/>
      <c r="GYK156" s="262"/>
      <c r="GYL156" s="262"/>
      <c r="GYM156" s="262"/>
      <c r="GYN156" s="262"/>
      <c r="GYO156" s="262"/>
      <c r="GYP156" s="262"/>
      <c r="GYQ156" s="262"/>
      <c r="GYR156" s="262"/>
      <c r="GYS156" s="262"/>
      <c r="GYT156" s="262"/>
      <c r="GYU156" s="262"/>
      <c r="GYV156" s="262"/>
      <c r="GYW156" s="262"/>
      <c r="GYX156" s="262"/>
      <c r="GYY156" s="262"/>
      <c r="GYZ156" s="262"/>
      <c r="GZA156" s="262"/>
      <c r="GZB156" s="262"/>
      <c r="GZC156" s="262"/>
      <c r="GZD156" s="262"/>
      <c r="GZE156" s="262"/>
      <c r="GZF156" s="262"/>
      <c r="GZG156" s="262"/>
      <c r="GZH156" s="262"/>
      <c r="GZI156" s="262"/>
      <c r="GZJ156" s="262"/>
      <c r="GZK156" s="262"/>
      <c r="GZL156" s="262"/>
      <c r="GZM156" s="262"/>
      <c r="GZN156" s="262"/>
      <c r="GZO156" s="262"/>
      <c r="GZP156" s="262"/>
      <c r="GZQ156" s="262"/>
      <c r="GZR156" s="262"/>
      <c r="GZS156" s="262"/>
      <c r="GZT156" s="262"/>
      <c r="GZU156" s="262"/>
      <c r="GZV156" s="262"/>
      <c r="GZW156" s="262"/>
      <c r="GZX156" s="262"/>
      <c r="GZY156" s="262"/>
      <c r="GZZ156" s="262"/>
      <c r="HAA156" s="262"/>
      <c r="HAB156" s="262"/>
      <c r="HAC156" s="262"/>
      <c r="HAD156" s="262"/>
      <c r="HAE156" s="262"/>
      <c r="HAF156" s="262"/>
      <c r="HAG156" s="262"/>
      <c r="HAH156" s="262"/>
      <c r="HAI156" s="262"/>
      <c r="HAJ156" s="262"/>
      <c r="HAK156" s="262"/>
      <c r="HAL156" s="262"/>
      <c r="HAM156" s="262"/>
      <c r="HAN156" s="262"/>
      <c r="HAO156" s="262"/>
      <c r="HAP156" s="262"/>
      <c r="HAQ156" s="262"/>
      <c r="HAR156" s="262"/>
      <c r="HAS156" s="262"/>
      <c r="HAT156" s="262"/>
      <c r="HAU156" s="262"/>
      <c r="HAV156" s="262"/>
      <c r="HAW156" s="262"/>
      <c r="HAX156" s="262"/>
      <c r="HAY156" s="262"/>
      <c r="HAZ156" s="262"/>
      <c r="HBA156" s="262"/>
      <c r="HBB156" s="262"/>
      <c r="HBC156" s="262"/>
      <c r="HBD156" s="262"/>
      <c r="HBE156" s="262"/>
      <c r="HBF156" s="262"/>
      <c r="HBG156" s="262"/>
      <c r="HBH156" s="262"/>
      <c r="HBI156" s="262"/>
      <c r="HBJ156" s="262"/>
      <c r="HBK156" s="262"/>
      <c r="HBL156" s="262"/>
      <c r="HBM156" s="262"/>
      <c r="HBN156" s="262"/>
      <c r="HBO156" s="262"/>
      <c r="HBP156" s="262"/>
      <c r="HBQ156" s="262"/>
      <c r="HBR156" s="262"/>
      <c r="HBS156" s="262"/>
      <c r="HBT156" s="262"/>
      <c r="HBU156" s="262"/>
      <c r="HBV156" s="262"/>
      <c r="HBW156" s="262"/>
      <c r="HBX156" s="262"/>
      <c r="HBY156" s="262"/>
      <c r="HBZ156" s="262"/>
      <c r="HCA156" s="262"/>
      <c r="HCB156" s="262"/>
      <c r="HCC156" s="262"/>
      <c r="HCD156" s="262"/>
      <c r="HCE156" s="262"/>
      <c r="HCF156" s="262"/>
      <c r="HCG156" s="262"/>
      <c r="HCH156" s="262"/>
      <c r="HCI156" s="262"/>
      <c r="HCJ156" s="262"/>
      <c r="HCK156" s="262"/>
      <c r="HCL156" s="262"/>
      <c r="HCM156" s="262"/>
      <c r="HCN156" s="262"/>
      <c r="HCO156" s="262"/>
      <c r="HCP156" s="262"/>
      <c r="HCQ156" s="262"/>
      <c r="HCR156" s="262"/>
      <c r="HCS156" s="262"/>
      <c r="HCT156" s="262"/>
      <c r="HCU156" s="262"/>
      <c r="HCV156" s="262"/>
      <c r="HCW156" s="262"/>
      <c r="HCX156" s="262"/>
      <c r="HCY156" s="262"/>
      <c r="HCZ156" s="262"/>
      <c r="HDA156" s="262"/>
      <c r="HDB156" s="262"/>
      <c r="HDC156" s="262"/>
      <c r="HDD156" s="262"/>
      <c r="HDE156" s="262"/>
      <c r="HDF156" s="262"/>
      <c r="HDG156" s="262"/>
      <c r="HDH156" s="262"/>
      <c r="HDI156" s="262"/>
      <c r="HDJ156" s="262"/>
      <c r="HDK156" s="262"/>
      <c r="HDL156" s="262"/>
      <c r="HDM156" s="262"/>
      <c r="HDN156" s="262"/>
      <c r="HDO156" s="262"/>
      <c r="HDP156" s="262"/>
      <c r="HDQ156" s="262"/>
      <c r="HDR156" s="262"/>
      <c r="HDS156" s="262"/>
      <c r="HDT156" s="262"/>
      <c r="HDU156" s="262"/>
      <c r="HDV156" s="262"/>
      <c r="HDW156" s="262"/>
      <c r="HDX156" s="262"/>
      <c r="HDY156" s="262"/>
      <c r="HDZ156" s="262"/>
      <c r="HEA156" s="262"/>
      <c r="HEB156" s="262"/>
      <c r="HEC156" s="262"/>
      <c r="HED156" s="262"/>
      <c r="HEE156" s="262"/>
      <c r="HEF156" s="262"/>
      <c r="HEG156" s="262"/>
      <c r="HEH156" s="262"/>
      <c r="HEI156" s="262"/>
      <c r="HEJ156" s="262"/>
      <c r="HEK156" s="262"/>
      <c r="HEL156" s="262"/>
      <c r="HEM156" s="262"/>
      <c r="HEN156" s="262"/>
      <c r="HEO156" s="262"/>
      <c r="HEP156" s="262"/>
      <c r="HEQ156" s="262"/>
      <c r="HER156" s="262"/>
      <c r="HES156" s="262"/>
      <c r="HET156" s="262"/>
      <c r="HEU156" s="262"/>
      <c r="HEV156" s="262"/>
      <c r="HEW156" s="262"/>
      <c r="HEX156" s="262"/>
      <c r="HEY156" s="262"/>
      <c r="HEZ156" s="262"/>
      <c r="HFA156" s="262"/>
      <c r="HFB156" s="262"/>
      <c r="HFC156" s="262"/>
      <c r="HFD156" s="262"/>
      <c r="HFE156" s="262"/>
      <c r="HFF156" s="262"/>
      <c r="HFG156" s="262"/>
      <c r="HFH156" s="262"/>
      <c r="HFI156" s="262"/>
      <c r="HFJ156" s="262"/>
      <c r="HFK156" s="262"/>
      <c r="HFL156" s="262"/>
      <c r="HFM156" s="262"/>
      <c r="HFN156" s="262"/>
      <c r="HFO156" s="262"/>
      <c r="HFP156" s="262"/>
      <c r="HFQ156" s="262"/>
      <c r="HFR156" s="262"/>
      <c r="HFS156" s="262"/>
      <c r="HFT156" s="262"/>
      <c r="HFU156" s="262"/>
      <c r="HFV156" s="262"/>
      <c r="HFW156" s="262"/>
      <c r="HFX156" s="262"/>
      <c r="HFY156" s="262"/>
      <c r="HFZ156" s="262"/>
      <c r="HGA156" s="262"/>
      <c r="HGB156" s="262"/>
      <c r="HGC156" s="262"/>
      <c r="HGD156" s="262"/>
      <c r="HGE156" s="262"/>
      <c r="HGF156" s="262"/>
      <c r="HGG156" s="262"/>
      <c r="HGH156" s="262"/>
      <c r="HGI156" s="262"/>
      <c r="HGJ156" s="262"/>
      <c r="HGK156" s="262"/>
      <c r="HGL156" s="262"/>
      <c r="HGM156" s="262"/>
      <c r="HGN156" s="262"/>
      <c r="HGO156" s="262"/>
      <c r="HGP156" s="262"/>
      <c r="HGQ156" s="262"/>
      <c r="HGR156" s="262"/>
      <c r="HGS156" s="262"/>
      <c r="HGT156" s="262"/>
      <c r="HGU156" s="262"/>
      <c r="HGV156" s="262"/>
      <c r="HGW156" s="262"/>
      <c r="HGX156" s="262"/>
      <c r="HGY156" s="262"/>
      <c r="HGZ156" s="262"/>
      <c r="HHA156" s="262"/>
      <c r="HHB156" s="262"/>
      <c r="HHC156" s="262"/>
      <c r="HHD156" s="262"/>
      <c r="HHE156" s="262"/>
      <c r="HHF156" s="262"/>
      <c r="HHG156" s="262"/>
      <c r="HHH156" s="262"/>
      <c r="HHI156" s="262"/>
      <c r="HHJ156" s="262"/>
      <c r="HHK156" s="262"/>
      <c r="HHL156" s="262"/>
      <c r="HHM156" s="262"/>
      <c r="HHN156" s="262"/>
      <c r="HHO156" s="262"/>
      <c r="HHP156" s="262"/>
      <c r="HHQ156" s="262"/>
      <c r="HHR156" s="262"/>
      <c r="HHS156" s="262"/>
      <c r="HHT156" s="262"/>
      <c r="HHU156" s="262"/>
      <c r="HHV156" s="262"/>
      <c r="HHW156" s="262"/>
      <c r="HHX156" s="262"/>
      <c r="HHY156" s="262"/>
      <c r="HHZ156" s="262"/>
      <c r="HIA156" s="262"/>
      <c r="HIB156" s="262"/>
      <c r="HIC156" s="262"/>
      <c r="HID156" s="262"/>
      <c r="HIE156" s="262"/>
      <c r="HIF156" s="262"/>
      <c r="HIG156" s="262"/>
      <c r="HIH156" s="262"/>
      <c r="HII156" s="262"/>
      <c r="HIJ156" s="262"/>
      <c r="HIK156" s="262"/>
      <c r="HIL156" s="262"/>
      <c r="HIM156" s="262"/>
      <c r="HIN156" s="262"/>
      <c r="HIO156" s="262"/>
      <c r="HIP156" s="262"/>
      <c r="HIQ156" s="262"/>
      <c r="HIR156" s="262"/>
      <c r="HIS156" s="262"/>
      <c r="HIT156" s="262"/>
      <c r="HIU156" s="262"/>
      <c r="HIV156" s="262"/>
      <c r="HIW156" s="262"/>
      <c r="HIX156" s="262"/>
      <c r="HIY156" s="262"/>
      <c r="HIZ156" s="262"/>
      <c r="HJA156" s="262"/>
      <c r="HJB156" s="262"/>
      <c r="HJC156" s="262"/>
      <c r="HJD156" s="262"/>
      <c r="HJE156" s="262"/>
      <c r="HJF156" s="262"/>
      <c r="HJG156" s="262"/>
      <c r="HJH156" s="262"/>
      <c r="HJI156" s="262"/>
      <c r="HJJ156" s="262"/>
      <c r="HJK156" s="262"/>
      <c r="HJL156" s="262"/>
      <c r="HJM156" s="262"/>
      <c r="HJN156" s="262"/>
      <c r="HJO156" s="262"/>
      <c r="HJP156" s="262"/>
      <c r="HJQ156" s="262"/>
      <c r="HJR156" s="262"/>
      <c r="HJS156" s="262"/>
      <c r="HJT156" s="262"/>
      <c r="HJU156" s="262"/>
      <c r="HJV156" s="262"/>
      <c r="HJW156" s="262"/>
      <c r="HJX156" s="262"/>
      <c r="HJY156" s="262"/>
      <c r="HJZ156" s="262"/>
      <c r="HKA156" s="262"/>
      <c r="HKB156" s="262"/>
      <c r="HKC156" s="262"/>
      <c r="HKD156" s="262"/>
      <c r="HKE156" s="262"/>
      <c r="HKF156" s="262"/>
      <c r="HKG156" s="262"/>
      <c r="HKH156" s="262"/>
      <c r="HKI156" s="262"/>
      <c r="HKJ156" s="262"/>
      <c r="HKK156" s="262"/>
      <c r="HKL156" s="262"/>
      <c r="HKM156" s="262"/>
      <c r="HKN156" s="262"/>
      <c r="HKO156" s="262"/>
      <c r="HKP156" s="262"/>
      <c r="HKQ156" s="262"/>
      <c r="HKR156" s="262"/>
      <c r="HKS156" s="262"/>
      <c r="HKT156" s="262"/>
      <c r="HKU156" s="262"/>
      <c r="HKV156" s="262"/>
      <c r="HKW156" s="262"/>
      <c r="HKX156" s="262"/>
      <c r="HKY156" s="262"/>
      <c r="HKZ156" s="262"/>
      <c r="HLA156" s="262"/>
      <c r="HLB156" s="262"/>
      <c r="HLC156" s="262"/>
      <c r="HLD156" s="262"/>
      <c r="HLE156" s="262"/>
      <c r="HLF156" s="262"/>
      <c r="HLG156" s="262"/>
      <c r="HLH156" s="262"/>
      <c r="HLI156" s="262"/>
      <c r="HLJ156" s="262"/>
      <c r="HLK156" s="262"/>
      <c r="HLL156" s="262"/>
      <c r="HLM156" s="262"/>
      <c r="HLN156" s="262"/>
      <c r="HLO156" s="262"/>
      <c r="HLP156" s="262"/>
      <c r="HLQ156" s="262"/>
      <c r="HLR156" s="262"/>
      <c r="HLS156" s="262"/>
      <c r="HLT156" s="262"/>
      <c r="HLU156" s="262"/>
      <c r="HLV156" s="262"/>
      <c r="HLW156" s="262"/>
      <c r="HLX156" s="262"/>
      <c r="HLY156" s="262"/>
      <c r="HLZ156" s="262"/>
      <c r="HMA156" s="262"/>
      <c r="HMB156" s="262"/>
      <c r="HMC156" s="262"/>
      <c r="HMD156" s="262"/>
      <c r="HME156" s="262"/>
      <c r="HMF156" s="262"/>
      <c r="HMG156" s="262"/>
      <c r="HMH156" s="262"/>
      <c r="HMI156" s="262"/>
      <c r="HMJ156" s="262"/>
      <c r="HMK156" s="262"/>
      <c r="HML156" s="262"/>
      <c r="HMM156" s="262"/>
      <c r="HMN156" s="262"/>
      <c r="HMO156" s="262"/>
      <c r="HMP156" s="262"/>
      <c r="HMQ156" s="262"/>
      <c r="HMR156" s="262"/>
      <c r="HMS156" s="262"/>
      <c r="HMT156" s="262"/>
      <c r="HMU156" s="262"/>
      <c r="HMV156" s="262"/>
      <c r="HMW156" s="262"/>
      <c r="HMX156" s="262"/>
      <c r="HMY156" s="262"/>
      <c r="HMZ156" s="262"/>
      <c r="HNA156" s="262"/>
      <c r="HNB156" s="262"/>
      <c r="HNC156" s="262"/>
      <c r="HND156" s="262"/>
      <c r="HNE156" s="262"/>
      <c r="HNF156" s="262"/>
      <c r="HNG156" s="262"/>
      <c r="HNH156" s="262"/>
      <c r="HNI156" s="262"/>
      <c r="HNJ156" s="262"/>
      <c r="HNK156" s="262"/>
      <c r="HNL156" s="262"/>
      <c r="HNM156" s="262"/>
      <c r="HNN156" s="262"/>
      <c r="HNO156" s="262"/>
      <c r="HNP156" s="262"/>
      <c r="HNQ156" s="262"/>
      <c r="HNR156" s="262"/>
      <c r="HNS156" s="262"/>
      <c r="HNT156" s="262"/>
      <c r="HNU156" s="262"/>
      <c r="HNV156" s="262"/>
      <c r="HNW156" s="262"/>
      <c r="HNX156" s="262"/>
      <c r="HNY156" s="262"/>
      <c r="HNZ156" s="262"/>
      <c r="HOA156" s="262"/>
      <c r="HOB156" s="262"/>
      <c r="HOC156" s="262"/>
      <c r="HOD156" s="262"/>
      <c r="HOE156" s="262"/>
      <c r="HOF156" s="262"/>
      <c r="HOG156" s="262"/>
      <c r="HOH156" s="262"/>
      <c r="HOI156" s="262"/>
      <c r="HOJ156" s="262"/>
      <c r="HOK156" s="262"/>
      <c r="HOL156" s="262"/>
      <c r="HOM156" s="262"/>
      <c r="HON156" s="262"/>
      <c r="HOO156" s="262"/>
      <c r="HOP156" s="262"/>
      <c r="HOQ156" s="262"/>
      <c r="HOR156" s="262"/>
      <c r="HOS156" s="262"/>
      <c r="HOT156" s="262"/>
      <c r="HOU156" s="262"/>
      <c r="HOV156" s="262"/>
      <c r="HOW156" s="262"/>
      <c r="HOX156" s="262"/>
      <c r="HOY156" s="262"/>
      <c r="HOZ156" s="262"/>
      <c r="HPA156" s="262"/>
      <c r="HPB156" s="262"/>
      <c r="HPC156" s="262"/>
      <c r="HPD156" s="262"/>
      <c r="HPE156" s="262"/>
      <c r="HPF156" s="262"/>
      <c r="HPG156" s="262"/>
      <c r="HPH156" s="262"/>
      <c r="HPI156" s="262"/>
      <c r="HPJ156" s="262"/>
      <c r="HPK156" s="262"/>
      <c r="HPL156" s="262"/>
      <c r="HPM156" s="262"/>
      <c r="HPN156" s="262"/>
      <c r="HPO156" s="262"/>
      <c r="HPP156" s="262"/>
      <c r="HPQ156" s="262"/>
      <c r="HPR156" s="262"/>
      <c r="HPS156" s="262"/>
      <c r="HPT156" s="262"/>
      <c r="HPU156" s="262"/>
      <c r="HPV156" s="262"/>
      <c r="HPW156" s="262"/>
      <c r="HPX156" s="262"/>
      <c r="HPY156" s="262"/>
      <c r="HPZ156" s="262"/>
      <c r="HQA156" s="262"/>
      <c r="HQB156" s="262"/>
      <c r="HQC156" s="262"/>
      <c r="HQD156" s="262"/>
      <c r="HQE156" s="262"/>
      <c r="HQF156" s="262"/>
      <c r="HQG156" s="262"/>
      <c r="HQH156" s="262"/>
      <c r="HQI156" s="262"/>
      <c r="HQJ156" s="262"/>
      <c r="HQK156" s="262"/>
      <c r="HQL156" s="262"/>
      <c r="HQM156" s="262"/>
      <c r="HQN156" s="262"/>
      <c r="HQO156" s="262"/>
      <c r="HQP156" s="262"/>
      <c r="HQQ156" s="262"/>
      <c r="HQR156" s="262"/>
      <c r="HQS156" s="262"/>
      <c r="HQT156" s="262"/>
      <c r="HQU156" s="262"/>
      <c r="HQV156" s="262"/>
      <c r="HQW156" s="262"/>
      <c r="HQX156" s="262"/>
      <c r="HQY156" s="262"/>
      <c r="HQZ156" s="262"/>
      <c r="HRA156" s="262"/>
      <c r="HRB156" s="262"/>
      <c r="HRC156" s="262"/>
      <c r="HRD156" s="262"/>
      <c r="HRE156" s="262"/>
      <c r="HRF156" s="262"/>
      <c r="HRG156" s="262"/>
      <c r="HRH156" s="262"/>
      <c r="HRI156" s="262"/>
      <c r="HRJ156" s="262"/>
      <c r="HRK156" s="262"/>
      <c r="HRL156" s="262"/>
      <c r="HRM156" s="262"/>
      <c r="HRN156" s="262"/>
      <c r="HRO156" s="262"/>
      <c r="HRP156" s="262"/>
      <c r="HRQ156" s="262"/>
      <c r="HRR156" s="262"/>
      <c r="HRS156" s="262"/>
      <c r="HRT156" s="262"/>
      <c r="HRU156" s="262"/>
      <c r="HRV156" s="262"/>
      <c r="HRW156" s="262"/>
      <c r="HRX156" s="262"/>
      <c r="HRY156" s="262"/>
      <c r="HRZ156" s="262"/>
      <c r="HSA156" s="262"/>
      <c r="HSB156" s="262"/>
      <c r="HSC156" s="262"/>
      <c r="HSD156" s="262"/>
      <c r="HSE156" s="262"/>
      <c r="HSF156" s="262"/>
      <c r="HSG156" s="262"/>
      <c r="HSH156" s="262"/>
      <c r="HSI156" s="262"/>
      <c r="HSJ156" s="262"/>
      <c r="HSK156" s="262"/>
      <c r="HSL156" s="262"/>
      <c r="HSM156" s="262"/>
      <c r="HSN156" s="262"/>
      <c r="HSO156" s="262"/>
      <c r="HSP156" s="262"/>
      <c r="HSQ156" s="262"/>
      <c r="HSR156" s="262"/>
      <c r="HSS156" s="262"/>
      <c r="HST156" s="262"/>
      <c r="HSU156" s="262"/>
      <c r="HSV156" s="262"/>
      <c r="HSW156" s="262"/>
      <c r="HSX156" s="262"/>
      <c r="HSY156" s="262"/>
      <c r="HSZ156" s="262"/>
      <c r="HTA156" s="262"/>
      <c r="HTB156" s="262"/>
      <c r="HTC156" s="262"/>
      <c r="HTD156" s="262"/>
      <c r="HTE156" s="262"/>
      <c r="HTF156" s="262"/>
      <c r="HTG156" s="262"/>
      <c r="HTH156" s="262"/>
      <c r="HTI156" s="262"/>
      <c r="HTJ156" s="262"/>
      <c r="HTK156" s="262"/>
      <c r="HTL156" s="262"/>
      <c r="HTM156" s="262"/>
      <c r="HTN156" s="262"/>
      <c r="HTO156" s="262"/>
      <c r="HTP156" s="262"/>
      <c r="HTQ156" s="262"/>
      <c r="HTR156" s="262"/>
      <c r="HTS156" s="262"/>
      <c r="HTT156" s="262"/>
      <c r="HTU156" s="262"/>
      <c r="HTV156" s="262"/>
      <c r="HTW156" s="262"/>
      <c r="HTX156" s="262"/>
      <c r="HTY156" s="262"/>
      <c r="HTZ156" s="262"/>
      <c r="HUA156" s="262"/>
      <c r="HUB156" s="262"/>
      <c r="HUC156" s="262"/>
      <c r="HUD156" s="262"/>
      <c r="HUE156" s="262"/>
      <c r="HUF156" s="262"/>
      <c r="HUG156" s="262"/>
      <c r="HUH156" s="262"/>
      <c r="HUI156" s="262"/>
      <c r="HUJ156" s="262"/>
      <c r="HUK156" s="262"/>
      <c r="HUL156" s="262"/>
      <c r="HUM156" s="262"/>
      <c r="HUN156" s="262"/>
      <c r="HUO156" s="262"/>
      <c r="HUP156" s="262"/>
      <c r="HUQ156" s="262"/>
      <c r="HUR156" s="262"/>
      <c r="HUS156" s="262"/>
      <c r="HUT156" s="262"/>
      <c r="HUU156" s="262"/>
      <c r="HUV156" s="262"/>
      <c r="HUW156" s="262"/>
      <c r="HUX156" s="262"/>
      <c r="HUY156" s="262"/>
      <c r="HUZ156" s="262"/>
      <c r="HVA156" s="262"/>
      <c r="HVB156" s="262"/>
      <c r="HVC156" s="262"/>
      <c r="HVD156" s="262"/>
      <c r="HVE156" s="262"/>
      <c r="HVF156" s="262"/>
      <c r="HVG156" s="262"/>
      <c r="HVH156" s="262"/>
      <c r="HVI156" s="262"/>
      <c r="HVJ156" s="262"/>
      <c r="HVK156" s="262"/>
      <c r="HVL156" s="262"/>
      <c r="HVM156" s="262"/>
      <c r="HVN156" s="262"/>
      <c r="HVO156" s="262"/>
      <c r="HVP156" s="262"/>
      <c r="HVQ156" s="262"/>
      <c r="HVR156" s="262"/>
      <c r="HVS156" s="262"/>
      <c r="HVT156" s="262"/>
      <c r="HVU156" s="262"/>
      <c r="HVV156" s="262"/>
      <c r="HVW156" s="262"/>
      <c r="HVX156" s="262"/>
      <c r="HVY156" s="262"/>
      <c r="HVZ156" s="262"/>
      <c r="HWA156" s="262"/>
      <c r="HWB156" s="262"/>
      <c r="HWC156" s="262"/>
      <c r="HWD156" s="262"/>
      <c r="HWE156" s="262"/>
      <c r="HWF156" s="262"/>
      <c r="HWG156" s="262"/>
      <c r="HWH156" s="262"/>
      <c r="HWI156" s="262"/>
      <c r="HWJ156" s="262"/>
      <c r="HWK156" s="262"/>
      <c r="HWL156" s="262"/>
      <c r="HWM156" s="262"/>
      <c r="HWN156" s="262"/>
      <c r="HWO156" s="262"/>
      <c r="HWP156" s="262"/>
      <c r="HWQ156" s="262"/>
      <c r="HWR156" s="262"/>
      <c r="HWS156" s="262"/>
      <c r="HWT156" s="262"/>
      <c r="HWU156" s="262"/>
      <c r="HWV156" s="262"/>
      <c r="HWW156" s="262"/>
      <c r="HWX156" s="262"/>
      <c r="HWY156" s="262"/>
      <c r="HWZ156" s="262"/>
      <c r="HXA156" s="262"/>
      <c r="HXB156" s="262"/>
      <c r="HXC156" s="262"/>
      <c r="HXD156" s="262"/>
      <c r="HXE156" s="262"/>
      <c r="HXF156" s="262"/>
      <c r="HXG156" s="262"/>
      <c r="HXH156" s="262"/>
      <c r="HXI156" s="262"/>
      <c r="HXJ156" s="262"/>
      <c r="HXK156" s="262"/>
      <c r="HXL156" s="262"/>
      <c r="HXM156" s="262"/>
      <c r="HXN156" s="262"/>
      <c r="HXO156" s="262"/>
      <c r="HXP156" s="262"/>
      <c r="HXQ156" s="262"/>
      <c r="HXR156" s="262"/>
      <c r="HXS156" s="262"/>
      <c r="HXT156" s="262"/>
      <c r="HXU156" s="262"/>
      <c r="HXV156" s="262"/>
      <c r="HXW156" s="262"/>
      <c r="HXX156" s="262"/>
      <c r="HXY156" s="262"/>
      <c r="HXZ156" s="262"/>
      <c r="HYA156" s="262"/>
      <c r="HYB156" s="262"/>
      <c r="HYC156" s="262"/>
      <c r="HYD156" s="262"/>
      <c r="HYE156" s="262"/>
      <c r="HYF156" s="262"/>
      <c r="HYG156" s="262"/>
      <c r="HYH156" s="262"/>
      <c r="HYI156" s="262"/>
      <c r="HYJ156" s="262"/>
      <c r="HYK156" s="262"/>
      <c r="HYL156" s="262"/>
      <c r="HYM156" s="262"/>
      <c r="HYN156" s="262"/>
      <c r="HYO156" s="262"/>
      <c r="HYP156" s="262"/>
      <c r="HYQ156" s="262"/>
      <c r="HYR156" s="262"/>
      <c r="HYS156" s="262"/>
      <c r="HYT156" s="262"/>
      <c r="HYU156" s="262"/>
      <c r="HYV156" s="262"/>
      <c r="HYW156" s="262"/>
      <c r="HYX156" s="262"/>
      <c r="HYY156" s="262"/>
      <c r="HYZ156" s="262"/>
      <c r="HZA156" s="262"/>
      <c r="HZB156" s="262"/>
      <c r="HZC156" s="262"/>
      <c r="HZD156" s="262"/>
      <c r="HZE156" s="262"/>
      <c r="HZF156" s="262"/>
      <c r="HZG156" s="262"/>
      <c r="HZH156" s="262"/>
      <c r="HZI156" s="262"/>
      <c r="HZJ156" s="262"/>
      <c r="HZK156" s="262"/>
      <c r="HZL156" s="262"/>
      <c r="HZM156" s="262"/>
      <c r="HZN156" s="262"/>
      <c r="HZO156" s="262"/>
      <c r="HZP156" s="262"/>
      <c r="HZQ156" s="262"/>
      <c r="HZR156" s="262"/>
      <c r="HZS156" s="262"/>
      <c r="HZT156" s="262"/>
      <c r="HZU156" s="262"/>
      <c r="HZV156" s="262"/>
      <c r="HZW156" s="262"/>
      <c r="HZX156" s="262"/>
      <c r="HZY156" s="262"/>
      <c r="HZZ156" s="262"/>
      <c r="IAA156" s="262"/>
      <c r="IAB156" s="262"/>
      <c r="IAC156" s="262"/>
      <c r="IAD156" s="262"/>
      <c r="IAE156" s="262"/>
      <c r="IAF156" s="262"/>
      <c r="IAG156" s="262"/>
      <c r="IAH156" s="262"/>
      <c r="IAI156" s="262"/>
      <c r="IAJ156" s="262"/>
      <c r="IAK156" s="262"/>
      <c r="IAL156" s="262"/>
      <c r="IAM156" s="262"/>
      <c r="IAN156" s="262"/>
      <c r="IAO156" s="262"/>
      <c r="IAP156" s="262"/>
      <c r="IAQ156" s="262"/>
      <c r="IAR156" s="262"/>
      <c r="IAS156" s="262"/>
      <c r="IAT156" s="262"/>
      <c r="IAU156" s="262"/>
      <c r="IAV156" s="262"/>
      <c r="IAW156" s="262"/>
      <c r="IAX156" s="262"/>
      <c r="IAY156" s="262"/>
      <c r="IAZ156" s="262"/>
      <c r="IBA156" s="262"/>
      <c r="IBB156" s="262"/>
      <c r="IBC156" s="262"/>
      <c r="IBD156" s="262"/>
      <c r="IBE156" s="262"/>
      <c r="IBF156" s="262"/>
      <c r="IBG156" s="262"/>
      <c r="IBH156" s="262"/>
      <c r="IBI156" s="262"/>
      <c r="IBJ156" s="262"/>
      <c r="IBK156" s="262"/>
      <c r="IBL156" s="262"/>
      <c r="IBM156" s="262"/>
      <c r="IBN156" s="262"/>
      <c r="IBO156" s="262"/>
      <c r="IBP156" s="262"/>
      <c r="IBQ156" s="262"/>
      <c r="IBR156" s="262"/>
      <c r="IBS156" s="262"/>
      <c r="IBT156" s="262"/>
      <c r="IBU156" s="262"/>
      <c r="IBV156" s="262"/>
      <c r="IBW156" s="262"/>
      <c r="IBX156" s="262"/>
      <c r="IBY156" s="262"/>
      <c r="IBZ156" s="262"/>
      <c r="ICA156" s="262"/>
      <c r="ICB156" s="262"/>
      <c r="ICC156" s="262"/>
      <c r="ICD156" s="262"/>
      <c r="ICE156" s="262"/>
      <c r="ICF156" s="262"/>
      <c r="ICG156" s="262"/>
      <c r="ICH156" s="262"/>
      <c r="ICI156" s="262"/>
      <c r="ICJ156" s="262"/>
      <c r="ICK156" s="262"/>
      <c r="ICL156" s="262"/>
      <c r="ICM156" s="262"/>
      <c r="ICN156" s="262"/>
      <c r="ICO156" s="262"/>
      <c r="ICP156" s="262"/>
      <c r="ICQ156" s="262"/>
      <c r="ICR156" s="262"/>
      <c r="ICS156" s="262"/>
      <c r="ICT156" s="262"/>
      <c r="ICU156" s="262"/>
      <c r="ICV156" s="262"/>
      <c r="ICW156" s="262"/>
      <c r="ICX156" s="262"/>
      <c r="ICY156" s="262"/>
      <c r="ICZ156" s="262"/>
      <c r="IDA156" s="262"/>
      <c r="IDB156" s="262"/>
      <c r="IDC156" s="262"/>
      <c r="IDD156" s="262"/>
      <c r="IDE156" s="262"/>
      <c r="IDF156" s="262"/>
      <c r="IDG156" s="262"/>
      <c r="IDH156" s="262"/>
      <c r="IDI156" s="262"/>
      <c r="IDJ156" s="262"/>
      <c r="IDK156" s="262"/>
      <c r="IDL156" s="262"/>
      <c r="IDM156" s="262"/>
      <c r="IDN156" s="262"/>
      <c r="IDO156" s="262"/>
      <c r="IDP156" s="262"/>
      <c r="IDQ156" s="262"/>
      <c r="IDR156" s="262"/>
      <c r="IDS156" s="262"/>
      <c r="IDT156" s="262"/>
      <c r="IDU156" s="262"/>
      <c r="IDV156" s="262"/>
      <c r="IDW156" s="262"/>
      <c r="IDX156" s="262"/>
      <c r="IDY156" s="262"/>
      <c r="IDZ156" s="262"/>
      <c r="IEA156" s="262"/>
      <c r="IEB156" s="262"/>
      <c r="IEC156" s="262"/>
      <c r="IED156" s="262"/>
      <c r="IEE156" s="262"/>
      <c r="IEF156" s="262"/>
      <c r="IEG156" s="262"/>
      <c r="IEH156" s="262"/>
      <c r="IEI156" s="262"/>
      <c r="IEJ156" s="262"/>
      <c r="IEK156" s="262"/>
      <c r="IEL156" s="262"/>
      <c r="IEM156" s="262"/>
      <c r="IEN156" s="262"/>
      <c r="IEO156" s="262"/>
      <c r="IEP156" s="262"/>
      <c r="IEQ156" s="262"/>
      <c r="IER156" s="262"/>
      <c r="IES156" s="262"/>
      <c r="IET156" s="262"/>
      <c r="IEU156" s="262"/>
      <c r="IEV156" s="262"/>
      <c r="IEW156" s="262"/>
      <c r="IEX156" s="262"/>
      <c r="IEY156" s="262"/>
      <c r="IEZ156" s="262"/>
      <c r="IFA156" s="262"/>
      <c r="IFB156" s="262"/>
      <c r="IFC156" s="262"/>
      <c r="IFD156" s="262"/>
      <c r="IFE156" s="262"/>
      <c r="IFF156" s="262"/>
      <c r="IFG156" s="262"/>
      <c r="IFH156" s="262"/>
      <c r="IFI156" s="262"/>
      <c r="IFJ156" s="262"/>
      <c r="IFK156" s="262"/>
      <c r="IFL156" s="262"/>
      <c r="IFM156" s="262"/>
      <c r="IFN156" s="262"/>
      <c r="IFO156" s="262"/>
      <c r="IFP156" s="262"/>
      <c r="IFQ156" s="262"/>
      <c r="IFR156" s="262"/>
      <c r="IFS156" s="262"/>
      <c r="IFT156" s="262"/>
      <c r="IFU156" s="262"/>
      <c r="IFV156" s="262"/>
      <c r="IFW156" s="262"/>
      <c r="IFX156" s="262"/>
      <c r="IFY156" s="262"/>
      <c r="IFZ156" s="262"/>
      <c r="IGA156" s="262"/>
      <c r="IGB156" s="262"/>
      <c r="IGC156" s="262"/>
      <c r="IGD156" s="262"/>
      <c r="IGE156" s="262"/>
      <c r="IGF156" s="262"/>
      <c r="IGG156" s="262"/>
      <c r="IGH156" s="262"/>
      <c r="IGI156" s="262"/>
      <c r="IGJ156" s="262"/>
      <c r="IGK156" s="262"/>
      <c r="IGL156" s="262"/>
      <c r="IGM156" s="262"/>
      <c r="IGN156" s="262"/>
      <c r="IGO156" s="262"/>
      <c r="IGP156" s="262"/>
      <c r="IGQ156" s="262"/>
      <c r="IGR156" s="262"/>
      <c r="IGS156" s="262"/>
      <c r="IGT156" s="262"/>
      <c r="IGU156" s="262"/>
      <c r="IGV156" s="262"/>
      <c r="IGW156" s="262"/>
      <c r="IGX156" s="262"/>
      <c r="IGY156" s="262"/>
      <c r="IGZ156" s="262"/>
      <c r="IHA156" s="262"/>
      <c r="IHB156" s="262"/>
      <c r="IHC156" s="262"/>
      <c r="IHD156" s="262"/>
      <c r="IHE156" s="262"/>
      <c r="IHF156" s="262"/>
      <c r="IHG156" s="262"/>
      <c r="IHH156" s="262"/>
      <c r="IHI156" s="262"/>
      <c r="IHJ156" s="262"/>
      <c r="IHK156" s="262"/>
      <c r="IHL156" s="262"/>
      <c r="IHM156" s="262"/>
      <c r="IHN156" s="262"/>
      <c r="IHO156" s="262"/>
      <c r="IHP156" s="262"/>
      <c r="IHQ156" s="262"/>
      <c r="IHR156" s="262"/>
      <c r="IHS156" s="262"/>
      <c r="IHT156" s="262"/>
      <c r="IHU156" s="262"/>
      <c r="IHV156" s="262"/>
      <c r="IHW156" s="262"/>
      <c r="IHX156" s="262"/>
      <c r="IHY156" s="262"/>
      <c r="IHZ156" s="262"/>
      <c r="IIA156" s="262"/>
      <c r="IIB156" s="262"/>
      <c r="IIC156" s="262"/>
      <c r="IID156" s="262"/>
      <c r="IIE156" s="262"/>
      <c r="IIF156" s="262"/>
      <c r="IIG156" s="262"/>
      <c r="IIH156" s="262"/>
      <c r="III156" s="262"/>
      <c r="IIJ156" s="262"/>
      <c r="IIK156" s="262"/>
      <c r="IIL156" s="262"/>
      <c r="IIM156" s="262"/>
      <c r="IIN156" s="262"/>
      <c r="IIO156" s="262"/>
      <c r="IIP156" s="262"/>
      <c r="IIQ156" s="262"/>
      <c r="IIR156" s="262"/>
      <c r="IIS156" s="262"/>
      <c r="IIT156" s="262"/>
      <c r="IIU156" s="262"/>
      <c r="IIV156" s="262"/>
      <c r="IIW156" s="262"/>
      <c r="IIX156" s="262"/>
      <c r="IIY156" s="262"/>
      <c r="IIZ156" s="262"/>
      <c r="IJA156" s="262"/>
      <c r="IJB156" s="262"/>
      <c r="IJC156" s="262"/>
      <c r="IJD156" s="262"/>
      <c r="IJE156" s="262"/>
      <c r="IJF156" s="262"/>
      <c r="IJG156" s="262"/>
      <c r="IJH156" s="262"/>
      <c r="IJI156" s="262"/>
      <c r="IJJ156" s="262"/>
      <c r="IJK156" s="262"/>
      <c r="IJL156" s="262"/>
      <c r="IJM156" s="262"/>
      <c r="IJN156" s="262"/>
      <c r="IJO156" s="262"/>
      <c r="IJP156" s="262"/>
      <c r="IJQ156" s="262"/>
      <c r="IJR156" s="262"/>
      <c r="IJS156" s="262"/>
      <c r="IJT156" s="262"/>
      <c r="IJU156" s="262"/>
      <c r="IJV156" s="262"/>
      <c r="IJW156" s="262"/>
      <c r="IJX156" s="262"/>
      <c r="IJY156" s="262"/>
      <c r="IJZ156" s="262"/>
      <c r="IKA156" s="262"/>
      <c r="IKB156" s="262"/>
      <c r="IKC156" s="262"/>
      <c r="IKD156" s="262"/>
      <c r="IKE156" s="262"/>
      <c r="IKF156" s="262"/>
      <c r="IKG156" s="262"/>
      <c r="IKH156" s="262"/>
      <c r="IKI156" s="262"/>
      <c r="IKJ156" s="262"/>
      <c r="IKK156" s="262"/>
      <c r="IKL156" s="262"/>
      <c r="IKM156" s="262"/>
      <c r="IKN156" s="262"/>
      <c r="IKO156" s="262"/>
      <c r="IKP156" s="262"/>
      <c r="IKQ156" s="262"/>
      <c r="IKR156" s="262"/>
      <c r="IKS156" s="262"/>
      <c r="IKT156" s="262"/>
      <c r="IKU156" s="262"/>
      <c r="IKV156" s="262"/>
      <c r="IKW156" s="262"/>
      <c r="IKX156" s="262"/>
      <c r="IKY156" s="262"/>
      <c r="IKZ156" s="262"/>
      <c r="ILA156" s="262"/>
      <c r="ILB156" s="262"/>
      <c r="ILC156" s="262"/>
      <c r="ILD156" s="262"/>
      <c r="ILE156" s="262"/>
      <c r="ILF156" s="262"/>
      <c r="ILG156" s="262"/>
      <c r="ILH156" s="262"/>
      <c r="ILI156" s="262"/>
      <c r="ILJ156" s="262"/>
      <c r="ILK156" s="262"/>
      <c r="ILL156" s="262"/>
      <c r="ILM156" s="262"/>
      <c r="ILN156" s="262"/>
      <c r="ILO156" s="262"/>
      <c r="ILP156" s="262"/>
      <c r="ILQ156" s="262"/>
      <c r="ILR156" s="262"/>
      <c r="ILS156" s="262"/>
      <c r="ILT156" s="262"/>
      <c r="ILU156" s="262"/>
      <c r="ILV156" s="262"/>
      <c r="ILW156" s="262"/>
      <c r="ILX156" s="262"/>
      <c r="ILY156" s="262"/>
      <c r="ILZ156" s="262"/>
      <c r="IMA156" s="262"/>
      <c r="IMB156" s="262"/>
      <c r="IMC156" s="262"/>
      <c r="IMD156" s="262"/>
      <c r="IME156" s="262"/>
      <c r="IMF156" s="262"/>
      <c r="IMG156" s="262"/>
      <c r="IMH156" s="262"/>
      <c r="IMI156" s="262"/>
      <c r="IMJ156" s="262"/>
      <c r="IMK156" s="262"/>
      <c r="IML156" s="262"/>
      <c r="IMM156" s="262"/>
      <c r="IMN156" s="262"/>
      <c r="IMO156" s="262"/>
      <c r="IMP156" s="262"/>
      <c r="IMQ156" s="262"/>
      <c r="IMR156" s="262"/>
      <c r="IMS156" s="262"/>
      <c r="IMT156" s="262"/>
      <c r="IMU156" s="262"/>
      <c r="IMV156" s="262"/>
      <c r="IMW156" s="262"/>
      <c r="IMX156" s="262"/>
      <c r="IMY156" s="262"/>
      <c r="IMZ156" s="262"/>
      <c r="INA156" s="262"/>
      <c r="INB156" s="262"/>
      <c r="INC156" s="262"/>
      <c r="IND156" s="262"/>
      <c r="INE156" s="262"/>
      <c r="INF156" s="262"/>
      <c r="ING156" s="262"/>
      <c r="INH156" s="262"/>
      <c r="INI156" s="262"/>
      <c r="INJ156" s="262"/>
      <c r="INK156" s="262"/>
      <c r="INL156" s="262"/>
      <c r="INM156" s="262"/>
      <c r="INN156" s="262"/>
      <c r="INO156" s="262"/>
      <c r="INP156" s="262"/>
      <c r="INQ156" s="262"/>
      <c r="INR156" s="262"/>
      <c r="INS156" s="262"/>
      <c r="INT156" s="262"/>
      <c r="INU156" s="262"/>
      <c r="INV156" s="262"/>
      <c r="INW156" s="262"/>
      <c r="INX156" s="262"/>
      <c r="INY156" s="262"/>
      <c r="INZ156" s="262"/>
      <c r="IOA156" s="262"/>
      <c r="IOB156" s="262"/>
      <c r="IOC156" s="262"/>
      <c r="IOD156" s="262"/>
      <c r="IOE156" s="262"/>
      <c r="IOF156" s="262"/>
      <c r="IOG156" s="262"/>
      <c r="IOH156" s="262"/>
      <c r="IOI156" s="262"/>
      <c r="IOJ156" s="262"/>
      <c r="IOK156" s="262"/>
      <c r="IOL156" s="262"/>
      <c r="IOM156" s="262"/>
      <c r="ION156" s="262"/>
      <c r="IOO156" s="262"/>
      <c r="IOP156" s="262"/>
      <c r="IOQ156" s="262"/>
      <c r="IOR156" s="262"/>
      <c r="IOS156" s="262"/>
      <c r="IOT156" s="262"/>
      <c r="IOU156" s="262"/>
      <c r="IOV156" s="262"/>
      <c r="IOW156" s="262"/>
      <c r="IOX156" s="262"/>
      <c r="IOY156" s="262"/>
      <c r="IOZ156" s="262"/>
      <c r="IPA156" s="262"/>
      <c r="IPB156" s="262"/>
      <c r="IPC156" s="262"/>
      <c r="IPD156" s="262"/>
      <c r="IPE156" s="262"/>
      <c r="IPF156" s="262"/>
      <c r="IPG156" s="262"/>
      <c r="IPH156" s="262"/>
      <c r="IPI156" s="262"/>
      <c r="IPJ156" s="262"/>
      <c r="IPK156" s="262"/>
      <c r="IPL156" s="262"/>
      <c r="IPM156" s="262"/>
      <c r="IPN156" s="262"/>
      <c r="IPO156" s="262"/>
      <c r="IPP156" s="262"/>
      <c r="IPQ156" s="262"/>
      <c r="IPR156" s="262"/>
      <c r="IPS156" s="262"/>
      <c r="IPT156" s="262"/>
      <c r="IPU156" s="262"/>
      <c r="IPV156" s="262"/>
      <c r="IPW156" s="262"/>
      <c r="IPX156" s="262"/>
      <c r="IPY156" s="262"/>
      <c r="IPZ156" s="262"/>
      <c r="IQA156" s="262"/>
      <c r="IQB156" s="262"/>
      <c r="IQC156" s="262"/>
      <c r="IQD156" s="262"/>
      <c r="IQE156" s="262"/>
      <c r="IQF156" s="262"/>
      <c r="IQG156" s="262"/>
      <c r="IQH156" s="262"/>
      <c r="IQI156" s="262"/>
      <c r="IQJ156" s="262"/>
      <c r="IQK156" s="262"/>
      <c r="IQL156" s="262"/>
      <c r="IQM156" s="262"/>
      <c r="IQN156" s="262"/>
      <c r="IQO156" s="262"/>
      <c r="IQP156" s="262"/>
      <c r="IQQ156" s="262"/>
      <c r="IQR156" s="262"/>
      <c r="IQS156" s="262"/>
      <c r="IQT156" s="262"/>
      <c r="IQU156" s="262"/>
      <c r="IQV156" s="262"/>
      <c r="IQW156" s="262"/>
      <c r="IQX156" s="262"/>
      <c r="IQY156" s="262"/>
      <c r="IQZ156" s="262"/>
      <c r="IRA156" s="262"/>
      <c r="IRB156" s="262"/>
      <c r="IRC156" s="262"/>
      <c r="IRD156" s="262"/>
      <c r="IRE156" s="262"/>
      <c r="IRF156" s="262"/>
      <c r="IRG156" s="262"/>
      <c r="IRH156" s="262"/>
      <c r="IRI156" s="262"/>
      <c r="IRJ156" s="262"/>
      <c r="IRK156" s="262"/>
      <c r="IRL156" s="262"/>
      <c r="IRM156" s="262"/>
      <c r="IRN156" s="262"/>
      <c r="IRO156" s="262"/>
      <c r="IRP156" s="262"/>
      <c r="IRQ156" s="262"/>
      <c r="IRR156" s="262"/>
      <c r="IRS156" s="262"/>
      <c r="IRT156" s="262"/>
      <c r="IRU156" s="262"/>
      <c r="IRV156" s="262"/>
      <c r="IRW156" s="262"/>
      <c r="IRX156" s="262"/>
      <c r="IRY156" s="262"/>
      <c r="IRZ156" s="262"/>
      <c r="ISA156" s="262"/>
      <c r="ISB156" s="262"/>
      <c r="ISC156" s="262"/>
      <c r="ISD156" s="262"/>
      <c r="ISE156" s="262"/>
      <c r="ISF156" s="262"/>
      <c r="ISG156" s="262"/>
      <c r="ISH156" s="262"/>
      <c r="ISI156" s="262"/>
      <c r="ISJ156" s="262"/>
      <c r="ISK156" s="262"/>
      <c r="ISL156" s="262"/>
      <c r="ISM156" s="262"/>
      <c r="ISN156" s="262"/>
      <c r="ISO156" s="262"/>
      <c r="ISP156" s="262"/>
      <c r="ISQ156" s="262"/>
      <c r="ISR156" s="262"/>
      <c r="ISS156" s="262"/>
      <c r="IST156" s="262"/>
      <c r="ISU156" s="262"/>
      <c r="ISV156" s="262"/>
      <c r="ISW156" s="262"/>
      <c r="ISX156" s="262"/>
      <c r="ISY156" s="262"/>
      <c r="ISZ156" s="262"/>
      <c r="ITA156" s="262"/>
      <c r="ITB156" s="262"/>
      <c r="ITC156" s="262"/>
      <c r="ITD156" s="262"/>
      <c r="ITE156" s="262"/>
      <c r="ITF156" s="262"/>
      <c r="ITG156" s="262"/>
      <c r="ITH156" s="262"/>
      <c r="ITI156" s="262"/>
      <c r="ITJ156" s="262"/>
      <c r="ITK156" s="262"/>
      <c r="ITL156" s="262"/>
      <c r="ITM156" s="262"/>
      <c r="ITN156" s="262"/>
      <c r="ITO156" s="262"/>
      <c r="ITP156" s="262"/>
      <c r="ITQ156" s="262"/>
      <c r="ITR156" s="262"/>
      <c r="ITS156" s="262"/>
      <c r="ITT156" s="262"/>
      <c r="ITU156" s="262"/>
      <c r="ITV156" s="262"/>
      <c r="ITW156" s="262"/>
      <c r="ITX156" s="262"/>
      <c r="ITY156" s="262"/>
      <c r="ITZ156" s="262"/>
      <c r="IUA156" s="262"/>
      <c r="IUB156" s="262"/>
      <c r="IUC156" s="262"/>
      <c r="IUD156" s="262"/>
      <c r="IUE156" s="262"/>
      <c r="IUF156" s="262"/>
      <c r="IUG156" s="262"/>
      <c r="IUH156" s="262"/>
      <c r="IUI156" s="262"/>
      <c r="IUJ156" s="262"/>
      <c r="IUK156" s="262"/>
      <c r="IUL156" s="262"/>
      <c r="IUM156" s="262"/>
      <c r="IUN156" s="262"/>
      <c r="IUO156" s="262"/>
      <c r="IUP156" s="262"/>
      <c r="IUQ156" s="262"/>
      <c r="IUR156" s="262"/>
      <c r="IUS156" s="262"/>
      <c r="IUT156" s="262"/>
      <c r="IUU156" s="262"/>
      <c r="IUV156" s="262"/>
      <c r="IUW156" s="262"/>
      <c r="IUX156" s="262"/>
      <c r="IUY156" s="262"/>
      <c r="IUZ156" s="262"/>
      <c r="IVA156" s="262"/>
      <c r="IVB156" s="262"/>
      <c r="IVC156" s="262"/>
      <c r="IVD156" s="262"/>
      <c r="IVE156" s="262"/>
      <c r="IVF156" s="262"/>
      <c r="IVG156" s="262"/>
      <c r="IVH156" s="262"/>
      <c r="IVI156" s="262"/>
      <c r="IVJ156" s="262"/>
      <c r="IVK156" s="262"/>
      <c r="IVL156" s="262"/>
      <c r="IVM156" s="262"/>
      <c r="IVN156" s="262"/>
      <c r="IVO156" s="262"/>
      <c r="IVP156" s="262"/>
      <c r="IVQ156" s="262"/>
      <c r="IVR156" s="262"/>
      <c r="IVS156" s="262"/>
      <c r="IVT156" s="262"/>
      <c r="IVU156" s="262"/>
      <c r="IVV156" s="262"/>
      <c r="IVW156" s="262"/>
      <c r="IVX156" s="262"/>
      <c r="IVY156" s="262"/>
      <c r="IVZ156" s="262"/>
      <c r="IWA156" s="262"/>
      <c r="IWB156" s="262"/>
      <c r="IWC156" s="262"/>
      <c r="IWD156" s="262"/>
      <c r="IWE156" s="262"/>
      <c r="IWF156" s="262"/>
      <c r="IWG156" s="262"/>
      <c r="IWH156" s="262"/>
      <c r="IWI156" s="262"/>
      <c r="IWJ156" s="262"/>
      <c r="IWK156" s="262"/>
      <c r="IWL156" s="262"/>
      <c r="IWM156" s="262"/>
      <c r="IWN156" s="262"/>
      <c r="IWO156" s="262"/>
      <c r="IWP156" s="262"/>
      <c r="IWQ156" s="262"/>
      <c r="IWR156" s="262"/>
      <c r="IWS156" s="262"/>
      <c r="IWT156" s="262"/>
      <c r="IWU156" s="262"/>
      <c r="IWV156" s="262"/>
      <c r="IWW156" s="262"/>
      <c r="IWX156" s="262"/>
      <c r="IWY156" s="262"/>
      <c r="IWZ156" s="262"/>
      <c r="IXA156" s="262"/>
      <c r="IXB156" s="262"/>
      <c r="IXC156" s="262"/>
      <c r="IXD156" s="262"/>
      <c r="IXE156" s="262"/>
      <c r="IXF156" s="262"/>
      <c r="IXG156" s="262"/>
      <c r="IXH156" s="262"/>
      <c r="IXI156" s="262"/>
      <c r="IXJ156" s="262"/>
      <c r="IXK156" s="262"/>
      <c r="IXL156" s="262"/>
      <c r="IXM156" s="262"/>
      <c r="IXN156" s="262"/>
      <c r="IXO156" s="262"/>
      <c r="IXP156" s="262"/>
      <c r="IXQ156" s="262"/>
      <c r="IXR156" s="262"/>
      <c r="IXS156" s="262"/>
      <c r="IXT156" s="262"/>
      <c r="IXU156" s="262"/>
      <c r="IXV156" s="262"/>
      <c r="IXW156" s="262"/>
      <c r="IXX156" s="262"/>
      <c r="IXY156" s="262"/>
      <c r="IXZ156" s="262"/>
      <c r="IYA156" s="262"/>
      <c r="IYB156" s="262"/>
      <c r="IYC156" s="262"/>
      <c r="IYD156" s="262"/>
      <c r="IYE156" s="262"/>
      <c r="IYF156" s="262"/>
      <c r="IYG156" s="262"/>
      <c r="IYH156" s="262"/>
      <c r="IYI156" s="262"/>
      <c r="IYJ156" s="262"/>
      <c r="IYK156" s="262"/>
      <c r="IYL156" s="262"/>
      <c r="IYM156" s="262"/>
      <c r="IYN156" s="262"/>
      <c r="IYO156" s="262"/>
      <c r="IYP156" s="262"/>
      <c r="IYQ156" s="262"/>
      <c r="IYR156" s="262"/>
      <c r="IYS156" s="262"/>
      <c r="IYT156" s="262"/>
      <c r="IYU156" s="262"/>
      <c r="IYV156" s="262"/>
      <c r="IYW156" s="262"/>
      <c r="IYX156" s="262"/>
      <c r="IYY156" s="262"/>
      <c r="IYZ156" s="262"/>
      <c r="IZA156" s="262"/>
      <c r="IZB156" s="262"/>
      <c r="IZC156" s="262"/>
      <c r="IZD156" s="262"/>
      <c r="IZE156" s="262"/>
      <c r="IZF156" s="262"/>
      <c r="IZG156" s="262"/>
      <c r="IZH156" s="262"/>
      <c r="IZI156" s="262"/>
      <c r="IZJ156" s="262"/>
      <c r="IZK156" s="262"/>
      <c r="IZL156" s="262"/>
      <c r="IZM156" s="262"/>
      <c r="IZN156" s="262"/>
      <c r="IZO156" s="262"/>
      <c r="IZP156" s="262"/>
      <c r="IZQ156" s="262"/>
      <c r="IZR156" s="262"/>
      <c r="IZS156" s="262"/>
      <c r="IZT156" s="262"/>
      <c r="IZU156" s="262"/>
      <c r="IZV156" s="262"/>
      <c r="IZW156" s="262"/>
      <c r="IZX156" s="262"/>
      <c r="IZY156" s="262"/>
      <c r="IZZ156" s="262"/>
      <c r="JAA156" s="262"/>
      <c r="JAB156" s="262"/>
      <c r="JAC156" s="262"/>
      <c r="JAD156" s="262"/>
      <c r="JAE156" s="262"/>
      <c r="JAF156" s="262"/>
      <c r="JAG156" s="262"/>
      <c r="JAH156" s="262"/>
      <c r="JAI156" s="262"/>
      <c r="JAJ156" s="262"/>
      <c r="JAK156" s="262"/>
      <c r="JAL156" s="262"/>
      <c r="JAM156" s="262"/>
      <c r="JAN156" s="262"/>
      <c r="JAO156" s="262"/>
      <c r="JAP156" s="262"/>
      <c r="JAQ156" s="262"/>
      <c r="JAR156" s="262"/>
      <c r="JAS156" s="262"/>
      <c r="JAT156" s="262"/>
      <c r="JAU156" s="262"/>
      <c r="JAV156" s="262"/>
      <c r="JAW156" s="262"/>
      <c r="JAX156" s="262"/>
      <c r="JAY156" s="262"/>
      <c r="JAZ156" s="262"/>
      <c r="JBA156" s="262"/>
      <c r="JBB156" s="262"/>
      <c r="JBC156" s="262"/>
      <c r="JBD156" s="262"/>
      <c r="JBE156" s="262"/>
      <c r="JBF156" s="262"/>
      <c r="JBG156" s="262"/>
      <c r="JBH156" s="262"/>
      <c r="JBI156" s="262"/>
      <c r="JBJ156" s="262"/>
      <c r="JBK156" s="262"/>
      <c r="JBL156" s="262"/>
      <c r="JBM156" s="262"/>
      <c r="JBN156" s="262"/>
      <c r="JBO156" s="262"/>
      <c r="JBP156" s="262"/>
      <c r="JBQ156" s="262"/>
      <c r="JBR156" s="262"/>
      <c r="JBS156" s="262"/>
      <c r="JBT156" s="262"/>
      <c r="JBU156" s="262"/>
      <c r="JBV156" s="262"/>
      <c r="JBW156" s="262"/>
      <c r="JBX156" s="262"/>
      <c r="JBY156" s="262"/>
      <c r="JBZ156" s="262"/>
      <c r="JCA156" s="262"/>
      <c r="JCB156" s="262"/>
      <c r="JCC156" s="262"/>
      <c r="JCD156" s="262"/>
      <c r="JCE156" s="262"/>
      <c r="JCF156" s="262"/>
      <c r="JCG156" s="262"/>
      <c r="JCH156" s="262"/>
      <c r="JCI156" s="262"/>
      <c r="JCJ156" s="262"/>
      <c r="JCK156" s="262"/>
      <c r="JCL156" s="262"/>
      <c r="JCM156" s="262"/>
      <c r="JCN156" s="262"/>
      <c r="JCO156" s="262"/>
      <c r="JCP156" s="262"/>
      <c r="JCQ156" s="262"/>
      <c r="JCR156" s="262"/>
      <c r="JCS156" s="262"/>
      <c r="JCT156" s="262"/>
      <c r="JCU156" s="262"/>
      <c r="JCV156" s="262"/>
      <c r="JCW156" s="262"/>
      <c r="JCX156" s="262"/>
      <c r="JCY156" s="262"/>
      <c r="JCZ156" s="262"/>
      <c r="JDA156" s="262"/>
      <c r="JDB156" s="262"/>
      <c r="JDC156" s="262"/>
      <c r="JDD156" s="262"/>
      <c r="JDE156" s="262"/>
      <c r="JDF156" s="262"/>
      <c r="JDG156" s="262"/>
      <c r="JDH156" s="262"/>
      <c r="JDI156" s="262"/>
      <c r="JDJ156" s="262"/>
      <c r="JDK156" s="262"/>
      <c r="JDL156" s="262"/>
      <c r="JDM156" s="262"/>
      <c r="JDN156" s="262"/>
      <c r="JDO156" s="262"/>
      <c r="JDP156" s="262"/>
      <c r="JDQ156" s="262"/>
      <c r="JDR156" s="262"/>
      <c r="JDS156" s="262"/>
      <c r="JDT156" s="262"/>
      <c r="JDU156" s="262"/>
      <c r="JDV156" s="262"/>
      <c r="JDW156" s="262"/>
      <c r="JDX156" s="262"/>
      <c r="JDY156" s="262"/>
      <c r="JDZ156" s="262"/>
      <c r="JEA156" s="262"/>
      <c r="JEB156" s="262"/>
      <c r="JEC156" s="262"/>
      <c r="JED156" s="262"/>
      <c r="JEE156" s="262"/>
      <c r="JEF156" s="262"/>
      <c r="JEG156" s="262"/>
      <c r="JEH156" s="262"/>
      <c r="JEI156" s="262"/>
      <c r="JEJ156" s="262"/>
      <c r="JEK156" s="262"/>
      <c r="JEL156" s="262"/>
      <c r="JEM156" s="262"/>
      <c r="JEN156" s="262"/>
      <c r="JEO156" s="262"/>
      <c r="JEP156" s="262"/>
      <c r="JEQ156" s="262"/>
      <c r="JER156" s="262"/>
      <c r="JES156" s="262"/>
      <c r="JET156" s="262"/>
      <c r="JEU156" s="262"/>
      <c r="JEV156" s="262"/>
      <c r="JEW156" s="262"/>
      <c r="JEX156" s="262"/>
      <c r="JEY156" s="262"/>
      <c r="JEZ156" s="262"/>
      <c r="JFA156" s="262"/>
      <c r="JFB156" s="262"/>
      <c r="JFC156" s="262"/>
      <c r="JFD156" s="262"/>
      <c r="JFE156" s="262"/>
      <c r="JFF156" s="262"/>
      <c r="JFG156" s="262"/>
      <c r="JFH156" s="262"/>
      <c r="JFI156" s="262"/>
      <c r="JFJ156" s="262"/>
      <c r="JFK156" s="262"/>
      <c r="JFL156" s="262"/>
      <c r="JFM156" s="262"/>
      <c r="JFN156" s="262"/>
      <c r="JFO156" s="262"/>
      <c r="JFP156" s="262"/>
      <c r="JFQ156" s="262"/>
      <c r="JFR156" s="262"/>
      <c r="JFS156" s="262"/>
      <c r="JFT156" s="262"/>
      <c r="JFU156" s="262"/>
      <c r="JFV156" s="262"/>
      <c r="JFW156" s="262"/>
      <c r="JFX156" s="262"/>
      <c r="JFY156" s="262"/>
      <c r="JFZ156" s="262"/>
      <c r="JGA156" s="262"/>
      <c r="JGB156" s="262"/>
      <c r="JGC156" s="262"/>
      <c r="JGD156" s="262"/>
      <c r="JGE156" s="262"/>
      <c r="JGF156" s="262"/>
      <c r="JGG156" s="262"/>
      <c r="JGH156" s="262"/>
      <c r="JGI156" s="262"/>
      <c r="JGJ156" s="262"/>
      <c r="JGK156" s="262"/>
      <c r="JGL156" s="262"/>
      <c r="JGM156" s="262"/>
      <c r="JGN156" s="262"/>
      <c r="JGO156" s="262"/>
      <c r="JGP156" s="262"/>
      <c r="JGQ156" s="262"/>
      <c r="JGR156" s="262"/>
      <c r="JGS156" s="262"/>
      <c r="JGT156" s="262"/>
      <c r="JGU156" s="262"/>
      <c r="JGV156" s="262"/>
      <c r="JGW156" s="262"/>
      <c r="JGX156" s="262"/>
      <c r="JGY156" s="262"/>
      <c r="JGZ156" s="262"/>
      <c r="JHA156" s="262"/>
      <c r="JHB156" s="262"/>
      <c r="JHC156" s="262"/>
      <c r="JHD156" s="262"/>
      <c r="JHE156" s="262"/>
      <c r="JHF156" s="262"/>
      <c r="JHG156" s="262"/>
      <c r="JHH156" s="262"/>
      <c r="JHI156" s="262"/>
      <c r="JHJ156" s="262"/>
      <c r="JHK156" s="262"/>
      <c r="JHL156" s="262"/>
      <c r="JHM156" s="262"/>
      <c r="JHN156" s="262"/>
      <c r="JHO156" s="262"/>
      <c r="JHP156" s="262"/>
      <c r="JHQ156" s="262"/>
      <c r="JHR156" s="262"/>
      <c r="JHS156" s="262"/>
      <c r="JHT156" s="262"/>
      <c r="JHU156" s="262"/>
      <c r="JHV156" s="262"/>
      <c r="JHW156" s="262"/>
      <c r="JHX156" s="262"/>
      <c r="JHY156" s="262"/>
      <c r="JHZ156" s="262"/>
      <c r="JIA156" s="262"/>
      <c r="JIB156" s="262"/>
      <c r="JIC156" s="262"/>
      <c r="JID156" s="262"/>
      <c r="JIE156" s="262"/>
      <c r="JIF156" s="262"/>
      <c r="JIG156" s="262"/>
      <c r="JIH156" s="262"/>
      <c r="JII156" s="262"/>
      <c r="JIJ156" s="262"/>
      <c r="JIK156" s="262"/>
      <c r="JIL156" s="262"/>
      <c r="JIM156" s="262"/>
      <c r="JIN156" s="262"/>
      <c r="JIO156" s="262"/>
      <c r="JIP156" s="262"/>
      <c r="JIQ156" s="262"/>
      <c r="JIR156" s="262"/>
      <c r="JIS156" s="262"/>
      <c r="JIT156" s="262"/>
      <c r="JIU156" s="262"/>
      <c r="JIV156" s="262"/>
      <c r="JIW156" s="262"/>
      <c r="JIX156" s="262"/>
      <c r="JIY156" s="262"/>
      <c r="JIZ156" s="262"/>
      <c r="JJA156" s="262"/>
      <c r="JJB156" s="262"/>
      <c r="JJC156" s="262"/>
      <c r="JJD156" s="262"/>
      <c r="JJE156" s="262"/>
      <c r="JJF156" s="262"/>
      <c r="JJG156" s="262"/>
      <c r="JJH156" s="262"/>
      <c r="JJI156" s="262"/>
      <c r="JJJ156" s="262"/>
      <c r="JJK156" s="262"/>
      <c r="JJL156" s="262"/>
      <c r="JJM156" s="262"/>
      <c r="JJN156" s="262"/>
      <c r="JJO156" s="262"/>
      <c r="JJP156" s="262"/>
      <c r="JJQ156" s="262"/>
      <c r="JJR156" s="262"/>
      <c r="JJS156" s="262"/>
      <c r="JJT156" s="262"/>
      <c r="JJU156" s="262"/>
      <c r="JJV156" s="262"/>
      <c r="JJW156" s="262"/>
      <c r="JJX156" s="262"/>
      <c r="JJY156" s="262"/>
      <c r="JJZ156" s="262"/>
      <c r="JKA156" s="262"/>
      <c r="JKB156" s="262"/>
      <c r="JKC156" s="262"/>
      <c r="JKD156" s="262"/>
      <c r="JKE156" s="262"/>
      <c r="JKF156" s="262"/>
      <c r="JKG156" s="262"/>
      <c r="JKH156" s="262"/>
      <c r="JKI156" s="262"/>
      <c r="JKJ156" s="262"/>
      <c r="JKK156" s="262"/>
      <c r="JKL156" s="262"/>
      <c r="JKM156" s="262"/>
      <c r="JKN156" s="262"/>
      <c r="JKO156" s="262"/>
      <c r="JKP156" s="262"/>
      <c r="JKQ156" s="262"/>
      <c r="JKR156" s="262"/>
      <c r="JKS156" s="262"/>
      <c r="JKT156" s="262"/>
      <c r="JKU156" s="262"/>
      <c r="JKV156" s="262"/>
      <c r="JKW156" s="262"/>
      <c r="JKX156" s="262"/>
      <c r="JKY156" s="262"/>
      <c r="JKZ156" s="262"/>
      <c r="JLA156" s="262"/>
      <c r="JLB156" s="262"/>
      <c r="JLC156" s="262"/>
      <c r="JLD156" s="262"/>
      <c r="JLE156" s="262"/>
      <c r="JLF156" s="262"/>
      <c r="JLG156" s="262"/>
      <c r="JLH156" s="262"/>
      <c r="JLI156" s="262"/>
      <c r="JLJ156" s="262"/>
      <c r="JLK156" s="262"/>
      <c r="JLL156" s="262"/>
      <c r="JLM156" s="262"/>
      <c r="JLN156" s="262"/>
      <c r="JLO156" s="262"/>
      <c r="JLP156" s="262"/>
      <c r="JLQ156" s="262"/>
      <c r="JLR156" s="262"/>
      <c r="JLS156" s="262"/>
      <c r="JLT156" s="262"/>
      <c r="JLU156" s="262"/>
      <c r="JLV156" s="262"/>
      <c r="JLW156" s="262"/>
      <c r="JLX156" s="262"/>
      <c r="JLY156" s="262"/>
      <c r="JLZ156" s="262"/>
      <c r="JMA156" s="262"/>
      <c r="JMB156" s="262"/>
      <c r="JMC156" s="262"/>
      <c r="JMD156" s="262"/>
      <c r="JME156" s="262"/>
      <c r="JMF156" s="262"/>
      <c r="JMG156" s="262"/>
      <c r="JMH156" s="262"/>
      <c r="JMI156" s="262"/>
      <c r="JMJ156" s="262"/>
      <c r="JMK156" s="262"/>
      <c r="JML156" s="262"/>
      <c r="JMM156" s="262"/>
      <c r="JMN156" s="262"/>
      <c r="JMO156" s="262"/>
      <c r="JMP156" s="262"/>
      <c r="JMQ156" s="262"/>
      <c r="JMR156" s="262"/>
      <c r="JMS156" s="262"/>
      <c r="JMT156" s="262"/>
      <c r="JMU156" s="262"/>
      <c r="JMV156" s="262"/>
      <c r="JMW156" s="262"/>
      <c r="JMX156" s="262"/>
      <c r="JMY156" s="262"/>
      <c r="JMZ156" s="262"/>
      <c r="JNA156" s="262"/>
      <c r="JNB156" s="262"/>
      <c r="JNC156" s="262"/>
      <c r="JND156" s="262"/>
      <c r="JNE156" s="262"/>
      <c r="JNF156" s="262"/>
      <c r="JNG156" s="262"/>
      <c r="JNH156" s="262"/>
      <c r="JNI156" s="262"/>
      <c r="JNJ156" s="262"/>
      <c r="JNK156" s="262"/>
      <c r="JNL156" s="262"/>
      <c r="JNM156" s="262"/>
      <c r="JNN156" s="262"/>
      <c r="JNO156" s="262"/>
      <c r="JNP156" s="262"/>
      <c r="JNQ156" s="262"/>
      <c r="JNR156" s="262"/>
      <c r="JNS156" s="262"/>
      <c r="JNT156" s="262"/>
      <c r="JNU156" s="262"/>
      <c r="JNV156" s="262"/>
      <c r="JNW156" s="262"/>
      <c r="JNX156" s="262"/>
      <c r="JNY156" s="262"/>
      <c r="JNZ156" s="262"/>
      <c r="JOA156" s="262"/>
      <c r="JOB156" s="262"/>
      <c r="JOC156" s="262"/>
      <c r="JOD156" s="262"/>
      <c r="JOE156" s="262"/>
      <c r="JOF156" s="262"/>
      <c r="JOG156" s="262"/>
      <c r="JOH156" s="262"/>
      <c r="JOI156" s="262"/>
      <c r="JOJ156" s="262"/>
      <c r="JOK156" s="262"/>
      <c r="JOL156" s="262"/>
      <c r="JOM156" s="262"/>
      <c r="JON156" s="262"/>
      <c r="JOO156" s="262"/>
      <c r="JOP156" s="262"/>
      <c r="JOQ156" s="262"/>
      <c r="JOR156" s="262"/>
      <c r="JOS156" s="262"/>
      <c r="JOT156" s="262"/>
      <c r="JOU156" s="262"/>
      <c r="JOV156" s="262"/>
      <c r="JOW156" s="262"/>
      <c r="JOX156" s="262"/>
      <c r="JOY156" s="262"/>
      <c r="JOZ156" s="262"/>
      <c r="JPA156" s="262"/>
      <c r="JPB156" s="262"/>
      <c r="JPC156" s="262"/>
      <c r="JPD156" s="262"/>
      <c r="JPE156" s="262"/>
      <c r="JPF156" s="262"/>
      <c r="JPG156" s="262"/>
      <c r="JPH156" s="262"/>
      <c r="JPI156" s="262"/>
      <c r="JPJ156" s="262"/>
      <c r="JPK156" s="262"/>
      <c r="JPL156" s="262"/>
      <c r="JPM156" s="262"/>
      <c r="JPN156" s="262"/>
      <c r="JPO156" s="262"/>
      <c r="JPP156" s="262"/>
      <c r="JPQ156" s="262"/>
      <c r="JPR156" s="262"/>
      <c r="JPS156" s="262"/>
      <c r="JPT156" s="262"/>
      <c r="JPU156" s="262"/>
      <c r="JPV156" s="262"/>
      <c r="JPW156" s="262"/>
      <c r="JPX156" s="262"/>
      <c r="JPY156" s="262"/>
      <c r="JPZ156" s="262"/>
      <c r="JQA156" s="262"/>
      <c r="JQB156" s="262"/>
      <c r="JQC156" s="262"/>
      <c r="JQD156" s="262"/>
      <c r="JQE156" s="262"/>
      <c r="JQF156" s="262"/>
      <c r="JQG156" s="262"/>
      <c r="JQH156" s="262"/>
      <c r="JQI156" s="262"/>
      <c r="JQJ156" s="262"/>
      <c r="JQK156" s="262"/>
      <c r="JQL156" s="262"/>
      <c r="JQM156" s="262"/>
      <c r="JQN156" s="262"/>
      <c r="JQO156" s="262"/>
      <c r="JQP156" s="262"/>
      <c r="JQQ156" s="262"/>
      <c r="JQR156" s="262"/>
      <c r="JQS156" s="262"/>
      <c r="JQT156" s="262"/>
      <c r="JQU156" s="262"/>
      <c r="JQV156" s="262"/>
      <c r="JQW156" s="262"/>
      <c r="JQX156" s="262"/>
      <c r="JQY156" s="262"/>
      <c r="JQZ156" s="262"/>
      <c r="JRA156" s="262"/>
      <c r="JRB156" s="262"/>
      <c r="JRC156" s="262"/>
      <c r="JRD156" s="262"/>
      <c r="JRE156" s="262"/>
      <c r="JRF156" s="262"/>
      <c r="JRG156" s="262"/>
      <c r="JRH156" s="262"/>
      <c r="JRI156" s="262"/>
      <c r="JRJ156" s="262"/>
      <c r="JRK156" s="262"/>
      <c r="JRL156" s="262"/>
      <c r="JRM156" s="262"/>
      <c r="JRN156" s="262"/>
      <c r="JRO156" s="262"/>
      <c r="JRP156" s="262"/>
      <c r="JRQ156" s="262"/>
      <c r="JRR156" s="262"/>
      <c r="JRS156" s="262"/>
      <c r="JRT156" s="262"/>
      <c r="JRU156" s="262"/>
      <c r="JRV156" s="262"/>
      <c r="JRW156" s="262"/>
      <c r="JRX156" s="262"/>
      <c r="JRY156" s="262"/>
      <c r="JRZ156" s="262"/>
      <c r="JSA156" s="262"/>
      <c r="JSB156" s="262"/>
      <c r="JSC156" s="262"/>
      <c r="JSD156" s="262"/>
      <c r="JSE156" s="262"/>
      <c r="JSF156" s="262"/>
      <c r="JSG156" s="262"/>
      <c r="JSH156" s="262"/>
      <c r="JSI156" s="262"/>
      <c r="JSJ156" s="262"/>
      <c r="JSK156" s="262"/>
      <c r="JSL156" s="262"/>
      <c r="JSM156" s="262"/>
      <c r="JSN156" s="262"/>
      <c r="JSO156" s="262"/>
      <c r="JSP156" s="262"/>
      <c r="JSQ156" s="262"/>
      <c r="JSR156" s="262"/>
      <c r="JSS156" s="262"/>
      <c r="JST156" s="262"/>
      <c r="JSU156" s="262"/>
      <c r="JSV156" s="262"/>
      <c r="JSW156" s="262"/>
      <c r="JSX156" s="262"/>
      <c r="JSY156" s="262"/>
      <c r="JSZ156" s="262"/>
      <c r="JTA156" s="262"/>
      <c r="JTB156" s="262"/>
      <c r="JTC156" s="262"/>
      <c r="JTD156" s="262"/>
      <c r="JTE156" s="262"/>
      <c r="JTF156" s="262"/>
      <c r="JTG156" s="262"/>
      <c r="JTH156" s="262"/>
      <c r="JTI156" s="262"/>
      <c r="JTJ156" s="262"/>
      <c r="JTK156" s="262"/>
      <c r="JTL156" s="262"/>
      <c r="JTM156" s="262"/>
      <c r="JTN156" s="262"/>
      <c r="JTO156" s="262"/>
      <c r="JTP156" s="262"/>
      <c r="JTQ156" s="262"/>
      <c r="JTR156" s="262"/>
      <c r="JTS156" s="262"/>
      <c r="JTT156" s="262"/>
      <c r="JTU156" s="262"/>
      <c r="JTV156" s="262"/>
      <c r="JTW156" s="262"/>
      <c r="JTX156" s="262"/>
      <c r="JTY156" s="262"/>
      <c r="JTZ156" s="262"/>
      <c r="JUA156" s="262"/>
      <c r="JUB156" s="262"/>
      <c r="JUC156" s="262"/>
      <c r="JUD156" s="262"/>
      <c r="JUE156" s="262"/>
      <c r="JUF156" s="262"/>
      <c r="JUG156" s="262"/>
      <c r="JUH156" s="262"/>
      <c r="JUI156" s="262"/>
      <c r="JUJ156" s="262"/>
      <c r="JUK156" s="262"/>
      <c r="JUL156" s="262"/>
      <c r="JUM156" s="262"/>
      <c r="JUN156" s="262"/>
      <c r="JUO156" s="262"/>
      <c r="JUP156" s="262"/>
      <c r="JUQ156" s="262"/>
      <c r="JUR156" s="262"/>
      <c r="JUS156" s="262"/>
      <c r="JUT156" s="262"/>
      <c r="JUU156" s="262"/>
      <c r="JUV156" s="262"/>
      <c r="JUW156" s="262"/>
      <c r="JUX156" s="262"/>
      <c r="JUY156" s="262"/>
      <c r="JUZ156" s="262"/>
      <c r="JVA156" s="262"/>
      <c r="JVB156" s="262"/>
      <c r="JVC156" s="262"/>
      <c r="JVD156" s="262"/>
      <c r="JVE156" s="262"/>
      <c r="JVF156" s="262"/>
      <c r="JVG156" s="262"/>
      <c r="JVH156" s="262"/>
      <c r="JVI156" s="262"/>
      <c r="JVJ156" s="262"/>
      <c r="JVK156" s="262"/>
      <c r="JVL156" s="262"/>
      <c r="JVM156" s="262"/>
      <c r="JVN156" s="262"/>
      <c r="JVO156" s="262"/>
      <c r="JVP156" s="262"/>
      <c r="JVQ156" s="262"/>
      <c r="JVR156" s="262"/>
      <c r="JVS156" s="262"/>
      <c r="JVT156" s="262"/>
      <c r="JVU156" s="262"/>
      <c r="JVV156" s="262"/>
      <c r="JVW156" s="262"/>
      <c r="JVX156" s="262"/>
      <c r="JVY156" s="262"/>
      <c r="JVZ156" s="262"/>
      <c r="JWA156" s="262"/>
      <c r="JWB156" s="262"/>
      <c r="JWC156" s="262"/>
      <c r="JWD156" s="262"/>
      <c r="JWE156" s="262"/>
      <c r="JWF156" s="262"/>
      <c r="JWG156" s="262"/>
      <c r="JWH156" s="262"/>
      <c r="JWI156" s="262"/>
      <c r="JWJ156" s="262"/>
      <c r="JWK156" s="262"/>
      <c r="JWL156" s="262"/>
      <c r="JWM156" s="262"/>
      <c r="JWN156" s="262"/>
      <c r="JWO156" s="262"/>
      <c r="JWP156" s="262"/>
      <c r="JWQ156" s="262"/>
      <c r="JWR156" s="262"/>
      <c r="JWS156" s="262"/>
      <c r="JWT156" s="262"/>
      <c r="JWU156" s="262"/>
      <c r="JWV156" s="262"/>
      <c r="JWW156" s="262"/>
      <c r="JWX156" s="262"/>
      <c r="JWY156" s="262"/>
      <c r="JWZ156" s="262"/>
      <c r="JXA156" s="262"/>
      <c r="JXB156" s="262"/>
      <c r="JXC156" s="262"/>
      <c r="JXD156" s="262"/>
      <c r="JXE156" s="262"/>
      <c r="JXF156" s="262"/>
      <c r="JXG156" s="262"/>
      <c r="JXH156" s="262"/>
      <c r="JXI156" s="262"/>
      <c r="JXJ156" s="262"/>
      <c r="JXK156" s="262"/>
      <c r="JXL156" s="262"/>
      <c r="JXM156" s="262"/>
      <c r="JXN156" s="262"/>
      <c r="JXO156" s="262"/>
      <c r="JXP156" s="262"/>
      <c r="JXQ156" s="262"/>
      <c r="JXR156" s="262"/>
      <c r="JXS156" s="262"/>
      <c r="JXT156" s="262"/>
      <c r="JXU156" s="262"/>
      <c r="JXV156" s="262"/>
      <c r="JXW156" s="262"/>
      <c r="JXX156" s="262"/>
      <c r="JXY156" s="262"/>
      <c r="JXZ156" s="262"/>
      <c r="JYA156" s="262"/>
      <c r="JYB156" s="262"/>
      <c r="JYC156" s="262"/>
      <c r="JYD156" s="262"/>
      <c r="JYE156" s="262"/>
      <c r="JYF156" s="262"/>
      <c r="JYG156" s="262"/>
      <c r="JYH156" s="262"/>
      <c r="JYI156" s="262"/>
      <c r="JYJ156" s="262"/>
      <c r="JYK156" s="262"/>
      <c r="JYL156" s="262"/>
      <c r="JYM156" s="262"/>
      <c r="JYN156" s="262"/>
      <c r="JYO156" s="262"/>
      <c r="JYP156" s="262"/>
      <c r="JYQ156" s="262"/>
      <c r="JYR156" s="262"/>
      <c r="JYS156" s="262"/>
      <c r="JYT156" s="262"/>
      <c r="JYU156" s="262"/>
      <c r="JYV156" s="262"/>
      <c r="JYW156" s="262"/>
      <c r="JYX156" s="262"/>
      <c r="JYY156" s="262"/>
      <c r="JYZ156" s="262"/>
      <c r="JZA156" s="262"/>
      <c r="JZB156" s="262"/>
      <c r="JZC156" s="262"/>
      <c r="JZD156" s="262"/>
      <c r="JZE156" s="262"/>
      <c r="JZF156" s="262"/>
      <c r="JZG156" s="262"/>
      <c r="JZH156" s="262"/>
      <c r="JZI156" s="262"/>
      <c r="JZJ156" s="262"/>
      <c r="JZK156" s="262"/>
      <c r="JZL156" s="262"/>
      <c r="JZM156" s="262"/>
      <c r="JZN156" s="262"/>
      <c r="JZO156" s="262"/>
      <c r="JZP156" s="262"/>
      <c r="JZQ156" s="262"/>
      <c r="JZR156" s="262"/>
      <c r="JZS156" s="262"/>
      <c r="JZT156" s="262"/>
      <c r="JZU156" s="262"/>
      <c r="JZV156" s="262"/>
      <c r="JZW156" s="262"/>
      <c r="JZX156" s="262"/>
      <c r="JZY156" s="262"/>
      <c r="JZZ156" s="262"/>
      <c r="KAA156" s="262"/>
      <c r="KAB156" s="262"/>
      <c r="KAC156" s="262"/>
      <c r="KAD156" s="262"/>
      <c r="KAE156" s="262"/>
      <c r="KAF156" s="262"/>
      <c r="KAG156" s="262"/>
      <c r="KAH156" s="262"/>
      <c r="KAI156" s="262"/>
      <c r="KAJ156" s="262"/>
      <c r="KAK156" s="262"/>
      <c r="KAL156" s="262"/>
      <c r="KAM156" s="262"/>
      <c r="KAN156" s="262"/>
      <c r="KAO156" s="262"/>
      <c r="KAP156" s="262"/>
      <c r="KAQ156" s="262"/>
      <c r="KAR156" s="262"/>
      <c r="KAS156" s="262"/>
      <c r="KAT156" s="262"/>
      <c r="KAU156" s="262"/>
      <c r="KAV156" s="262"/>
      <c r="KAW156" s="262"/>
      <c r="KAX156" s="262"/>
      <c r="KAY156" s="262"/>
      <c r="KAZ156" s="262"/>
      <c r="KBA156" s="262"/>
      <c r="KBB156" s="262"/>
      <c r="KBC156" s="262"/>
      <c r="KBD156" s="262"/>
      <c r="KBE156" s="262"/>
      <c r="KBF156" s="262"/>
      <c r="KBG156" s="262"/>
      <c r="KBH156" s="262"/>
      <c r="KBI156" s="262"/>
      <c r="KBJ156" s="262"/>
      <c r="KBK156" s="262"/>
      <c r="KBL156" s="262"/>
      <c r="KBM156" s="262"/>
      <c r="KBN156" s="262"/>
      <c r="KBO156" s="262"/>
      <c r="KBP156" s="262"/>
      <c r="KBQ156" s="262"/>
      <c r="KBR156" s="262"/>
      <c r="KBS156" s="262"/>
      <c r="KBT156" s="262"/>
      <c r="KBU156" s="262"/>
      <c r="KBV156" s="262"/>
      <c r="KBW156" s="262"/>
      <c r="KBX156" s="262"/>
      <c r="KBY156" s="262"/>
      <c r="KBZ156" s="262"/>
      <c r="KCA156" s="262"/>
      <c r="KCB156" s="262"/>
      <c r="KCC156" s="262"/>
      <c r="KCD156" s="262"/>
      <c r="KCE156" s="262"/>
      <c r="KCF156" s="262"/>
      <c r="KCG156" s="262"/>
      <c r="KCH156" s="262"/>
      <c r="KCI156" s="262"/>
      <c r="KCJ156" s="262"/>
      <c r="KCK156" s="262"/>
      <c r="KCL156" s="262"/>
      <c r="KCM156" s="262"/>
      <c r="KCN156" s="262"/>
      <c r="KCO156" s="262"/>
      <c r="KCP156" s="262"/>
      <c r="KCQ156" s="262"/>
      <c r="KCR156" s="262"/>
      <c r="KCS156" s="262"/>
      <c r="KCT156" s="262"/>
      <c r="KCU156" s="262"/>
      <c r="KCV156" s="262"/>
      <c r="KCW156" s="262"/>
      <c r="KCX156" s="262"/>
      <c r="KCY156" s="262"/>
      <c r="KCZ156" s="262"/>
      <c r="KDA156" s="262"/>
      <c r="KDB156" s="262"/>
      <c r="KDC156" s="262"/>
      <c r="KDD156" s="262"/>
      <c r="KDE156" s="262"/>
      <c r="KDF156" s="262"/>
      <c r="KDG156" s="262"/>
      <c r="KDH156" s="262"/>
      <c r="KDI156" s="262"/>
      <c r="KDJ156" s="262"/>
      <c r="KDK156" s="262"/>
      <c r="KDL156" s="262"/>
      <c r="KDM156" s="262"/>
      <c r="KDN156" s="262"/>
      <c r="KDO156" s="262"/>
      <c r="KDP156" s="262"/>
      <c r="KDQ156" s="262"/>
      <c r="KDR156" s="262"/>
      <c r="KDS156" s="262"/>
      <c r="KDT156" s="262"/>
      <c r="KDU156" s="262"/>
      <c r="KDV156" s="262"/>
      <c r="KDW156" s="262"/>
      <c r="KDX156" s="262"/>
      <c r="KDY156" s="262"/>
      <c r="KDZ156" s="262"/>
      <c r="KEA156" s="262"/>
      <c r="KEB156" s="262"/>
      <c r="KEC156" s="262"/>
      <c r="KED156" s="262"/>
      <c r="KEE156" s="262"/>
      <c r="KEF156" s="262"/>
      <c r="KEG156" s="262"/>
      <c r="KEH156" s="262"/>
      <c r="KEI156" s="262"/>
      <c r="KEJ156" s="262"/>
      <c r="KEK156" s="262"/>
      <c r="KEL156" s="262"/>
      <c r="KEM156" s="262"/>
      <c r="KEN156" s="262"/>
      <c r="KEO156" s="262"/>
      <c r="KEP156" s="262"/>
      <c r="KEQ156" s="262"/>
      <c r="KER156" s="262"/>
      <c r="KES156" s="262"/>
      <c r="KET156" s="262"/>
      <c r="KEU156" s="262"/>
      <c r="KEV156" s="262"/>
      <c r="KEW156" s="262"/>
      <c r="KEX156" s="262"/>
      <c r="KEY156" s="262"/>
      <c r="KEZ156" s="262"/>
      <c r="KFA156" s="262"/>
      <c r="KFB156" s="262"/>
      <c r="KFC156" s="262"/>
      <c r="KFD156" s="262"/>
      <c r="KFE156" s="262"/>
      <c r="KFF156" s="262"/>
      <c r="KFG156" s="262"/>
      <c r="KFH156" s="262"/>
      <c r="KFI156" s="262"/>
      <c r="KFJ156" s="262"/>
      <c r="KFK156" s="262"/>
      <c r="KFL156" s="262"/>
      <c r="KFM156" s="262"/>
      <c r="KFN156" s="262"/>
      <c r="KFO156" s="262"/>
      <c r="KFP156" s="262"/>
      <c r="KFQ156" s="262"/>
      <c r="KFR156" s="262"/>
      <c r="KFS156" s="262"/>
      <c r="KFT156" s="262"/>
      <c r="KFU156" s="262"/>
      <c r="KFV156" s="262"/>
      <c r="KFW156" s="262"/>
      <c r="KFX156" s="262"/>
      <c r="KFY156" s="262"/>
      <c r="KFZ156" s="262"/>
      <c r="KGA156" s="262"/>
      <c r="KGB156" s="262"/>
      <c r="KGC156" s="262"/>
      <c r="KGD156" s="262"/>
      <c r="KGE156" s="262"/>
      <c r="KGF156" s="262"/>
      <c r="KGG156" s="262"/>
      <c r="KGH156" s="262"/>
      <c r="KGI156" s="262"/>
      <c r="KGJ156" s="262"/>
      <c r="KGK156" s="262"/>
      <c r="KGL156" s="262"/>
      <c r="KGM156" s="262"/>
      <c r="KGN156" s="262"/>
      <c r="KGO156" s="262"/>
      <c r="KGP156" s="262"/>
      <c r="KGQ156" s="262"/>
      <c r="KGR156" s="262"/>
      <c r="KGS156" s="262"/>
      <c r="KGT156" s="262"/>
      <c r="KGU156" s="262"/>
      <c r="KGV156" s="262"/>
      <c r="KGW156" s="262"/>
      <c r="KGX156" s="262"/>
      <c r="KGY156" s="262"/>
      <c r="KGZ156" s="262"/>
      <c r="KHA156" s="262"/>
      <c r="KHB156" s="262"/>
      <c r="KHC156" s="262"/>
      <c r="KHD156" s="262"/>
      <c r="KHE156" s="262"/>
      <c r="KHF156" s="262"/>
      <c r="KHG156" s="262"/>
      <c r="KHH156" s="262"/>
      <c r="KHI156" s="262"/>
      <c r="KHJ156" s="262"/>
      <c r="KHK156" s="262"/>
      <c r="KHL156" s="262"/>
      <c r="KHM156" s="262"/>
      <c r="KHN156" s="262"/>
      <c r="KHO156" s="262"/>
      <c r="KHP156" s="262"/>
      <c r="KHQ156" s="262"/>
      <c r="KHR156" s="262"/>
      <c r="KHS156" s="262"/>
      <c r="KHT156" s="262"/>
      <c r="KHU156" s="262"/>
      <c r="KHV156" s="262"/>
      <c r="KHW156" s="262"/>
      <c r="KHX156" s="262"/>
      <c r="KHY156" s="262"/>
      <c r="KHZ156" s="262"/>
      <c r="KIA156" s="262"/>
      <c r="KIB156" s="262"/>
      <c r="KIC156" s="262"/>
      <c r="KID156" s="262"/>
      <c r="KIE156" s="262"/>
      <c r="KIF156" s="262"/>
      <c r="KIG156" s="262"/>
      <c r="KIH156" s="262"/>
      <c r="KII156" s="262"/>
      <c r="KIJ156" s="262"/>
      <c r="KIK156" s="262"/>
      <c r="KIL156" s="262"/>
      <c r="KIM156" s="262"/>
      <c r="KIN156" s="262"/>
      <c r="KIO156" s="262"/>
      <c r="KIP156" s="262"/>
      <c r="KIQ156" s="262"/>
      <c r="KIR156" s="262"/>
      <c r="KIS156" s="262"/>
      <c r="KIT156" s="262"/>
      <c r="KIU156" s="262"/>
      <c r="KIV156" s="262"/>
      <c r="KIW156" s="262"/>
      <c r="KIX156" s="262"/>
      <c r="KIY156" s="262"/>
      <c r="KIZ156" s="262"/>
      <c r="KJA156" s="262"/>
      <c r="KJB156" s="262"/>
      <c r="KJC156" s="262"/>
      <c r="KJD156" s="262"/>
      <c r="KJE156" s="262"/>
      <c r="KJF156" s="262"/>
      <c r="KJG156" s="262"/>
      <c r="KJH156" s="262"/>
      <c r="KJI156" s="262"/>
      <c r="KJJ156" s="262"/>
      <c r="KJK156" s="262"/>
      <c r="KJL156" s="262"/>
      <c r="KJM156" s="262"/>
      <c r="KJN156" s="262"/>
      <c r="KJO156" s="262"/>
      <c r="KJP156" s="262"/>
      <c r="KJQ156" s="262"/>
      <c r="KJR156" s="262"/>
      <c r="KJS156" s="262"/>
      <c r="KJT156" s="262"/>
      <c r="KJU156" s="262"/>
      <c r="KJV156" s="262"/>
      <c r="KJW156" s="262"/>
      <c r="KJX156" s="262"/>
      <c r="KJY156" s="262"/>
      <c r="KJZ156" s="262"/>
      <c r="KKA156" s="262"/>
      <c r="KKB156" s="262"/>
      <c r="KKC156" s="262"/>
      <c r="KKD156" s="262"/>
      <c r="KKE156" s="262"/>
      <c r="KKF156" s="262"/>
      <c r="KKG156" s="262"/>
      <c r="KKH156" s="262"/>
      <c r="KKI156" s="262"/>
      <c r="KKJ156" s="262"/>
      <c r="KKK156" s="262"/>
      <c r="KKL156" s="262"/>
      <c r="KKM156" s="262"/>
      <c r="KKN156" s="262"/>
      <c r="KKO156" s="262"/>
      <c r="KKP156" s="262"/>
      <c r="KKQ156" s="262"/>
      <c r="KKR156" s="262"/>
      <c r="KKS156" s="262"/>
      <c r="KKT156" s="262"/>
      <c r="KKU156" s="262"/>
      <c r="KKV156" s="262"/>
      <c r="KKW156" s="262"/>
      <c r="KKX156" s="262"/>
      <c r="KKY156" s="262"/>
      <c r="KKZ156" s="262"/>
      <c r="KLA156" s="262"/>
      <c r="KLB156" s="262"/>
      <c r="KLC156" s="262"/>
      <c r="KLD156" s="262"/>
      <c r="KLE156" s="262"/>
      <c r="KLF156" s="262"/>
      <c r="KLG156" s="262"/>
      <c r="KLH156" s="262"/>
      <c r="KLI156" s="262"/>
      <c r="KLJ156" s="262"/>
      <c r="KLK156" s="262"/>
      <c r="KLL156" s="262"/>
      <c r="KLM156" s="262"/>
      <c r="KLN156" s="262"/>
      <c r="KLO156" s="262"/>
      <c r="KLP156" s="262"/>
      <c r="KLQ156" s="262"/>
      <c r="KLR156" s="262"/>
      <c r="KLS156" s="262"/>
      <c r="KLT156" s="262"/>
      <c r="KLU156" s="262"/>
      <c r="KLV156" s="262"/>
      <c r="KLW156" s="262"/>
      <c r="KLX156" s="262"/>
      <c r="KLY156" s="262"/>
      <c r="KLZ156" s="262"/>
      <c r="KMA156" s="262"/>
      <c r="KMB156" s="262"/>
      <c r="KMC156" s="262"/>
      <c r="KMD156" s="262"/>
      <c r="KME156" s="262"/>
      <c r="KMF156" s="262"/>
      <c r="KMG156" s="262"/>
      <c r="KMH156" s="262"/>
      <c r="KMI156" s="262"/>
      <c r="KMJ156" s="262"/>
      <c r="KMK156" s="262"/>
      <c r="KML156" s="262"/>
      <c r="KMM156" s="262"/>
      <c r="KMN156" s="262"/>
      <c r="KMO156" s="262"/>
      <c r="KMP156" s="262"/>
      <c r="KMQ156" s="262"/>
      <c r="KMR156" s="262"/>
      <c r="KMS156" s="262"/>
      <c r="KMT156" s="262"/>
      <c r="KMU156" s="262"/>
      <c r="KMV156" s="262"/>
      <c r="KMW156" s="262"/>
      <c r="KMX156" s="262"/>
      <c r="KMY156" s="262"/>
      <c r="KMZ156" s="262"/>
      <c r="KNA156" s="262"/>
      <c r="KNB156" s="262"/>
      <c r="KNC156" s="262"/>
      <c r="KND156" s="262"/>
      <c r="KNE156" s="262"/>
      <c r="KNF156" s="262"/>
      <c r="KNG156" s="262"/>
      <c r="KNH156" s="262"/>
      <c r="KNI156" s="262"/>
      <c r="KNJ156" s="262"/>
      <c r="KNK156" s="262"/>
      <c r="KNL156" s="262"/>
      <c r="KNM156" s="262"/>
      <c r="KNN156" s="262"/>
      <c r="KNO156" s="262"/>
      <c r="KNP156" s="262"/>
      <c r="KNQ156" s="262"/>
      <c r="KNR156" s="262"/>
      <c r="KNS156" s="262"/>
      <c r="KNT156" s="262"/>
      <c r="KNU156" s="262"/>
      <c r="KNV156" s="262"/>
      <c r="KNW156" s="262"/>
      <c r="KNX156" s="262"/>
      <c r="KNY156" s="262"/>
      <c r="KNZ156" s="262"/>
      <c r="KOA156" s="262"/>
      <c r="KOB156" s="262"/>
      <c r="KOC156" s="262"/>
      <c r="KOD156" s="262"/>
      <c r="KOE156" s="262"/>
      <c r="KOF156" s="262"/>
      <c r="KOG156" s="262"/>
      <c r="KOH156" s="262"/>
      <c r="KOI156" s="262"/>
      <c r="KOJ156" s="262"/>
      <c r="KOK156" s="262"/>
      <c r="KOL156" s="262"/>
      <c r="KOM156" s="262"/>
      <c r="KON156" s="262"/>
      <c r="KOO156" s="262"/>
      <c r="KOP156" s="262"/>
      <c r="KOQ156" s="262"/>
      <c r="KOR156" s="262"/>
      <c r="KOS156" s="262"/>
      <c r="KOT156" s="262"/>
      <c r="KOU156" s="262"/>
      <c r="KOV156" s="262"/>
      <c r="KOW156" s="262"/>
      <c r="KOX156" s="262"/>
      <c r="KOY156" s="262"/>
      <c r="KOZ156" s="262"/>
      <c r="KPA156" s="262"/>
      <c r="KPB156" s="262"/>
      <c r="KPC156" s="262"/>
      <c r="KPD156" s="262"/>
      <c r="KPE156" s="262"/>
      <c r="KPF156" s="262"/>
      <c r="KPG156" s="262"/>
      <c r="KPH156" s="262"/>
      <c r="KPI156" s="262"/>
      <c r="KPJ156" s="262"/>
      <c r="KPK156" s="262"/>
      <c r="KPL156" s="262"/>
      <c r="KPM156" s="262"/>
      <c r="KPN156" s="262"/>
      <c r="KPO156" s="262"/>
      <c r="KPP156" s="262"/>
      <c r="KPQ156" s="262"/>
      <c r="KPR156" s="262"/>
      <c r="KPS156" s="262"/>
      <c r="KPT156" s="262"/>
      <c r="KPU156" s="262"/>
      <c r="KPV156" s="262"/>
      <c r="KPW156" s="262"/>
      <c r="KPX156" s="262"/>
      <c r="KPY156" s="262"/>
      <c r="KPZ156" s="262"/>
      <c r="KQA156" s="262"/>
      <c r="KQB156" s="262"/>
      <c r="KQC156" s="262"/>
      <c r="KQD156" s="262"/>
      <c r="KQE156" s="262"/>
      <c r="KQF156" s="262"/>
      <c r="KQG156" s="262"/>
      <c r="KQH156" s="262"/>
      <c r="KQI156" s="262"/>
      <c r="KQJ156" s="262"/>
      <c r="KQK156" s="262"/>
      <c r="KQL156" s="262"/>
      <c r="KQM156" s="262"/>
      <c r="KQN156" s="262"/>
      <c r="KQO156" s="262"/>
      <c r="KQP156" s="262"/>
      <c r="KQQ156" s="262"/>
      <c r="KQR156" s="262"/>
      <c r="KQS156" s="262"/>
      <c r="KQT156" s="262"/>
      <c r="KQU156" s="262"/>
      <c r="KQV156" s="262"/>
      <c r="KQW156" s="262"/>
      <c r="KQX156" s="262"/>
      <c r="KQY156" s="262"/>
      <c r="KQZ156" s="262"/>
      <c r="KRA156" s="262"/>
      <c r="KRB156" s="262"/>
      <c r="KRC156" s="262"/>
      <c r="KRD156" s="262"/>
      <c r="KRE156" s="262"/>
      <c r="KRF156" s="262"/>
      <c r="KRG156" s="262"/>
      <c r="KRH156" s="262"/>
      <c r="KRI156" s="262"/>
      <c r="KRJ156" s="262"/>
      <c r="KRK156" s="262"/>
      <c r="KRL156" s="262"/>
      <c r="KRM156" s="262"/>
      <c r="KRN156" s="262"/>
      <c r="KRO156" s="262"/>
      <c r="KRP156" s="262"/>
      <c r="KRQ156" s="262"/>
      <c r="KRR156" s="262"/>
      <c r="KRS156" s="262"/>
      <c r="KRT156" s="262"/>
      <c r="KRU156" s="262"/>
      <c r="KRV156" s="262"/>
      <c r="KRW156" s="262"/>
      <c r="KRX156" s="262"/>
      <c r="KRY156" s="262"/>
      <c r="KRZ156" s="262"/>
      <c r="KSA156" s="262"/>
      <c r="KSB156" s="262"/>
      <c r="KSC156" s="262"/>
      <c r="KSD156" s="262"/>
      <c r="KSE156" s="262"/>
      <c r="KSF156" s="262"/>
      <c r="KSG156" s="262"/>
      <c r="KSH156" s="262"/>
      <c r="KSI156" s="262"/>
      <c r="KSJ156" s="262"/>
      <c r="KSK156" s="262"/>
      <c r="KSL156" s="262"/>
      <c r="KSM156" s="262"/>
      <c r="KSN156" s="262"/>
      <c r="KSO156" s="262"/>
      <c r="KSP156" s="262"/>
      <c r="KSQ156" s="262"/>
      <c r="KSR156" s="262"/>
      <c r="KSS156" s="262"/>
      <c r="KST156" s="262"/>
      <c r="KSU156" s="262"/>
      <c r="KSV156" s="262"/>
      <c r="KSW156" s="262"/>
      <c r="KSX156" s="262"/>
      <c r="KSY156" s="262"/>
      <c r="KSZ156" s="262"/>
      <c r="KTA156" s="262"/>
      <c r="KTB156" s="262"/>
      <c r="KTC156" s="262"/>
      <c r="KTD156" s="262"/>
      <c r="KTE156" s="262"/>
      <c r="KTF156" s="262"/>
      <c r="KTG156" s="262"/>
      <c r="KTH156" s="262"/>
      <c r="KTI156" s="262"/>
      <c r="KTJ156" s="262"/>
      <c r="KTK156" s="262"/>
      <c r="KTL156" s="262"/>
      <c r="KTM156" s="262"/>
      <c r="KTN156" s="262"/>
      <c r="KTO156" s="262"/>
      <c r="KTP156" s="262"/>
      <c r="KTQ156" s="262"/>
      <c r="KTR156" s="262"/>
      <c r="KTS156" s="262"/>
      <c r="KTT156" s="262"/>
      <c r="KTU156" s="262"/>
      <c r="KTV156" s="262"/>
      <c r="KTW156" s="262"/>
      <c r="KTX156" s="262"/>
      <c r="KTY156" s="262"/>
      <c r="KTZ156" s="262"/>
      <c r="KUA156" s="262"/>
      <c r="KUB156" s="262"/>
      <c r="KUC156" s="262"/>
      <c r="KUD156" s="262"/>
      <c r="KUE156" s="262"/>
      <c r="KUF156" s="262"/>
      <c r="KUG156" s="262"/>
      <c r="KUH156" s="262"/>
      <c r="KUI156" s="262"/>
      <c r="KUJ156" s="262"/>
      <c r="KUK156" s="262"/>
      <c r="KUL156" s="262"/>
      <c r="KUM156" s="262"/>
      <c r="KUN156" s="262"/>
      <c r="KUO156" s="262"/>
      <c r="KUP156" s="262"/>
      <c r="KUQ156" s="262"/>
      <c r="KUR156" s="262"/>
      <c r="KUS156" s="262"/>
      <c r="KUT156" s="262"/>
      <c r="KUU156" s="262"/>
      <c r="KUV156" s="262"/>
      <c r="KUW156" s="262"/>
      <c r="KUX156" s="262"/>
      <c r="KUY156" s="262"/>
      <c r="KUZ156" s="262"/>
      <c r="KVA156" s="262"/>
      <c r="KVB156" s="262"/>
      <c r="KVC156" s="262"/>
      <c r="KVD156" s="262"/>
      <c r="KVE156" s="262"/>
      <c r="KVF156" s="262"/>
      <c r="KVG156" s="262"/>
      <c r="KVH156" s="262"/>
      <c r="KVI156" s="262"/>
      <c r="KVJ156" s="262"/>
      <c r="KVK156" s="262"/>
      <c r="KVL156" s="262"/>
      <c r="KVM156" s="262"/>
      <c r="KVN156" s="262"/>
      <c r="KVO156" s="262"/>
      <c r="KVP156" s="262"/>
      <c r="KVQ156" s="262"/>
      <c r="KVR156" s="262"/>
      <c r="KVS156" s="262"/>
      <c r="KVT156" s="262"/>
      <c r="KVU156" s="262"/>
      <c r="KVV156" s="262"/>
      <c r="KVW156" s="262"/>
      <c r="KVX156" s="262"/>
      <c r="KVY156" s="262"/>
      <c r="KVZ156" s="262"/>
      <c r="KWA156" s="262"/>
      <c r="KWB156" s="262"/>
      <c r="KWC156" s="262"/>
      <c r="KWD156" s="262"/>
      <c r="KWE156" s="262"/>
      <c r="KWF156" s="262"/>
      <c r="KWG156" s="262"/>
      <c r="KWH156" s="262"/>
      <c r="KWI156" s="262"/>
      <c r="KWJ156" s="262"/>
      <c r="KWK156" s="262"/>
      <c r="KWL156" s="262"/>
      <c r="KWM156" s="262"/>
      <c r="KWN156" s="262"/>
      <c r="KWO156" s="262"/>
      <c r="KWP156" s="262"/>
      <c r="KWQ156" s="262"/>
      <c r="KWR156" s="262"/>
      <c r="KWS156" s="262"/>
      <c r="KWT156" s="262"/>
      <c r="KWU156" s="262"/>
      <c r="KWV156" s="262"/>
      <c r="KWW156" s="262"/>
      <c r="KWX156" s="262"/>
      <c r="KWY156" s="262"/>
      <c r="KWZ156" s="262"/>
      <c r="KXA156" s="262"/>
      <c r="KXB156" s="262"/>
      <c r="KXC156" s="262"/>
      <c r="KXD156" s="262"/>
      <c r="KXE156" s="262"/>
      <c r="KXF156" s="262"/>
      <c r="KXG156" s="262"/>
      <c r="KXH156" s="262"/>
      <c r="KXI156" s="262"/>
      <c r="KXJ156" s="262"/>
      <c r="KXK156" s="262"/>
      <c r="KXL156" s="262"/>
      <c r="KXM156" s="262"/>
      <c r="KXN156" s="262"/>
      <c r="KXO156" s="262"/>
      <c r="KXP156" s="262"/>
      <c r="KXQ156" s="262"/>
      <c r="KXR156" s="262"/>
      <c r="KXS156" s="262"/>
      <c r="KXT156" s="262"/>
      <c r="KXU156" s="262"/>
      <c r="KXV156" s="262"/>
      <c r="KXW156" s="262"/>
      <c r="KXX156" s="262"/>
      <c r="KXY156" s="262"/>
      <c r="KXZ156" s="262"/>
      <c r="KYA156" s="262"/>
      <c r="KYB156" s="262"/>
      <c r="KYC156" s="262"/>
      <c r="KYD156" s="262"/>
      <c r="KYE156" s="262"/>
      <c r="KYF156" s="262"/>
      <c r="KYG156" s="262"/>
      <c r="KYH156" s="262"/>
      <c r="KYI156" s="262"/>
      <c r="KYJ156" s="262"/>
      <c r="KYK156" s="262"/>
      <c r="KYL156" s="262"/>
      <c r="KYM156" s="262"/>
      <c r="KYN156" s="262"/>
      <c r="KYO156" s="262"/>
      <c r="KYP156" s="262"/>
      <c r="KYQ156" s="262"/>
      <c r="KYR156" s="262"/>
      <c r="KYS156" s="262"/>
      <c r="KYT156" s="262"/>
      <c r="KYU156" s="262"/>
      <c r="KYV156" s="262"/>
      <c r="KYW156" s="262"/>
      <c r="KYX156" s="262"/>
      <c r="KYY156" s="262"/>
      <c r="KYZ156" s="262"/>
      <c r="KZA156" s="262"/>
      <c r="KZB156" s="262"/>
      <c r="KZC156" s="262"/>
      <c r="KZD156" s="262"/>
      <c r="KZE156" s="262"/>
      <c r="KZF156" s="262"/>
      <c r="KZG156" s="262"/>
      <c r="KZH156" s="262"/>
      <c r="KZI156" s="262"/>
      <c r="KZJ156" s="262"/>
      <c r="KZK156" s="262"/>
      <c r="KZL156" s="262"/>
      <c r="KZM156" s="262"/>
      <c r="KZN156" s="262"/>
      <c r="KZO156" s="262"/>
      <c r="KZP156" s="262"/>
      <c r="KZQ156" s="262"/>
      <c r="KZR156" s="262"/>
      <c r="KZS156" s="262"/>
      <c r="KZT156" s="262"/>
      <c r="KZU156" s="262"/>
      <c r="KZV156" s="262"/>
      <c r="KZW156" s="262"/>
      <c r="KZX156" s="262"/>
      <c r="KZY156" s="262"/>
      <c r="KZZ156" s="262"/>
      <c r="LAA156" s="262"/>
      <c r="LAB156" s="262"/>
      <c r="LAC156" s="262"/>
      <c r="LAD156" s="262"/>
      <c r="LAE156" s="262"/>
      <c r="LAF156" s="262"/>
      <c r="LAG156" s="262"/>
      <c r="LAH156" s="262"/>
      <c r="LAI156" s="262"/>
      <c r="LAJ156" s="262"/>
      <c r="LAK156" s="262"/>
      <c r="LAL156" s="262"/>
      <c r="LAM156" s="262"/>
      <c r="LAN156" s="262"/>
      <c r="LAO156" s="262"/>
      <c r="LAP156" s="262"/>
      <c r="LAQ156" s="262"/>
      <c r="LAR156" s="262"/>
      <c r="LAS156" s="262"/>
      <c r="LAT156" s="262"/>
      <c r="LAU156" s="262"/>
      <c r="LAV156" s="262"/>
      <c r="LAW156" s="262"/>
      <c r="LAX156" s="262"/>
      <c r="LAY156" s="262"/>
      <c r="LAZ156" s="262"/>
      <c r="LBA156" s="262"/>
      <c r="LBB156" s="262"/>
      <c r="LBC156" s="262"/>
      <c r="LBD156" s="262"/>
      <c r="LBE156" s="262"/>
      <c r="LBF156" s="262"/>
      <c r="LBG156" s="262"/>
      <c r="LBH156" s="262"/>
      <c r="LBI156" s="262"/>
      <c r="LBJ156" s="262"/>
      <c r="LBK156" s="262"/>
      <c r="LBL156" s="262"/>
      <c r="LBM156" s="262"/>
      <c r="LBN156" s="262"/>
      <c r="LBO156" s="262"/>
      <c r="LBP156" s="262"/>
      <c r="LBQ156" s="262"/>
      <c r="LBR156" s="262"/>
      <c r="LBS156" s="262"/>
      <c r="LBT156" s="262"/>
      <c r="LBU156" s="262"/>
      <c r="LBV156" s="262"/>
      <c r="LBW156" s="262"/>
      <c r="LBX156" s="262"/>
      <c r="LBY156" s="262"/>
      <c r="LBZ156" s="262"/>
      <c r="LCA156" s="262"/>
      <c r="LCB156" s="262"/>
      <c r="LCC156" s="262"/>
      <c r="LCD156" s="262"/>
      <c r="LCE156" s="262"/>
      <c r="LCF156" s="262"/>
      <c r="LCG156" s="262"/>
      <c r="LCH156" s="262"/>
      <c r="LCI156" s="262"/>
      <c r="LCJ156" s="262"/>
      <c r="LCK156" s="262"/>
      <c r="LCL156" s="262"/>
      <c r="LCM156" s="262"/>
      <c r="LCN156" s="262"/>
      <c r="LCO156" s="262"/>
      <c r="LCP156" s="262"/>
      <c r="LCQ156" s="262"/>
      <c r="LCR156" s="262"/>
      <c r="LCS156" s="262"/>
      <c r="LCT156" s="262"/>
      <c r="LCU156" s="262"/>
      <c r="LCV156" s="262"/>
      <c r="LCW156" s="262"/>
      <c r="LCX156" s="262"/>
      <c r="LCY156" s="262"/>
      <c r="LCZ156" s="262"/>
      <c r="LDA156" s="262"/>
      <c r="LDB156" s="262"/>
      <c r="LDC156" s="262"/>
      <c r="LDD156" s="262"/>
      <c r="LDE156" s="262"/>
      <c r="LDF156" s="262"/>
      <c r="LDG156" s="262"/>
      <c r="LDH156" s="262"/>
      <c r="LDI156" s="262"/>
      <c r="LDJ156" s="262"/>
      <c r="LDK156" s="262"/>
      <c r="LDL156" s="262"/>
      <c r="LDM156" s="262"/>
      <c r="LDN156" s="262"/>
      <c r="LDO156" s="262"/>
      <c r="LDP156" s="262"/>
      <c r="LDQ156" s="262"/>
      <c r="LDR156" s="262"/>
      <c r="LDS156" s="262"/>
      <c r="LDT156" s="262"/>
      <c r="LDU156" s="262"/>
      <c r="LDV156" s="262"/>
      <c r="LDW156" s="262"/>
      <c r="LDX156" s="262"/>
      <c r="LDY156" s="262"/>
      <c r="LDZ156" s="262"/>
      <c r="LEA156" s="262"/>
      <c r="LEB156" s="262"/>
      <c r="LEC156" s="262"/>
      <c r="LED156" s="262"/>
      <c r="LEE156" s="262"/>
      <c r="LEF156" s="262"/>
      <c r="LEG156" s="262"/>
      <c r="LEH156" s="262"/>
      <c r="LEI156" s="262"/>
      <c r="LEJ156" s="262"/>
      <c r="LEK156" s="262"/>
      <c r="LEL156" s="262"/>
      <c r="LEM156" s="262"/>
      <c r="LEN156" s="262"/>
      <c r="LEO156" s="262"/>
      <c r="LEP156" s="262"/>
      <c r="LEQ156" s="262"/>
      <c r="LER156" s="262"/>
      <c r="LES156" s="262"/>
      <c r="LET156" s="262"/>
      <c r="LEU156" s="262"/>
      <c r="LEV156" s="262"/>
      <c r="LEW156" s="262"/>
      <c r="LEX156" s="262"/>
      <c r="LEY156" s="262"/>
      <c r="LEZ156" s="262"/>
      <c r="LFA156" s="262"/>
      <c r="LFB156" s="262"/>
      <c r="LFC156" s="262"/>
      <c r="LFD156" s="262"/>
      <c r="LFE156" s="262"/>
      <c r="LFF156" s="262"/>
      <c r="LFG156" s="262"/>
      <c r="LFH156" s="262"/>
      <c r="LFI156" s="262"/>
      <c r="LFJ156" s="262"/>
      <c r="LFK156" s="262"/>
      <c r="LFL156" s="262"/>
      <c r="LFM156" s="262"/>
      <c r="LFN156" s="262"/>
      <c r="LFO156" s="262"/>
      <c r="LFP156" s="262"/>
      <c r="LFQ156" s="262"/>
      <c r="LFR156" s="262"/>
      <c r="LFS156" s="262"/>
      <c r="LFT156" s="262"/>
      <c r="LFU156" s="262"/>
      <c r="LFV156" s="262"/>
      <c r="LFW156" s="262"/>
      <c r="LFX156" s="262"/>
      <c r="LFY156" s="262"/>
      <c r="LFZ156" s="262"/>
      <c r="LGA156" s="262"/>
      <c r="LGB156" s="262"/>
      <c r="LGC156" s="262"/>
      <c r="LGD156" s="262"/>
      <c r="LGE156" s="262"/>
      <c r="LGF156" s="262"/>
      <c r="LGG156" s="262"/>
      <c r="LGH156" s="262"/>
      <c r="LGI156" s="262"/>
      <c r="LGJ156" s="262"/>
      <c r="LGK156" s="262"/>
      <c r="LGL156" s="262"/>
      <c r="LGM156" s="262"/>
      <c r="LGN156" s="262"/>
      <c r="LGO156" s="262"/>
      <c r="LGP156" s="262"/>
      <c r="LGQ156" s="262"/>
      <c r="LGR156" s="262"/>
      <c r="LGS156" s="262"/>
      <c r="LGT156" s="262"/>
      <c r="LGU156" s="262"/>
      <c r="LGV156" s="262"/>
      <c r="LGW156" s="262"/>
      <c r="LGX156" s="262"/>
      <c r="LGY156" s="262"/>
      <c r="LGZ156" s="262"/>
      <c r="LHA156" s="262"/>
      <c r="LHB156" s="262"/>
      <c r="LHC156" s="262"/>
      <c r="LHD156" s="262"/>
      <c r="LHE156" s="262"/>
      <c r="LHF156" s="262"/>
      <c r="LHG156" s="262"/>
      <c r="LHH156" s="262"/>
      <c r="LHI156" s="262"/>
      <c r="LHJ156" s="262"/>
      <c r="LHK156" s="262"/>
      <c r="LHL156" s="262"/>
      <c r="LHM156" s="262"/>
      <c r="LHN156" s="262"/>
      <c r="LHO156" s="262"/>
      <c r="LHP156" s="262"/>
      <c r="LHQ156" s="262"/>
      <c r="LHR156" s="262"/>
      <c r="LHS156" s="262"/>
      <c r="LHT156" s="262"/>
      <c r="LHU156" s="262"/>
      <c r="LHV156" s="262"/>
      <c r="LHW156" s="262"/>
      <c r="LHX156" s="262"/>
      <c r="LHY156" s="262"/>
      <c r="LHZ156" s="262"/>
      <c r="LIA156" s="262"/>
      <c r="LIB156" s="262"/>
      <c r="LIC156" s="262"/>
      <c r="LID156" s="262"/>
      <c r="LIE156" s="262"/>
      <c r="LIF156" s="262"/>
      <c r="LIG156" s="262"/>
      <c r="LIH156" s="262"/>
      <c r="LII156" s="262"/>
      <c r="LIJ156" s="262"/>
      <c r="LIK156" s="262"/>
      <c r="LIL156" s="262"/>
      <c r="LIM156" s="262"/>
      <c r="LIN156" s="262"/>
      <c r="LIO156" s="262"/>
      <c r="LIP156" s="262"/>
      <c r="LIQ156" s="262"/>
      <c r="LIR156" s="262"/>
      <c r="LIS156" s="262"/>
      <c r="LIT156" s="262"/>
      <c r="LIU156" s="262"/>
      <c r="LIV156" s="262"/>
      <c r="LIW156" s="262"/>
      <c r="LIX156" s="262"/>
      <c r="LIY156" s="262"/>
      <c r="LIZ156" s="262"/>
      <c r="LJA156" s="262"/>
      <c r="LJB156" s="262"/>
      <c r="LJC156" s="262"/>
      <c r="LJD156" s="262"/>
      <c r="LJE156" s="262"/>
      <c r="LJF156" s="262"/>
      <c r="LJG156" s="262"/>
      <c r="LJH156" s="262"/>
      <c r="LJI156" s="262"/>
      <c r="LJJ156" s="262"/>
      <c r="LJK156" s="262"/>
      <c r="LJL156" s="262"/>
      <c r="LJM156" s="262"/>
      <c r="LJN156" s="262"/>
      <c r="LJO156" s="262"/>
      <c r="LJP156" s="262"/>
      <c r="LJQ156" s="262"/>
      <c r="LJR156" s="262"/>
      <c r="LJS156" s="262"/>
      <c r="LJT156" s="262"/>
      <c r="LJU156" s="262"/>
      <c r="LJV156" s="262"/>
      <c r="LJW156" s="262"/>
      <c r="LJX156" s="262"/>
      <c r="LJY156" s="262"/>
      <c r="LJZ156" s="262"/>
      <c r="LKA156" s="262"/>
      <c r="LKB156" s="262"/>
      <c r="LKC156" s="262"/>
      <c r="LKD156" s="262"/>
      <c r="LKE156" s="262"/>
      <c r="LKF156" s="262"/>
      <c r="LKG156" s="262"/>
      <c r="LKH156" s="262"/>
      <c r="LKI156" s="262"/>
      <c r="LKJ156" s="262"/>
      <c r="LKK156" s="262"/>
      <c r="LKL156" s="262"/>
      <c r="LKM156" s="262"/>
      <c r="LKN156" s="262"/>
      <c r="LKO156" s="262"/>
      <c r="LKP156" s="262"/>
      <c r="LKQ156" s="262"/>
      <c r="LKR156" s="262"/>
      <c r="LKS156" s="262"/>
      <c r="LKT156" s="262"/>
      <c r="LKU156" s="262"/>
      <c r="LKV156" s="262"/>
      <c r="LKW156" s="262"/>
      <c r="LKX156" s="262"/>
      <c r="LKY156" s="262"/>
      <c r="LKZ156" s="262"/>
      <c r="LLA156" s="262"/>
      <c r="LLB156" s="262"/>
      <c r="LLC156" s="262"/>
      <c r="LLD156" s="262"/>
      <c r="LLE156" s="262"/>
      <c r="LLF156" s="262"/>
      <c r="LLG156" s="262"/>
      <c r="LLH156" s="262"/>
      <c r="LLI156" s="262"/>
      <c r="LLJ156" s="262"/>
      <c r="LLK156" s="262"/>
      <c r="LLL156" s="262"/>
      <c r="LLM156" s="262"/>
      <c r="LLN156" s="262"/>
      <c r="LLO156" s="262"/>
      <c r="LLP156" s="262"/>
      <c r="LLQ156" s="262"/>
      <c r="LLR156" s="262"/>
      <c r="LLS156" s="262"/>
      <c r="LLT156" s="262"/>
      <c r="LLU156" s="262"/>
      <c r="LLV156" s="262"/>
      <c r="LLW156" s="262"/>
      <c r="LLX156" s="262"/>
      <c r="LLY156" s="262"/>
      <c r="LLZ156" s="262"/>
      <c r="LMA156" s="262"/>
      <c r="LMB156" s="262"/>
      <c r="LMC156" s="262"/>
      <c r="LMD156" s="262"/>
      <c r="LME156" s="262"/>
      <c r="LMF156" s="262"/>
      <c r="LMG156" s="262"/>
      <c r="LMH156" s="262"/>
      <c r="LMI156" s="262"/>
      <c r="LMJ156" s="262"/>
      <c r="LMK156" s="262"/>
      <c r="LML156" s="262"/>
      <c r="LMM156" s="262"/>
      <c r="LMN156" s="262"/>
      <c r="LMO156" s="262"/>
      <c r="LMP156" s="262"/>
      <c r="LMQ156" s="262"/>
      <c r="LMR156" s="262"/>
      <c r="LMS156" s="262"/>
      <c r="LMT156" s="262"/>
      <c r="LMU156" s="262"/>
      <c r="LMV156" s="262"/>
      <c r="LMW156" s="262"/>
      <c r="LMX156" s="262"/>
      <c r="LMY156" s="262"/>
      <c r="LMZ156" s="262"/>
      <c r="LNA156" s="262"/>
      <c r="LNB156" s="262"/>
      <c r="LNC156" s="262"/>
      <c r="LND156" s="262"/>
      <c r="LNE156" s="262"/>
      <c r="LNF156" s="262"/>
      <c r="LNG156" s="262"/>
      <c r="LNH156" s="262"/>
      <c r="LNI156" s="262"/>
      <c r="LNJ156" s="262"/>
      <c r="LNK156" s="262"/>
      <c r="LNL156" s="262"/>
      <c r="LNM156" s="262"/>
      <c r="LNN156" s="262"/>
      <c r="LNO156" s="262"/>
      <c r="LNP156" s="262"/>
      <c r="LNQ156" s="262"/>
      <c r="LNR156" s="262"/>
      <c r="LNS156" s="262"/>
      <c r="LNT156" s="262"/>
      <c r="LNU156" s="262"/>
      <c r="LNV156" s="262"/>
      <c r="LNW156" s="262"/>
      <c r="LNX156" s="262"/>
      <c r="LNY156" s="262"/>
      <c r="LNZ156" s="262"/>
      <c r="LOA156" s="262"/>
      <c r="LOB156" s="262"/>
      <c r="LOC156" s="262"/>
      <c r="LOD156" s="262"/>
      <c r="LOE156" s="262"/>
      <c r="LOF156" s="262"/>
      <c r="LOG156" s="262"/>
      <c r="LOH156" s="262"/>
      <c r="LOI156" s="262"/>
      <c r="LOJ156" s="262"/>
      <c r="LOK156" s="262"/>
      <c r="LOL156" s="262"/>
      <c r="LOM156" s="262"/>
      <c r="LON156" s="262"/>
      <c r="LOO156" s="262"/>
      <c r="LOP156" s="262"/>
      <c r="LOQ156" s="262"/>
      <c r="LOR156" s="262"/>
      <c r="LOS156" s="262"/>
      <c r="LOT156" s="262"/>
      <c r="LOU156" s="262"/>
      <c r="LOV156" s="262"/>
      <c r="LOW156" s="262"/>
      <c r="LOX156" s="262"/>
      <c r="LOY156" s="262"/>
      <c r="LOZ156" s="262"/>
      <c r="LPA156" s="262"/>
      <c r="LPB156" s="262"/>
      <c r="LPC156" s="262"/>
      <c r="LPD156" s="262"/>
      <c r="LPE156" s="262"/>
      <c r="LPF156" s="262"/>
      <c r="LPG156" s="262"/>
      <c r="LPH156" s="262"/>
      <c r="LPI156" s="262"/>
      <c r="LPJ156" s="262"/>
      <c r="LPK156" s="262"/>
      <c r="LPL156" s="262"/>
      <c r="LPM156" s="262"/>
      <c r="LPN156" s="262"/>
      <c r="LPO156" s="262"/>
      <c r="LPP156" s="262"/>
      <c r="LPQ156" s="262"/>
      <c r="LPR156" s="262"/>
      <c r="LPS156" s="262"/>
      <c r="LPT156" s="262"/>
      <c r="LPU156" s="262"/>
      <c r="LPV156" s="262"/>
      <c r="LPW156" s="262"/>
      <c r="LPX156" s="262"/>
      <c r="LPY156" s="262"/>
      <c r="LPZ156" s="262"/>
      <c r="LQA156" s="262"/>
      <c r="LQB156" s="262"/>
      <c r="LQC156" s="262"/>
      <c r="LQD156" s="262"/>
      <c r="LQE156" s="262"/>
      <c r="LQF156" s="262"/>
      <c r="LQG156" s="262"/>
      <c r="LQH156" s="262"/>
      <c r="LQI156" s="262"/>
      <c r="LQJ156" s="262"/>
      <c r="LQK156" s="262"/>
      <c r="LQL156" s="262"/>
      <c r="LQM156" s="262"/>
      <c r="LQN156" s="262"/>
      <c r="LQO156" s="262"/>
      <c r="LQP156" s="262"/>
      <c r="LQQ156" s="262"/>
      <c r="LQR156" s="262"/>
      <c r="LQS156" s="262"/>
      <c r="LQT156" s="262"/>
      <c r="LQU156" s="262"/>
      <c r="LQV156" s="262"/>
      <c r="LQW156" s="262"/>
      <c r="LQX156" s="262"/>
      <c r="LQY156" s="262"/>
      <c r="LQZ156" s="262"/>
      <c r="LRA156" s="262"/>
      <c r="LRB156" s="262"/>
      <c r="LRC156" s="262"/>
      <c r="LRD156" s="262"/>
      <c r="LRE156" s="262"/>
      <c r="LRF156" s="262"/>
      <c r="LRG156" s="262"/>
      <c r="LRH156" s="262"/>
      <c r="LRI156" s="262"/>
      <c r="LRJ156" s="262"/>
      <c r="LRK156" s="262"/>
      <c r="LRL156" s="262"/>
      <c r="LRM156" s="262"/>
      <c r="LRN156" s="262"/>
      <c r="LRO156" s="262"/>
      <c r="LRP156" s="262"/>
      <c r="LRQ156" s="262"/>
      <c r="LRR156" s="262"/>
      <c r="LRS156" s="262"/>
      <c r="LRT156" s="262"/>
      <c r="LRU156" s="262"/>
      <c r="LRV156" s="262"/>
      <c r="LRW156" s="262"/>
      <c r="LRX156" s="262"/>
      <c r="LRY156" s="262"/>
      <c r="LRZ156" s="262"/>
      <c r="LSA156" s="262"/>
      <c r="LSB156" s="262"/>
      <c r="LSC156" s="262"/>
      <c r="LSD156" s="262"/>
      <c r="LSE156" s="262"/>
      <c r="LSF156" s="262"/>
      <c r="LSG156" s="262"/>
      <c r="LSH156" s="262"/>
      <c r="LSI156" s="262"/>
      <c r="LSJ156" s="262"/>
      <c r="LSK156" s="262"/>
      <c r="LSL156" s="262"/>
      <c r="LSM156" s="262"/>
      <c r="LSN156" s="262"/>
      <c r="LSO156" s="262"/>
      <c r="LSP156" s="262"/>
      <c r="LSQ156" s="262"/>
      <c r="LSR156" s="262"/>
      <c r="LSS156" s="262"/>
      <c r="LST156" s="262"/>
      <c r="LSU156" s="262"/>
      <c r="LSV156" s="262"/>
      <c r="LSW156" s="262"/>
      <c r="LSX156" s="262"/>
      <c r="LSY156" s="262"/>
      <c r="LSZ156" s="262"/>
      <c r="LTA156" s="262"/>
      <c r="LTB156" s="262"/>
      <c r="LTC156" s="262"/>
      <c r="LTD156" s="262"/>
      <c r="LTE156" s="262"/>
      <c r="LTF156" s="262"/>
      <c r="LTG156" s="262"/>
      <c r="LTH156" s="262"/>
      <c r="LTI156" s="262"/>
      <c r="LTJ156" s="262"/>
      <c r="LTK156" s="262"/>
      <c r="LTL156" s="262"/>
      <c r="LTM156" s="262"/>
      <c r="LTN156" s="262"/>
      <c r="LTO156" s="262"/>
      <c r="LTP156" s="262"/>
      <c r="LTQ156" s="262"/>
      <c r="LTR156" s="262"/>
      <c r="LTS156" s="262"/>
      <c r="LTT156" s="262"/>
      <c r="LTU156" s="262"/>
      <c r="LTV156" s="262"/>
      <c r="LTW156" s="262"/>
      <c r="LTX156" s="262"/>
      <c r="LTY156" s="262"/>
      <c r="LTZ156" s="262"/>
      <c r="LUA156" s="262"/>
      <c r="LUB156" s="262"/>
      <c r="LUC156" s="262"/>
      <c r="LUD156" s="262"/>
      <c r="LUE156" s="262"/>
      <c r="LUF156" s="262"/>
      <c r="LUG156" s="262"/>
      <c r="LUH156" s="262"/>
      <c r="LUI156" s="262"/>
      <c r="LUJ156" s="262"/>
      <c r="LUK156" s="262"/>
      <c r="LUL156" s="262"/>
      <c r="LUM156" s="262"/>
      <c r="LUN156" s="262"/>
      <c r="LUO156" s="262"/>
      <c r="LUP156" s="262"/>
      <c r="LUQ156" s="262"/>
      <c r="LUR156" s="262"/>
      <c r="LUS156" s="262"/>
      <c r="LUT156" s="262"/>
      <c r="LUU156" s="262"/>
      <c r="LUV156" s="262"/>
      <c r="LUW156" s="262"/>
      <c r="LUX156" s="262"/>
      <c r="LUY156" s="262"/>
      <c r="LUZ156" s="262"/>
      <c r="LVA156" s="262"/>
      <c r="LVB156" s="262"/>
      <c r="LVC156" s="262"/>
      <c r="LVD156" s="262"/>
      <c r="LVE156" s="262"/>
      <c r="LVF156" s="262"/>
      <c r="LVG156" s="262"/>
      <c r="LVH156" s="262"/>
      <c r="LVI156" s="262"/>
      <c r="LVJ156" s="262"/>
      <c r="LVK156" s="262"/>
      <c r="LVL156" s="262"/>
      <c r="LVM156" s="262"/>
      <c r="LVN156" s="262"/>
      <c r="LVO156" s="262"/>
      <c r="LVP156" s="262"/>
      <c r="LVQ156" s="262"/>
      <c r="LVR156" s="262"/>
      <c r="LVS156" s="262"/>
      <c r="LVT156" s="262"/>
      <c r="LVU156" s="262"/>
      <c r="LVV156" s="262"/>
      <c r="LVW156" s="262"/>
      <c r="LVX156" s="262"/>
      <c r="LVY156" s="262"/>
      <c r="LVZ156" s="262"/>
      <c r="LWA156" s="262"/>
      <c r="LWB156" s="262"/>
      <c r="LWC156" s="262"/>
      <c r="LWD156" s="262"/>
      <c r="LWE156" s="262"/>
      <c r="LWF156" s="262"/>
      <c r="LWG156" s="262"/>
      <c r="LWH156" s="262"/>
      <c r="LWI156" s="262"/>
      <c r="LWJ156" s="262"/>
      <c r="LWK156" s="262"/>
      <c r="LWL156" s="262"/>
      <c r="LWM156" s="262"/>
      <c r="LWN156" s="262"/>
      <c r="LWO156" s="262"/>
      <c r="LWP156" s="262"/>
      <c r="LWQ156" s="262"/>
      <c r="LWR156" s="262"/>
      <c r="LWS156" s="262"/>
      <c r="LWT156" s="262"/>
      <c r="LWU156" s="262"/>
      <c r="LWV156" s="262"/>
      <c r="LWW156" s="262"/>
      <c r="LWX156" s="262"/>
      <c r="LWY156" s="262"/>
      <c r="LWZ156" s="262"/>
      <c r="LXA156" s="262"/>
      <c r="LXB156" s="262"/>
      <c r="LXC156" s="262"/>
      <c r="LXD156" s="262"/>
      <c r="LXE156" s="262"/>
      <c r="LXF156" s="262"/>
      <c r="LXG156" s="262"/>
      <c r="LXH156" s="262"/>
      <c r="LXI156" s="262"/>
      <c r="LXJ156" s="262"/>
      <c r="LXK156" s="262"/>
      <c r="LXL156" s="262"/>
      <c r="LXM156" s="262"/>
      <c r="LXN156" s="262"/>
      <c r="LXO156" s="262"/>
      <c r="LXP156" s="262"/>
      <c r="LXQ156" s="262"/>
      <c r="LXR156" s="262"/>
      <c r="LXS156" s="262"/>
      <c r="LXT156" s="262"/>
      <c r="LXU156" s="262"/>
      <c r="LXV156" s="262"/>
      <c r="LXW156" s="262"/>
      <c r="LXX156" s="262"/>
      <c r="LXY156" s="262"/>
      <c r="LXZ156" s="262"/>
      <c r="LYA156" s="262"/>
      <c r="LYB156" s="262"/>
      <c r="LYC156" s="262"/>
      <c r="LYD156" s="262"/>
      <c r="LYE156" s="262"/>
      <c r="LYF156" s="262"/>
      <c r="LYG156" s="262"/>
      <c r="LYH156" s="262"/>
      <c r="LYI156" s="262"/>
      <c r="LYJ156" s="262"/>
      <c r="LYK156" s="262"/>
      <c r="LYL156" s="262"/>
      <c r="LYM156" s="262"/>
      <c r="LYN156" s="262"/>
      <c r="LYO156" s="262"/>
      <c r="LYP156" s="262"/>
      <c r="LYQ156" s="262"/>
      <c r="LYR156" s="262"/>
      <c r="LYS156" s="262"/>
      <c r="LYT156" s="262"/>
      <c r="LYU156" s="262"/>
      <c r="LYV156" s="262"/>
      <c r="LYW156" s="262"/>
      <c r="LYX156" s="262"/>
      <c r="LYY156" s="262"/>
      <c r="LYZ156" s="262"/>
      <c r="LZA156" s="262"/>
      <c r="LZB156" s="262"/>
      <c r="LZC156" s="262"/>
      <c r="LZD156" s="262"/>
      <c r="LZE156" s="262"/>
      <c r="LZF156" s="262"/>
      <c r="LZG156" s="262"/>
      <c r="LZH156" s="262"/>
      <c r="LZI156" s="262"/>
      <c r="LZJ156" s="262"/>
      <c r="LZK156" s="262"/>
      <c r="LZL156" s="262"/>
      <c r="LZM156" s="262"/>
      <c r="LZN156" s="262"/>
      <c r="LZO156" s="262"/>
      <c r="LZP156" s="262"/>
      <c r="LZQ156" s="262"/>
      <c r="LZR156" s="262"/>
      <c r="LZS156" s="262"/>
      <c r="LZT156" s="262"/>
      <c r="LZU156" s="262"/>
      <c r="LZV156" s="262"/>
      <c r="LZW156" s="262"/>
      <c r="LZX156" s="262"/>
      <c r="LZY156" s="262"/>
      <c r="LZZ156" s="262"/>
      <c r="MAA156" s="262"/>
      <c r="MAB156" s="262"/>
      <c r="MAC156" s="262"/>
      <c r="MAD156" s="262"/>
      <c r="MAE156" s="262"/>
      <c r="MAF156" s="262"/>
      <c r="MAG156" s="262"/>
      <c r="MAH156" s="262"/>
      <c r="MAI156" s="262"/>
      <c r="MAJ156" s="262"/>
      <c r="MAK156" s="262"/>
      <c r="MAL156" s="262"/>
      <c r="MAM156" s="262"/>
      <c r="MAN156" s="262"/>
      <c r="MAO156" s="262"/>
      <c r="MAP156" s="262"/>
      <c r="MAQ156" s="262"/>
      <c r="MAR156" s="262"/>
      <c r="MAS156" s="262"/>
      <c r="MAT156" s="262"/>
      <c r="MAU156" s="262"/>
      <c r="MAV156" s="262"/>
      <c r="MAW156" s="262"/>
      <c r="MAX156" s="262"/>
      <c r="MAY156" s="262"/>
      <c r="MAZ156" s="262"/>
      <c r="MBA156" s="262"/>
      <c r="MBB156" s="262"/>
      <c r="MBC156" s="262"/>
      <c r="MBD156" s="262"/>
      <c r="MBE156" s="262"/>
      <c r="MBF156" s="262"/>
      <c r="MBG156" s="262"/>
      <c r="MBH156" s="262"/>
      <c r="MBI156" s="262"/>
      <c r="MBJ156" s="262"/>
      <c r="MBK156" s="262"/>
      <c r="MBL156" s="262"/>
      <c r="MBM156" s="262"/>
      <c r="MBN156" s="262"/>
      <c r="MBO156" s="262"/>
      <c r="MBP156" s="262"/>
      <c r="MBQ156" s="262"/>
      <c r="MBR156" s="262"/>
      <c r="MBS156" s="262"/>
      <c r="MBT156" s="262"/>
      <c r="MBU156" s="262"/>
      <c r="MBV156" s="262"/>
      <c r="MBW156" s="262"/>
      <c r="MBX156" s="262"/>
      <c r="MBY156" s="262"/>
      <c r="MBZ156" s="262"/>
      <c r="MCA156" s="262"/>
      <c r="MCB156" s="262"/>
      <c r="MCC156" s="262"/>
      <c r="MCD156" s="262"/>
      <c r="MCE156" s="262"/>
      <c r="MCF156" s="262"/>
      <c r="MCG156" s="262"/>
      <c r="MCH156" s="262"/>
      <c r="MCI156" s="262"/>
      <c r="MCJ156" s="262"/>
      <c r="MCK156" s="262"/>
      <c r="MCL156" s="262"/>
      <c r="MCM156" s="262"/>
      <c r="MCN156" s="262"/>
      <c r="MCO156" s="262"/>
      <c r="MCP156" s="262"/>
      <c r="MCQ156" s="262"/>
      <c r="MCR156" s="262"/>
      <c r="MCS156" s="262"/>
      <c r="MCT156" s="262"/>
      <c r="MCU156" s="262"/>
      <c r="MCV156" s="262"/>
      <c r="MCW156" s="262"/>
      <c r="MCX156" s="262"/>
      <c r="MCY156" s="262"/>
      <c r="MCZ156" s="262"/>
      <c r="MDA156" s="262"/>
      <c r="MDB156" s="262"/>
      <c r="MDC156" s="262"/>
      <c r="MDD156" s="262"/>
      <c r="MDE156" s="262"/>
      <c r="MDF156" s="262"/>
      <c r="MDG156" s="262"/>
      <c r="MDH156" s="262"/>
      <c r="MDI156" s="262"/>
      <c r="MDJ156" s="262"/>
      <c r="MDK156" s="262"/>
      <c r="MDL156" s="262"/>
      <c r="MDM156" s="262"/>
      <c r="MDN156" s="262"/>
      <c r="MDO156" s="262"/>
      <c r="MDP156" s="262"/>
      <c r="MDQ156" s="262"/>
      <c r="MDR156" s="262"/>
      <c r="MDS156" s="262"/>
      <c r="MDT156" s="262"/>
      <c r="MDU156" s="262"/>
      <c r="MDV156" s="262"/>
      <c r="MDW156" s="262"/>
      <c r="MDX156" s="262"/>
      <c r="MDY156" s="262"/>
      <c r="MDZ156" s="262"/>
      <c r="MEA156" s="262"/>
      <c r="MEB156" s="262"/>
      <c r="MEC156" s="262"/>
      <c r="MED156" s="262"/>
      <c r="MEE156" s="262"/>
      <c r="MEF156" s="262"/>
      <c r="MEG156" s="262"/>
      <c r="MEH156" s="262"/>
      <c r="MEI156" s="262"/>
      <c r="MEJ156" s="262"/>
      <c r="MEK156" s="262"/>
      <c r="MEL156" s="262"/>
      <c r="MEM156" s="262"/>
      <c r="MEN156" s="262"/>
      <c r="MEO156" s="262"/>
      <c r="MEP156" s="262"/>
      <c r="MEQ156" s="262"/>
      <c r="MER156" s="262"/>
      <c r="MES156" s="262"/>
      <c r="MET156" s="262"/>
      <c r="MEU156" s="262"/>
      <c r="MEV156" s="262"/>
      <c r="MEW156" s="262"/>
      <c r="MEX156" s="262"/>
      <c r="MEY156" s="262"/>
      <c r="MEZ156" s="262"/>
      <c r="MFA156" s="262"/>
      <c r="MFB156" s="262"/>
      <c r="MFC156" s="262"/>
      <c r="MFD156" s="262"/>
      <c r="MFE156" s="262"/>
      <c r="MFF156" s="262"/>
      <c r="MFG156" s="262"/>
      <c r="MFH156" s="262"/>
      <c r="MFI156" s="262"/>
      <c r="MFJ156" s="262"/>
      <c r="MFK156" s="262"/>
      <c r="MFL156" s="262"/>
      <c r="MFM156" s="262"/>
      <c r="MFN156" s="262"/>
      <c r="MFO156" s="262"/>
      <c r="MFP156" s="262"/>
      <c r="MFQ156" s="262"/>
      <c r="MFR156" s="262"/>
      <c r="MFS156" s="262"/>
      <c r="MFT156" s="262"/>
      <c r="MFU156" s="262"/>
      <c r="MFV156" s="262"/>
      <c r="MFW156" s="262"/>
      <c r="MFX156" s="262"/>
      <c r="MFY156" s="262"/>
      <c r="MFZ156" s="262"/>
      <c r="MGA156" s="262"/>
      <c r="MGB156" s="262"/>
      <c r="MGC156" s="262"/>
      <c r="MGD156" s="262"/>
      <c r="MGE156" s="262"/>
      <c r="MGF156" s="262"/>
      <c r="MGG156" s="262"/>
      <c r="MGH156" s="262"/>
      <c r="MGI156" s="262"/>
      <c r="MGJ156" s="262"/>
      <c r="MGK156" s="262"/>
      <c r="MGL156" s="262"/>
      <c r="MGM156" s="262"/>
      <c r="MGN156" s="262"/>
      <c r="MGO156" s="262"/>
      <c r="MGP156" s="262"/>
      <c r="MGQ156" s="262"/>
      <c r="MGR156" s="262"/>
      <c r="MGS156" s="262"/>
      <c r="MGT156" s="262"/>
      <c r="MGU156" s="262"/>
      <c r="MGV156" s="262"/>
      <c r="MGW156" s="262"/>
      <c r="MGX156" s="262"/>
      <c r="MGY156" s="262"/>
      <c r="MGZ156" s="262"/>
      <c r="MHA156" s="262"/>
      <c r="MHB156" s="262"/>
      <c r="MHC156" s="262"/>
      <c r="MHD156" s="262"/>
      <c r="MHE156" s="262"/>
      <c r="MHF156" s="262"/>
      <c r="MHG156" s="262"/>
      <c r="MHH156" s="262"/>
      <c r="MHI156" s="262"/>
      <c r="MHJ156" s="262"/>
      <c r="MHK156" s="262"/>
      <c r="MHL156" s="262"/>
      <c r="MHM156" s="262"/>
      <c r="MHN156" s="262"/>
      <c r="MHO156" s="262"/>
      <c r="MHP156" s="262"/>
      <c r="MHQ156" s="262"/>
      <c r="MHR156" s="262"/>
      <c r="MHS156" s="262"/>
      <c r="MHT156" s="262"/>
      <c r="MHU156" s="262"/>
      <c r="MHV156" s="262"/>
      <c r="MHW156" s="262"/>
      <c r="MHX156" s="262"/>
      <c r="MHY156" s="262"/>
      <c r="MHZ156" s="262"/>
      <c r="MIA156" s="262"/>
      <c r="MIB156" s="262"/>
      <c r="MIC156" s="262"/>
      <c r="MID156" s="262"/>
      <c r="MIE156" s="262"/>
      <c r="MIF156" s="262"/>
      <c r="MIG156" s="262"/>
      <c r="MIH156" s="262"/>
      <c r="MII156" s="262"/>
      <c r="MIJ156" s="262"/>
      <c r="MIK156" s="262"/>
      <c r="MIL156" s="262"/>
      <c r="MIM156" s="262"/>
      <c r="MIN156" s="262"/>
      <c r="MIO156" s="262"/>
      <c r="MIP156" s="262"/>
      <c r="MIQ156" s="262"/>
      <c r="MIR156" s="262"/>
      <c r="MIS156" s="262"/>
      <c r="MIT156" s="262"/>
      <c r="MIU156" s="262"/>
      <c r="MIV156" s="262"/>
      <c r="MIW156" s="262"/>
      <c r="MIX156" s="262"/>
      <c r="MIY156" s="262"/>
      <c r="MIZ156" s="262"/>
      <c r="MJA156" s="262"/>
      <c r="MJB156" s="262"/>
      <c r="MJC156" s="262"/>
      <c r="MJD156" s="262"/>
      <c r="MJE156" s="262"/>
      <c r="MJF156" s="262"/>
      <c r="MJG156" s="262"/>
      <c r="MJH156" s="262"/>
      <c r="MJI156" s="262"/>
      <c r="MJJ156" s="262"/>
      <c r="MJK156" s="262"/>
      <c r="MJL156" s="262"/>
      <c r="MJM156" s="262"/>
      <c r="MJN156" s="262"/>
      <c r="MJO156" s="262"/>
      <c r="MJP156" s="262"/>
      <c r="MJQ156" s="262"/>
      <c r="MJR156" s="262"/>
      <c r="MJS156" s="262"/>
      <c r="MJT156" s="262"/>
      <c r="MJU156" s="262"/>
      <c r="MJV156" s="262"/>
      <c r="MJW156" s="262"/>
      <c r="MJX156" s="262"/>
      <c r="MJY156" s="262"/>
      <c r="MJZ156" s="262"/>
      <c r="MKA156" s="262"/>
      <c r="MKB156" s="262"/>
      <c r="MKC156" s="262"/>
      <c r="MKD156" s="262"/>
      <c r="MKE156" s="262"/>
      <c r="MKF156" s="262"/>
      <c r="MKG156" s="262"/>
      <c r="MKH156" s="262"/>
      <c r="MKI156" s="262"/>
      <c r="MKJ156" s="262"/>
      <c r="MKK156" s="262"/>
      <c r="MKL156" s="262"/>
      <c r="MKM156" s="262"/>
      <c r="MKN156" s="262"/>
      <c r="MKO156" s="262"/>
      <c r="MKP156" s="262"/>
      <c r="MKQ156" s="262"/>
      <c r="MKR156" s="262"/>
      <c r="MKS156" s="262"/>
      <c r="MKT156" s="262"/>
      <c r="MKU156" s="262"/>
      <c r="MKV156" s="262"/>
      <c r="MKW156" s="262"/>
      <c r="MKX156" s="262"/>
      <c r="MKY156" s="262"/>
      <c r="MKZ156" s="262"/>
      <c r="MLA156" s="262"/>
      <c r="MLB156" s="262"/>
      <c r="MLC156" s="262"/>
      <c r="MLD156" s="262"/>
      <c r="MLE156" s="262"/>
      <c r="MLF156" s="262"/>
      <c r="MLG156" s="262"/>
      <c r="MLH156" s="262"/>
      <c r="MLI156" s="262"/>
      <c r="MLJ156" s="262"/>
      <c r="MLK156" s="262"/>
      <c r="MLL156" s="262"/>
      <c r="MLM156" s="262"/>
      <c r="MLN156" s="262"/>
      <c r="MLO156" s="262"/>
      <c r="MLP156" s="262"/>
      <c r="MLQ156" s="262"/>
      <c r="MLR156" s="262"/>
      <c r="MLS156" s="262"/>
      <c r="MLT156" s="262"/>
      <c r="MLU156" s="262"/>
      <c r="MLV156" s="262"/>
      <c r="MLW156" s="262"/>
      <c r="MLX156" s="262"/>
      <c r="MLY156" s="262"/>
      <c r="MLZ156" s="262"/>
      <c r="MMA156" s="262"/>
      <c r="MMB156" s="262"/>
      <c r="MMC156" s="262"/>
      <c r="MMD156" s="262"/>
      <c r="MME156" s="262"/>
      <c r="MMF156" s="262"/>
      <c r="MMG156" s="262"/>
      <c r="MMH156" s="262"/>
      <c r="MMI156" s="262"/>
      <c r="MMJ156" s="262"/>
      <c r="MMK156" s="262"/>
      <c r="MML156" s="262"/>
      <c r="MMM156" s="262"/>
      <c r="MMN156" s="262"/>
      <c r="MMO156" s="262"/>
      <c r="MMP156" s="262"/>
      <c r="MMQ156" s="262"/>
      <c r="MMR156" s="262"/>
      <c r="MMS156" s="262"/>
      <c r="MMT156" s="262"/>
      <c r="MMU156" s="262"/>
      <c r="MMV156" s="262"/>
      <c r="MMW156" s="262"/>
      <c r="MMX156" s="262"/>
      <c r="MMY156" s="262"/>
      <c r="MMZ156" s="262"/>
      <c r="MNA156" s="262"/>
      <c r="MNB156" s="262"/>
      <c r="MNC156" s="262"/>
      <c r="MND156" s="262"/>
      <c r="MNE156" s="262"/>
      <c r="MNF156" s="262"/>
      <c r="MNG156" s="262"/>
      <c r="MNH156" s="262"/>
      <c r="MNI156" s="262"/>
      <c r="MNJ156" s="262"/>
      <c r="MNK156" s="262"/>
      <c r="MNL156" s="262"/>
      <c r="MNM156" s="262"/>
      <c r="MNN156" s="262"/>
      <c r="MNO156" s="262"/>
      <c r="MNP156" s="262"/>
      <c r="MNQ156" s="262"/>
      <c r="MNR156" s="262"/>
      <c r="MNS156" s="262"/>
      <c r="MNT156" s="262"/>
      <c r="MNU156" s="262"/>
      <c r="MNV156" s="262"/>
      <c r="MNW156" s="262"/>
      <c r="MNX156" s="262"/>
      <c r="MNY156" s="262"/>
      <c r="MNZ156" s="262"/>
      <c r="MOA156" s="262"/>
      <c r="MOB156" s="262"/>
      <c r="MOC156" s="262"/>
      <c r="MOD156" s="262"/>
      <c r="MOE156" s="262"/>
      <c r="MOF156" s="262"/>
      <c r="MOG156" s="262"/>
      <c r="MOH156" s="262"/>
      <c r="MOI156" s="262"/>
      <c r="MOJ156" s="262"/>
      <c r="MOK156" s="262"/>
      <c r="MOL156" s="262"/>
      <c r="MOM156" s="262"/>
      <c r="MON156" s="262"/>
      <c r="MOO156" s="262"/>
      <c r="MOP156" s="262"/>
      <c r="MOQ156" s="262"/>
      <c r="MOR156" s="262"/>
      <c r="MOS156" s="262"/>
      <c r="MOT156" s="262"/>
      <c r="MOU156" s="262"/>
      <c r="MOV156" s="262"/>
      <c r="MOW156" s="262"/>
      <c r="MOX156" s="262"/>
      <c r="MOY156" s="262"/>
      <c r="MOZ156" s="262"/>
      <c r="MPA156" s="262"/>
      <c r="MPB156" s="262"/>
      <c r="MPC156" s="262"/>
      <c r="MPD156" s="262"/>
      <c r="MPE156" s="262"/>
      <c r="MPF156" s="262"/>
      <c r="MPG156" s="262"/>
      <c r="MPH156" s="262"/>
      <c r="MPI156" s="262"/>
      <c r="MPJ156" s="262"/>
      <c r="MPK156" s="262"/>
      <c r="MPL156" s="262"/>
      <c r="MPM156" s="262"/>
      <c r="MPN156" s="262"/>
      <c r="MPO156" s="262"/>
      <c r="MPP156" s="262"/>
      <c r="MPQ156" s="262"/>
      <c r="MPR156" s="262"/>
      <c r="MPS156" s="262"/>
      <c r="MPT156" s="262"/>
      <c r="MPU156" s="262"/>
      <c r="MPV156" s="262"/>
      <c r="MPW156" s="262"/>
      <c r="MPX156" s="262"/>
      <c r="MPY156" s="262"/>
      <c r="MPZ156" s="262"/>
      <c r="MQA156" s="262"/>
      <c r="MQB156" s="262"/>
      <c r="MQC156" s="262"/>
      <c r="MQD156" s="262"/>
      <c r="MQE156" s="262"/>
      <c r="MQF156" s="262"/>
      <c r="MQG156" s="262"/>
      <c r="MQH156" s="262"/>
      <c r="MQI156" s="262"/>
      <c r="MQJ156" s="262"/>
      <c r="MQK156" s="262"/>
      <c r="MQL156" s="262"/>
      <c r="MQM156" s="262"/>
      <c r="MQN156" s="262"/>
      <c r="MQO156" s="262"/>
      <c r="MQP156" s="262"/>
      <c r="MQQ156" s="262"/>
      <c r="MQR156" s="262"/>
      <c r="MQS156" s="262"/>
      <c r="MQT156" s="262"/>
      <c r="MQU156" s="262"/>
      <c r="MQV156" s="262"/>
      <c r="MQW156" s="262"/>
      <c r="MQX156" s="262"/>
      <c r="MQY156" s="262"/>
      <c r="MQZ156" s="262"/>
      <c r="MRA156" s="262"/>
      <c r="MRB156" s="262"/>
      <c r="MRC156" s="262"/>
      <c r="MRD156" s="262"/>
      <c r="MRE156" s="262"/>
      <c r="MRF156" s="262"/>
      <c r="MRG156" s="262"/>
      <c r="MRH156" s="262"/>
      <c r="MRI156" s="262"/>
      <c r="MRJ156" s="262"/>
      <c r="MRK156" s="262"/>
      <c r="MRL156" s="262"/>
      <c r="MRM156" s="262"/>
      <c r="MRN156" s="262"/>
      <c r="MRO156" s="262"/>
      <c r="MRP156" s="262"/>
      <c r="MRQ156" s="262"/>
      <c r="MRR156" s="262"/>
      <c r="MRS156" s="262"/>
      <c r="MRT156" s="262"/>
      <c r="MRU156" s="262"/>
      <c r="MRV156" s="262"/>
      <c r="MRW156" s="262"/>
      <c r="MRX156" s="262"/>
      <c r="MRY156" s="262"/>
      <c r="MRZ156" s="262"/>
      <c r="MSA156" s="262"/>
      <c r="MSB156" s="262"/>
      <c r="MSC156" s="262"/>
      <c r="MSD156" s="262"/>
      <c r="MSE156" s="262"/>
      <c r="MSF156" s="262"/>
      <c r="MSG156" s="262"/>
      <c r="MSH156" s="262"/>
      <c r="MSI156" s="262"/>
      <c r="MSJ156" s="262"/>
      <c r="MSK156" s="262"/>
      <c r="MSL156" s="262"/>
      <c r="MSM156" s="262"/>
      <c r="MSN156" s="262"/>
      <c r="MSO156" s="262"/>
      <c r="MSP156" s="262"/>
      <c r="MSQ156" s="262"/>
      <c r="MSR156" s="262"/>
      <c r="MSS156" s="262"/>
      <c r="MST156" s="262"/>
      <c r="MSU156" s="262"/>
      <c r="MSV156" s="262"/>
      <c r="MSW156" s="262"/>
      <c r="MSX156" s="262"/>
      <c r="MSY156" s="262"/>
      <c r="MSZ156" s="262"/>
      <c r="MTA156" s="262"/>
      <c r="MTB156" s="262"/>
      <c r="MTC156" s="262"/>
      <c r="MTD156" s="262"/>
      <c r="MTE156" s="262"/>
      <c r="MTF156" s="262"/>
      <c r="MTG156" s="262"/>
      <c r="MTH156" s="262"/>
      <c r="MTI156" s="262"/>
      <c r="MTJ156" s="262"/>
      <c r="MTK156" s="262"/>
      <c r="MTL156" s="262"/>
      <c r="MTM156" s="262"/>
      <c r="MTN156" s="262"/>
      <c r="MTO156" s="262"/>
      <c r="MTP156" s="262"/>
      <c r="MTQ156" s="262"/>
      <c r="MTR156" s="262"/>
      <c r="MTS156" s="262"/>
      <c r="MTT156" s="262"/>
      <c r="MTU156" s="262"/>
      <c r="MTV156" s="262"/>
      <c r="MTW156" s="262"/>
      <c r="MTX156" s="262"/>
      <c r="MTY156" s="262"/>
      <c r="MTZ156" s="262"/>
      <c r="MUA156" s="262"/>
      <c r="MUB156" s="262"/>
      <c r="MUC156" s="262"/>
      <c r="MUD156" s="262"/>
      <c r="MUE156" s="262"/>
      <c r="MUF156" s="262"/>
      <c r="MUG156" s="262"/>
      <c r="MUH156" s="262"/>
      <c r="MUI156" s="262"/>
      <c r="MUJ156" s="262"/>
      <c r="MUK156" s="262"/>
      <c r="MUL156" s="262"/>
      <c r="MUM156" s="262"/>
      <c r="MUN156" s="262"/>
      <c r="MUO156" s="262"/>
      <c r="MUP156" s="262"/>
      <c r="MUQ156" s="262"/>
      <c r="MUR156" s="262"/>
      <c r="MUS156" s="262"/>
      <c r="MUT156" s="262"/>
      <c r="MUU156" s="262"/>
      <c r="MUV156" s="262"/>
      <c r="MUW156" s="262"/>
      <c r="MUX156" s="262"/>
      <c r="MUY156" s="262"/>
      <c r="MUZ156" s="262"/>
      <c r="MVA156" s="262"/>
      <c r="MVB156" s="262"/>
      <c r="MVC156" s="262"/>
      <c r="MVD156" s="262"/>
      <c r="MVE156" s="262"/>
      <c r="MVF156" s="262"/>
      <c r="MVG156" s="262"/>
      <c r="MVH156" s="262"/>
      <c r="MVI156" s="262"/>
      <c r="MVJ156" s="262"/>
      <c r="MVK156" s="262"/>
      <c r="MVL156" s="262"/>
      <c r="MVM156" s="262"/>
      <c r="MVN156" s="262"/>
      <c r="MVO156" s="262"/>
      <c r="MVP156" s="262"/>
      <c r="MVQ156" s="262"/>
      <c r="MVR156" s="262"/>
      <c r="MVS156" s="262"/>
      <c r="MVT156" s="262"/>
      <c r="MVU156" s="262"/>
      <c r="MVV156" s="262"/>
      <c r="MVW156" s="262"/>
      <c r="MVX156" s="262"/>
      <c r="MVY156" s="262"/>
      <c r="MVZ156" s="262"/>
      <c r="MWA156" s="262"/>
      <c r="MWB156" s="262"/>
      <c r="MWC156" s="262"/>
      <c r="MWD156" s="262"/>
      <c r="MWE156" s="262"/>
      <c r="MWF156" s="262"/>
      <c r="MWG156" s="262"/>
      <c r="MWH156" s="262"/>
      <c r="MWI156" s="262"/>
      <c r="MWJ156" s="262"/>
      <c r="MWK156" s="262"/>
      <c r="MWL156" s="262"/>
      <c r="MWM156" s="262"/>
      <c r="MWN156" s="262"/>
      <c r="MWO156" s="262"/>
      <c r="MWP156" s="262"/>
      <c r="MWQ156" s="262"/>
      <c r="MWR156" s="262"/>
      <c r="MWS156" s="262"/>
      <c r="MWT156" s="262"/>
      <c r="MWU156" s="262"/>
      <c r="MWV156" s="262"/>
      <c r="MWW156" s="262"/>
      <c r="MWX156" s="262"/>
      <c r="MWY156" s="262"/>
      <c r="MWZ156" s="262"/>
      <c r="MXA156" s="262"/>
      <c r="MXB156" s="262"/>
      <c r="MXC156" s="262"/>
      <c r="MXD156" s="262"/>
      <c r="MXE156" s="262"/>
      <c r="MXF156" s="262"/>
      <c r="MXG156" s="262"/>
      <c r="MXH156" s="262"/>
      <c r="MXI156" s="262"/>
      <c r="MXJ156" s="262"/>
      <c r="MXK156" s="262"/>
      <c r="MXL156" s="262"/>
      <c r="MXM156" s="262"/>
      <c r="MXN156" s="262"/>
      <c r="MXO156" s="262"/>
      <c r="MXP156" s="262"/>
      <c r="MXQ156" s="262"/>
      <c r="MXR156" s="262"/>
      <c r="MXS156" s="262"/>
      <c r="MXT156" s="262"/>
      <c r="MXU156" s="262"/>
      <c r="MXV156" s="262"/>
      <c r="MXW156" s="262"/>
      <c r="MXX156" s="262"/>
      <c r="MXY156" s="262"/>
      <c r="MXZ156" s="262"/>
      <c r="MYA156" s="262"/>
      <c r="MYB156" s="262"/>
      <c r="MYC156" s="262"/>
      <c r="MYD156" s="262"/>
      <c r="MYE156" s="262"/>
      <c r="MYF156" s="262"/>
      <c r="MYG156" s="262"/>
      <c r="MYH156" s="262"/>
      <c r="MYI156" s="262"/>
      <c r="MYJ156" s="262"/>
      <c r="MYK156" s="262"/>
      <c r="MYL156" s="262"/>
      <c r="MYM156" s="262"/>
      <c r="MYN156" s="262"/>
      <c r="MYO156" s="262"/>
      <c r="MYP156" s="262"/>
      <c r="MYQ156" s="262"/>
      <c r="MYR156" s="262"/>
      <c r="MYS156" s="262"/>
      <c r="MYT156" s="262"/>
      <c r="MYU156" s="262"/>
      <c r="MYV156" s="262"/>
      <c r="MYW156" s="262"/>
      <c r="MYX156" s="262"/>
      <c r="MYY156" s="262"/>
      <c r="MYZ156" s="262"/>
      <c r="MZA156" s="262"/>
      <c r="MZB156" s="262"/>
      <c r="MZC156" s="262"/>
      <c r="MZD156" s="262"/>
      <c r="MZE156" s="262"/>
      <c r="MZF156" s="262"/>
      <c r="MZG156" s="262"/>
      <c r="MZH156" s="262"/>
      <c r="MZI156" s="262"/>
      <c r="MZJ156" s="262"/>
      <c r="MZK156" s="262"/>
      <c r="MZL156" s="262"/>
      <c r="MZM156" s="262"/>
      <c r="MZN156" s="262"/>
      <c r="MZO156" s="262"/>
      <c r="MZP156" s="262"/>
      <c r="MZQ156" s="262"/>
      <c r="MZR156" s="262"/>
      <c r="MZS156" s="262"/>
      <c r="MZT156" s="262"/>
      <c r="MZU156" s="262"/>
      <c r="MZV156" s="262"/>
      <c r="MZW156" s="262"/>
      <c r="MZX156" s="262"/>
      <c r="MZY156" s="262"/>
      <c r="MZZ156" s="262"/>
      <c r="NAA156" s="262"/>
      <c r="NAB156" s="262"/>
      <c r="NAC156" s="262"/>
      <c r="NAD156" s="262"/>
      <c r="NAE156" s="262"/>
      <c r="NAF156" s="262"/>
      <c r="NAG156" s="262"/>
      <c r="NAH156" s="262"/>
      <c r="NAI156" s="262"/>
      <c r="NAJ156" s="262"/>
      <c r="NAK156" s="262"/>
      <c r="NAL156" s="262"/>
      <c r="NAM156" s="262"/>
      <c r="NAN156" s="262"/>
      <c r="NAO156" s="262"/>
      <c r="NAP156" s="262"/>
      <c r="NAQ156" s="262"/>
      <c r="NAR156" s="262"/>
      <c r="NAS156" s="262"/>
      <c r="NAT156" s="262"/>
      <c r="NAU156" s="262"/>
      <c r="NAV156" s="262"/>
      <c r="NAW156" s="262"/>
      <c r="NAX156" s="262"/>
      <c r="NAY156" s="262"/>
      <c r="NAZ156" s="262"/>
      <c r="NBA156" s="262"/>
      <c r="NBB156" s="262"/>
      <c r="NBC156" s="262"/>
      <c r="NBD156" s="262"/>
      <c r="NBE156" s="262"/>
      <c r="NBF156" s="262"/>
      <c r="NBG156" s="262"/>
      <c r="NBH156" s="262"/>
      <c r="NBI156" s="262"/>
      <c r="NBJ156" s="262"/>
      <c r="NBK156" s="262"/>
      <c r="NBL156" s="262"/>
      <c r="NBM156" s="262"/>
      <c r="NBN156" s="262"/>
      <c r="NBO156" s="262"/>
      <c r="NBP156" s="262"/>
      <c r="NBQ156" s="262"/>
      <c r="NBR156" s="262"/>
      <c r="NBS156" s="262"/>
      <c r="NBT156" s="262"/>
      <c r="NBU156" s="262"/>
      <c r="NBV156" s="262"/>
      <c r="NBW156" s="262"/>
      <c r="NBX156" s="262"/>
      <c r="NBY156" s="262"/>
      <c r="NBZ156" s="262"/>
      <c r="NCA156" s="262"/>
      <c r="NCB156" s="262"/>
      <c r="NCC156" s="262"/>
      <c r="NCD156" s="262"/>
      <c r="NCE156" s="262"/>
      <c r="NCF156" s="262"/>
      <c r="NCG156" s="262"/>
      <c r="NCH156" s="262"/>
      <c r="NCI156" s="262"/>
      <c r="NCJ156" s="262"/>
      <c r="NCK156" s="262"/>
      <c r="NCL156" s="262"/>
      <c r="NCM156" s="262"/>
      <c r="NCN156" s="262"/>
      <c r="NCO156" s="262"/>
      <c r="NCP156" s="262"/>
      <c r="NCQ156" s="262"/>
      <c r="NCR156" s="262"/>
      <c r="NCS156" s="262"/>
      <c r="NCT156" s="262"/>
      <c r="NCU156" s="262"/>
      <c r="NCV156" s="262"/>
      <c r="NCW156" s="262"/>
      <c r="NCX156" s="262"/>
      <c r="NCY156" s="262"/>
      <c r="NCZ156" s="262"/>
      <c r="NDA156" s="262"/>
      <c r="NDB156" s="262"/>
      <c r="NDC156" s="262"/>
      <c r="NDD156" s="262"/>
      <c r="NDE156" s="262"/>
      <c r="NDF156" s="262"/>
      <c r="NDG156" s="262"/>
      <c r="NDH156" s="262"/>
      <c r="NDI156" s="262"/>
      <c r="NDJ156" s="262"/>
      <c r="NDK156" s="262"/>
      <c r="NDL156" s="262"/>
      <c r="NDM156" s="262"/>
      <c r="NDN156" s="262"/>
      <c r="NDO156" s="262"/>
      <c r="NDP156" s="262"/>
      <c r="NDQ156" s="262"/>
      <c r="NDR156" s="262"/>
      <c r="NDS156" s="262"/>
      <c r="NDT156" s="262"/>
      <c r="NDU156" s="262"/>
      <c r="NDV156" s="262"/>
      <c r="NDW156" s="262"/>
      <c r="NDX156" s="262"/>
      <c r="NDY156" s="262"/>
      <c r="NDZ156" s="262"/>
      <c r="NEA156" s="262"/>
      <c r="NEB156" s="262"/>
      <c r="NEC156" s="262"/>
      <c r="NED156" s="262"/>
      <c r="NEE156" s="262"/>
      <c r="NEF156" s="262"/>
      <c r="NEG156" s="262"/>
      <c r="NEH156" s="262"/>
      <c r="NEI156" s="262"/>
      <c r="NEJ156" s="262"/>
      <c r="NEK156" s="262"/>
      <c r="NEL156" s="262"/>
      <c r="NEM156" s="262"/>
      <c r="NEN156" s="262"/>
      <c r="NEO156" s="262"/>
      <c r="NEP156" s="262"/>
      <c r="NEQ156" s="262"/>
      <c r="NER156" s="262"/>
      <c r="NES156" s="262"/>
      <c r="NET156" s="262"/>
      <c r="NEU156" s="262"/>
      <c r="NEV156" s="262"/>
      <c r="NEW156" s="262"/>
      <c r="NEX156" s="262"/>
      <c r="NEY156" s="262"/>
      <c r="NEZ156" s="262"/>
      <c r="NFA156" s="262"/>
      <c r="NFB156" s="262"/>
      <c r="NFC156" s="262"/>
      <c r="NFD156" s="262"/>
      <c r="NFE156" s="262"/>
      <c r="NFF156" s="262"/>
      <c r="NFG156" s="262"/>
      <c r="NFH156" s="262"/>
      <c r="NFI156" s="262"/>
      <c r="NFJ156" s="262"/>
      <c r="NFK156" s="262"/>
      <c r="NFL156" s="262"/>
      <c r="NFM156" s="262"/>
      <c r="NFN156" s="262"/>
      <c r="NFO156" s="262"/>
      <c r="NFP156" s="262"/>
      <c r="NFQ156" s="262"/>
      <c r="NFR156" s="262"/>
      <c r="NFS156" s="262"/>
      <c r="NFT156" s="262"/>
      <c r="NFU156" s="262"/>
      <c r="NFV156" s="262"/>
      <c r="NFW156" s="262"/>
      <c r="NFX156" s="262"/>
      <c r="NFY156" s="262"/>
      <c r="NFZ156" s="262"/>
      <c r="NGA156" s="262"/>
      <c r="NGB156" s="262"/>
      <c r="NGC156" s="262"/>
      <c r="NGD156" s="262"/>
      <c r="NGE156" s="262"/>
      <c r="NGF156" s="262"/>
      <c r="NGG156" s="262"/>
      <c r="NGH156" s="262"/>
      <c r="NGI156" s="262"/>
      <c r="NGJ156" s="262"/>
      <c r="NGK156" s="262"/>
      <c r="NGL156" s="262"/>
      <c r="NGM156" s="262"/>
      <c r="NGN156" s="262"/>
      <c r="NGO156" s="262"/>
      <c r="NGP156" s="262"/>
      <c r="NGQ156" s="262"/>
      <c r="NGR156" s="262"/>
      <c r="NGS156" s="262"/>
      <c r="NGT156" s="262"/>
      <c r="NGU156" s="262"/>
      <c r="NGV156" s="262"/>
      <c r="NGW156" s="262"/>
      <c r="NGX156" s="262"/>
      <c r="NGY156" s="262"/>
      <c r="NGZ156" s="262"/>
      <c r="NHA156" s="262"/>
      <c r="NHB156" s="262"/>
      <c r="NHC156" s="262"/>
      <c r="NHD156" s="262"/>
      <c r="NHE156" s="262"/>
      <c r="NHF156" s="262"/>
      <c r="NHG156" s="262"/>
      <c r="NHH156" s="262"/>
      <c r="NHI156" s="262"/>
      <c r="NHJ156" s="262"/>
      <c r="NHK156" s="262"/>
      <c r="NHL156" s="262"/>
      <c r="NHM156" s="262"/>
      <c r="NHN156" s="262"/>
      <c r="NHO156" s="262"/>
      <c r="NHP156" s="262"/>
      <c r="NHQ156" s="262"/>
      <c r="NHR156" s="262"/>
      <c r="NHS156" s="262"/>
      <c r="NHT156" s="262"/>
      <c r="NHU156" s="262"/>
      <c r="NHV156" s="262"/>
      <c r="NHW156" s="262"/>
      <c r="NHX156" s="262"/>
      <c r="NHY156" s="262"/>
      <c r="NHZ156" s="262"/>
      <c r="NIA156" s="262"/>
      <c r="NIB156" s="262"/>
      <c r="NIC156" s="262"/>
      <c r="NID156" s="262"/>
      <c r="NIE156" s="262"/>
      <c r="NIF156" s="262"/>
      <c r="NIG156" s="262"/>
      <c r="NIH156" s="262"/>
      <c r="NII156" s="262"/>
      <c r="NIJ156" s="262"/>
      <c r="NIK156" s="262"/>
      <c r="NIL156" s="262"/>
      <c r="NIM156" s="262"/>
      <c r="NIN156" s="262"/>
      <c r="NIO156" s="262"/>
      <c r="NIP156" s="262"/>
      <c r="NIQ156" s="262"/>
      <c r="NIR156" s="262"/>
      <c r="NIS156" s="262"/>
      <c r="NIT156" s="262"/>
      <c r="NIU156" s="262"/>
      <c r="NIV156" s="262"/>
      <c r="NIW156" s="262"/>
      <c r="NIX156" s="262"/>
      <c r="NIY156" s="262"/>
      <c r="NIZ156" s="262"/>
      <c r="NJA156" s="262"/>
      <c r="NJB156" s="262"/>
      <c r="NJC156" s="262"/>
      <c r="NJD156" s="262"/>
      <c r="NJE156" s="262"/>
      <c r="NJF156" s="262"/>
      <c r="NJG156" s="262"/>
      <c r="NJH156" s="262"/>
      <c r="NJI156" s="262"/>
      <c r="NJJ156" s="262"/>
      <c r="NJK156" s="262"/>
      <c r="NJL156" s="262"/>
      <c r="NJM156" s="262"/>
      <c r="NJN156" s="262"/>
      <c r="NJO156" s="262"/>
      <c r="NJP156" s="262"/>
      <c r="NJQ156" s="262"/>
      <c r="NJR156" s="262"/>
      <c r="NJS156" s="262"/>
      <c r="NJT156" s="262"/>
      <c r="NJU156" s="262"/>
      <c r="NJV156" s="262"/>
      <c r="NJW156" s="262"/>
      <c r="NJX156" s="262"/>
      <c r="NJY156" s="262"/>
      <c r="NJZ156" s="262"/>
      <c r="NKA156" s="262"/>
      <c r="NKB156" s="262"/>
      <c r="NKC156" s="262"/>
      <c r="NKD156" s="262"/>
      <c r="NKE156" s="262"/>
      <c r="NKF156" s="262"/>
      <c r="NKG156" s="262"/>
      <c r="NKH156" s="262"/>
      <c r="NKI156" s="262"/>
      <c r="NKJ156" s="262"/>
      <c r="NKK156" s="262"/>
      <c r="NKL156" s="262"/>
      <c r="NKM156" s="262"/>
      <c r="NKN156" s="262"/>
      <c r="NKO156" s="262"/>
      <c r="NKP156" s="262"/>
      <c r="NKQ156" s="262"/>
      <c r="NKR156" s="262"/>
      <c r="NKS156" s="262"/>
      <c r="NKT156" s="262"/>
      <c r="NKU156" s="262"/>
      <c r="NKV156" s="262"/>
      <c r="NKW156" s="262"/>
      <c r="NKX156" s="262"/>
      <c r="NKY156" s="262"/>
      <c r="NKZ156" s="262"/>
      <c r="NLA156" s="262"/>
      <c r="NLB156" s="262"/>
      <c r="NLC156" s="262"/>
      <c r="NLD156" s="262"/>
      <c r="NLE156" s="262"/>
      <c r="NLF156" s="262"/>
      <c r="NLG156" s="262"/>
      <c r="NLH156" s="262"/>
      <c r="NLI156" s="262"/>
      <c r="NLJ156" s="262"/>
      <c r="NLK156" s="262"/>
      <c r="NLL156" s="262"/>
      <c r="NLM156" s="262"/>
      <c r="NLN156" s="262"/>
      <c r="NLO156" s="262"/>
      <c r="NLP156" s="262"/>
      <c r="NLQ156" s="262"/>
      <c r="NLR156" s="262"/>
      <c r="NLS156" s="262"/>
      <c r="NLT156" s="262"/>
      <c r="NLU156" s="262"/>
      <c r="NLV156" s="262"/>
      <c r="NLW156" s="262"/>
      <c r="NLX156" s="262"/>
      <c r="NLY156" s="262"/>
      <c r="NLZ156" s="262"/>
      <c r="NMA156" s="262"/>
      <c r="NMB156" s="262"/>
      <c r="NMC156" s="262"/>
      <c r="NMD156" s="262"/>
      <c r="NME156" s="262"/>
      <c r="NMF156" s="262"/>
      <c r="NMG156" s="262"/>
      <c r="NMH156" s="262"/>
      <c r="NMI156" s="262"/>
      <c r="NMJ156" s="262"/>
      <c r="NMK156" s="262"/>
      <c r="NML156" s="262"/>
      <c r="NMM156" s="262"/>
      <c r="NMN156" s="262"/>
      <c r="NMO156" s="262"/>
      <c r="NMP156" s="262"/>
      <c r="NMQ156" s="262"/>
      <c r="NMR156" s="262"/>
      <c r="NMS156" s="262"/>
      <c r="NMT156" s="262"/>
      <c r="NMU156" s="262"/>
      <c r="NMV156" s="262"/>
      <c r="NMW156" s="262"/>
      <c r="NMX156" s="262"/>
      <c r="NMY156" s="262"/>
      <c r="NMZ156" s="262"/>
      <c r="NNA156" s="262"/>
      <c r="NNB156" s="262"/>
      <c r="NNC156" s="262"/>
      <c r="NND156" s="262"/>
      <c r="NNE156" s="262"/>
      <c r="NNF156" s="262"/>
      <c r="NNG156" s="262"/>
      <c r="NNH156" s="262"/>
      <c r="NNI156" s="262"/>
      <c r="NNJ156" s="262"/>
      <c r="NNK156" s="262"/>
      <c r="NNL156" s="262"/>
      <c r="NNM156" s="262"/>
      <c r="NNN156" s="262"/>
      <c r="NNO156" s="262"/>
      <c r="NNP156" s="262"/>
      <c r="NNQ156" s="262"/>
      <c r="NNR156" s="262"/>
      <c r="NNS156" s="262"/>
      <c r="NNT156" s="262"/>
      <c r="NNU156" s="262"/>
      <c r="NNV156" s="262"/>
      <c r="NNW156" s="262"/>
      <c r="NNX156" s="262"/>
      <c r="NNY156" s="262"/>
      <c r="NNZ156" s="262"/>
      <c r="NOA156" s="262"/>
      <c r="NOB156" s="262"/>
      <c r="NOC156" s="262"/>
      <c r="NOD156" s="262"/>
      <c r="NOE156" s="262"/>
      <c r="NOF156" s="262"/>
      <c r="NOG156" s="262"/>
      <c r="NOH156" s="262"/>
      <c r="NOI156" s="262"/>
      <c r="NOJ156" s="262"/>
      <c r="NOK156" s="262"/>
      <c r="NOL156" s="262"/>
      <c r="NOM156" s="262"/>
      <c r="NON156" s="262"/>
      <c r="NOO156" s="262"/>
      <c r="NOP156" s="262"/>
      <c r="NOQ156" s="262"/>
      <c r="NOR156" s="262"/>
      <c r="NOS156" s="262"/>
      <c r="NOT156" s="262"/>
      <c r="NOU156" s="262"/>
      <c r="NOV156" s="262"/>
      <c r="NOW156" s="262"/>
      <c r="NOX156" s="262"/>
      <c r="NOY156" s="262"/>
      <c r="NOZ156" s="262"/>
      <c r="NPA156" s="262"/>
      <c r="NPB156" s="262"/>
      <c r="NPC156" s="262"/>
      <c r="NPD156" s="262"/>
      <c r="NPE156" s="262"/>
      <c r="NPF156" s="262"/>
      <c r="NPG156" s="262"/>
      <c r="NPH156" s="262"/>
      <c r="NPI156" s="262"/>
      <c r="NPJ156" s="262"/>
      <c r="NPK156" s="262"/>
      <c r="NPL156" s="262"/>
      <c r="NPM156" s="262"/>
      <c r="NPN156" s="262"/>
      <c r="NPO156" s="262"/>
      <c r="NPP156" s="262"/>
      <c r="NPQ156" s="262"/>
      <c r="NPR156" s="262"/>
      <c r="NPS156" s="262"/>
      <c r="NPT156" s="262"/>
      <c r="NPU156" s="262"/>
      <c r="NPV156" s="262"/>
      <c r="NPW156" s="262"/>
      <c r="NPX156" s="262"/>
      <c r="NPY156" s="262"/>
      <c r="NPZ156" s="262"/>
      <c r="NQA156" s="262"/>
      <c r="NQB156" s="262"/>
      <c r="NQC156" s="262"/>
      <c r="NQD156" s="262"/>
      <c r="NQE156" s="262"/>
      <c r="NQF156" s="262"/>
      <c r="NQG156" s="262"/>
      <c r="NQH156" s="262"/>
      <c r="NQI156" s="262"/>
      <c r="NQJ156" s="262"/>
      <c r="NQK156" s="262"/>
      <c r="NQL156" s="262"/>
      <c r="NQM156" s="262"/>
      <c r="NQN156" s="262"/>
      <c r="NQO156" s="262"/>
      <c r="NQP156" s="262"/>
      <c r="NQQ156" s="262"/>
      <c r="NQR156" s="262"/>
      <c r="NQS156" s="262"/>
      <c r="NQT156" s="262"/>
      <c r="NQU156" s="262"/>
      <c r="NQV156" s="262"/>
      <c r="NQW156" s="262"/>
      <c r="NQX156" s="262"/>
      <c r="NQY156" s="262"/>
      <c r="NQZ156" s="262"/>
      <c r="NRA156" s="262"/>
      <c r="NRB156" s="262"/>
      <c r="NRC156" s="262"/>
      <c r="NRD156" s="262"/>
      <c r="NRE156" s="262"/>
      <c r="NRF156" s="262"/>
      <c r="NRG156" s="262"/>
      <c r="NRH156" s="262"/>
      <c r="NRI156" s="262"/>
      <c r="NRJ156" s="262"/>
      <c r="NRK156" s="262"/>
      <c r="NRL156" s="262"/>
      <c r="NRM156" s="262"/>
      <c r="NRN156" s="262"/>
      <c r="NRO156" s="262"/>
      <c r="NRP156" s="262"/>
      <c r="NRQ156" s="262"/>
      <c r="NRR156" s="262"/>
      <c r="NRS156" s="262"/>
      <c r="NRT156" s="262"/>
      <c r="NRU156" s="262"/>
      <c r="NRV156" s="262"/>
      <c r="NRW156" s="262"/>
      <c r="NRX156" s="262"/>
      <c r="NRY156" s="262"/>
      <c r="NRZ156" s="262"/>
      <c r="NSA156" s="262"/>
      <c r="NSB156" s="262"/>
      <c r="NSC156" s="262"/>
      <c r="NSD156" s="262"/>
      <c r="NSE156" s="262"/>
      <c r="NSF156" s="262"/>
      <c r="NSG156" s="262"/>
      <c r="NSH156" s="262"/>
      <c r="NSI156" s="262"/>
      <c r="NSJ156" s="262"/>
      <c r="NSK156" s="262"/>
      <c r="NSL156" s="262"/>
      <c r="NSM156" s="262"/>
      <c r="NSN156" s="262"/>
      <c r="NSO156" s="262"/>
      <c r="NSP156" s="262"/>
      <c r="NSQ156" s="262"/>
      <c r="NSR156" s="262"/>
      <c r="NSS156" s="262"/>
      <c r="NST156" s="262"/>
      <c r="NSU156" s="262"/>
      <c r="NSV156" s="262"/>
      <c r="NSW156" s="262"/>
      <c r="NSX156" s="262"/>
      <c r="NSY156" s="262"/>
      <c r="NSZ156" s="262"/>
      <c r="NTA156" s="262"/>
      <c r="NTB156" s="262"/>
      <c r="NTC156" s="262"/>
      <c r="NTD156" s="262"/>
      <c r="NTE156" s="262"/>
      <c r="NTF156" s="262"/>
      <c r="NTG156" s="262"/>
      <c r="NTH156" s="262"/>
      <c r="NTI156" s="262"/>
      <c r="NTJ156" s="262"/>
      <c r="NTK156" s="262"/>
      <c r="NTL156" s="262"/>
      <c r="NTM156" s="262"/>
      <c r="NTN156" s="262"/>
      <c r="NTO156" s="262"/>
      <c r="NTP156" s="262"/>
      <c r="NTQ156" s="262"/>
      <c r="NTR156" s="262"/>
      <c r="NTS156" s="262"/>
      <c r="NTT156" s="262"/>
      <c r="NTU156" s="262"/>
      <c r="NTV156" s="262"/>
      <c r="NTW156" s="262"/>
      <c r="NTX156" s="262"/>
      <c r="NTY156" s="262"/>
      <c r="NTZ156" s="262"/>
      <c r="NUA156" s="262"/>
      <c r="NUB156" s="262"/>
      <c r="NUC156" s="262"/>
      <c r="NUD156" s="262"/>
      <c r="NUE156" s="262"/>
      <c r="NUF156" s="262"/>
      <c r="NUG156" s="262"/>
      <c r="NUH156" s="262"/>
      <c r="NUI156" s="262"/>
      <c r="NUJ156" s="262"/>
      <c r="NUK156" s="262"/>
      <c r="NUL156" s="262"/>
      <c r="NUM156" s="262"/>
      <c r="NUN156" s="262"/>
      <c r="NUO156" s="262"/>
      <c r="NUP156" s="262"/>
      <c r="NUQ156" s="262"/>
      <c r="NUR156" s="262"/>
      <c r="NUS156" s="262"/>
      <c r="NUT156" s="262"/>
      <c r="NUU156" s="262"/>
      <c r="NUV156" s="262"/>
      <c r="NUW156" s="262"/>
      <c r="NUX156" s="262"/>
      <c r="NUY156" s="262"/>
      <c r="NUZ156" s="262"/>
      <c r="NVA156" s="262"/>
      <c r="NVB156" s="262"/>
      <c r="NVC156" s="262"/>
      <c r="NVD156" s="262"/>
      <c r="NVE156" s="262"/>
      <c r="NVF156" s="262"/>
      <c r="NVG156" s="262"/>
      <c r="NVH156" s="262"/>
      <c r="NVI156" s="262"/>
      <c r="NVJ156" s="262"/>
      <c r="NVK156" s="262"/>
      <c r="NVL156" s="262"/>
      <c r="NVM156" s="262"/>
      <c r="NVN156" s="262"/>
      <c r="NVO156" s="262"/>
      <c r="NVP156" s="262"/>
      <c r="NVQ156" s="262"/>
      <c r="NVR156" s="262"/>
      <c r="NVS156" s="262"/>
      <c r="NVT156" s="262"/>
      <c r="NVU156" s="262"/>
      <c r="NVV156" s="262"/>
      <c r="NVW156" s="262"/>
      <c r="NVX156" s="262"/>
      <c r="NVY156" s="262"/>
      <c r="NVZ156" s="262"/>
      <c r="NWA156" s="262"/>
      <c r="NWB156" s="262"/>
      <c r="NWC156" s="262"/>
      <c r="NWD156" s="262"/>
      <c r="NWE156" s="262"/>
      <c r="NWF156" s="262"/>
      <c r="NWG156" s="262"/>
      <c r="NWH156" s="262"/>
      <c r="NWI156" s="262"/>
      <c r="NWJ156" s="262"/>
      <c r="NWK156" s="262"/>
      <c r="NWL156" s="262"/>
      <c r="NWM156" s="262"/>
      <c r="NWN156" s="262"/>
      <c r="NWO156" s="262"/>
      <c r="NWP156" s="262"/>
      <c r="NWQ156" s="262"/>
      <c r="NWR156" s="262"/>
      <c r="NWS156" s="262"/>
      <c r="NWT156" s="262"/>
      <c r="NWU156" s="262"/>
      <c r="NWV156" s="262"/>
      <c r="NWW156" s="262"/>
      <c r="NWX156" s="262"/>
      <c r="NWY156" s="262"/>
      <c r="NWZ156" s="262"/>
      <c r="NXA156" s="262"/>
      <c r="NXB156" s="262"/>
      <c r="NXC156" s="262"/>
      <c r="NXD156" s="262"/>
      <c r="NXE156" s="262"/>
      <c r="NXF156" s="262"/>
      <c r="NXG156" s="262"/>
      <c r="NXH156" s="262"/>
      <c r="NXI156" s="262"/>
      <c r="NXJ156" s="262"/>
      <c r="NXK156" s="262"/>
      <c r="NXL156" s="262"/>
      <c r="NXM156" s="262"/>
      <c r="NXN156" s="262"/>
      <c r="NXO156" s="262"/>
      <c r="NXP156" s="262"/>
      <c r="NXQ156" s="262"/>
      <c r="NXR156" s="262"/>
      <c r="NXS156" s="262"/>
      <c r="NXT156" s="262"/>
      <c r="NXU156" s="262"/>
      <c r="NXV156" s="262"/>
      <c r="NXW156" s="262"/>
      <c r="NXX156" s="262"/>
      <c r="NXY156" s="262"/>
      <c r="NXZ156" s="262"/>
      <c r="NYA156" s="262"/>
      <c r="NYB156" s="262"/>
      <c r="NYC156" s="262"/>
      <c r="NYD156" s="262"/>
      <c r="NYE156" s="262"/>
      <c r="NYF156" s="262"/>
      <c r="NYG156" s="262"/>
      <c r="NYH156" s="262"/>
      <c r="NYI156" s="262"/>
      <c r="NYJ156" s="262"/>
      <c r="NYK156" s="262"/>
      <c r="NYL156" s="262"/>
      <c r="NYM156" s="262"/>
      <c r="NYN156" s="262"/>
      <c r="NYO156" s="262"/>
      <c r="NYP156" s="262"/>
      <c r="NYQ156" s="262"/>
      <c r="NYR156" s="262"/>
      <c r="NYS156" s="262"/>
      <c r="NYT156" s="262"/>
      <c r="NYU156" s="262"/>
      <c r="NYV156" s="262"/>
      <c r="NYW156" s="262"/>
      <c r="NYX156" s="262"/>
      <c r="NYY156" s="262"/>
      <c r="NYZ156" s="262"/>
      <c r="NZA156" s="262"/>
      <c r="NZB156" s="262"/>
      <c r="NZC156" s="262"/>
      <c r="NZD156" s="262"/>
      <c r="NZE156" s="262"/>
      <c r="NZF156" s="262"/>
      <c r="NZG156" s="262"/>
      <c r="NZH156" s="262"/>
      <c r="NZI156" s="262"/>
      <c r="NZJ156" s="262"/>
      <c r="NZK156" s="262"/>
      <c r="NZL156" s="262"/>
      <c r="NZM156" s="262"/>
      <c r="NZN156" s="262"/>
      <c r="NZO156" s="262"/>
      <c r="NZP156" s="262"/>
      <c r="NZQ156" s="262"/>
      <c r="NZR156" s="262"/>
      <c r="NZS156" s="262"/>
      <c r="NZT156" s="262"/>
      <c r="NZU156" s="262"/>
      <c r="NZV156" s="262"/>
      <c r="NZW156" s="262"/>
      <c r="NZX156" s="262"/>
      <c r="NZY156" s="262"/>
      <c r="NZZ156" s="262"/>
      <c r="OAA156" s="262"/>
      <c r="OAB156" s="262"/>
      <c r="OAC156" s="262"/>
      <c r="OAD156" s="262"/>
      <c r="OAE156" s="262"/>
      <c r="OAF156" s="262"/>
      <c r="OAG156" s="262"/>
      <c r="OAH156" s="262"/>
      <c r="OAI156" s="262"/>
      <c r="OAJ156" s="262"/>
      <c r="OAK156" s="262"/>
      <c r="OAL156" s="262"/>
      <c r="OAM156" s="262"/>
      <c r="OAN156" s="262"/>
      <c r="OAO156" s="262"/>
      <c r="OAP156" s="262"/>
      <c r="OAQ156" s="262"/>
      <c r="OAR156" s="262"/>
      <c r="OAS156" s="262"/>
      <c r="OAT156" s="262"/>
      <c r="OAU156" s="262"/>
      <c r="OAV156" s="262"/>
      <c r="OAW156" s="262"/>
      <c r="OAX156" s="262"/>
      <c r="OAY156" s="262"/>
      <c r="OAZ156" s="262"/>
      <c r="OBA156" s="262"/>
      <c r="OBB156" s="262"/>
      <c r="OBC156" s="262"/>
      <c r="OBD156" s="262"/>
      <c r="OBE156" s="262"/>
      <c r="OBF156" s="262"/>
      <c r="OBG156" s="262"/>
      <c r="OBH156" s="262"/>
      <c r="OBI156" s="262"/>
      <c r="OBJ156" s="262"/>
      <c r="OBK156" s="262"/>
      <c r="OBL156" s="262"/>
      <c r="OBM156" s="262"/>
      <c r="OBN156" s="262"/>
      <c r="OBO156" s="262"/>
      <c r="OBP156" s="262"/>
      <c r="OBQ156" s="262"/>
      <c r="OBR156" s="262"/>
      <c r="OBS156" s="262"/>
      <c r="OBT156" s="262"/>
      <c r="OBU156" s="262"/>
      <c r="OBV156" s="262"/>
      <c r="OBW156" s="262"/>
      <c r="OBX156" s="262"/>
      <c r="OBY156" s="262"/>
      <c r="OBZ156" s="262"/>
      <c r="OCA156" s="262"/>
      <c r="OCB156" s="262"/>
      <c r="OCC156" s="262"/>
      <c r="OCD156" s="262"/>
      <c r="OCE156" s="262"/>
      <c r="OCF156" s="262"/>
      <c r="OCG156" s="262"/>
      <c r="OCH156" s="262"/>
      <c r="OCI156" s="262"/>
      <c r="OCJ156" s="262"/>
      <c r="OCK156" s="262"/>
      <c r="OCL156" s="262"/>
      <c r="OCM156" s="262"/>
      <c r="OCN156" s="262"/>
      <c r="OCO156" s="262"/>
      <c r="OCP156" s="262"/>
      <c r="OCQ156" s="262"/>
      <c r="OCR156" s="262"/>
      <c r="OCS156" s="262"/>
      <c r="OCT156" s="262"/>
      <c r="OCU156" s="262"/>
      <c r="OCV156" s="262"/>
      <c r="OCW156" s="262"/>
      <c r="OCX156" s="262"/>
      <c r="OCY156" s="262"/>
      <c r="OCZ156" s="262"/>
      <c r="ODA156" s="262"/>
      <c r="ODB156" s="262"/>
      <c r="ODC156" s="262"/>
      <c r="ODD156" s="262"/>
      <c r="ODE156" s="262"/>
      <c r="ODF156" s="262"/>
      <c r="ODG156" s="262"/>
      <c r="ODH156" s="262"/>
      <c r="ODI156" s="262"/>
      <c r="ODJ156" s="262"/>
      <c r="ODK156" s="262"/>
      <c r="ODL156" s="262"/>
      <c r="ODM156" s="262"/>
      <c r="ODN156" s="262"/>
      <c r="ODO156" s="262"/>
      <c r="ODP156" s="262"/>
      <c r="ODQ156" s="262"/>
      <c r="ODR156" s="262"/>
      <c r="ODS156" s="262"/>
      <c r="ODT156" s="262"/>
      <c r="ODU156" s="262"/>
      <c r="ODV156" s="262"/>
      <c r="ODW156" s="262"/>
      <c r="ODX156" s="262"/>
      <c r="ODY156" s="262"/>
      <c r="ODZ156" s="262"/>
      <c r="OEA156" s="262"/>
      <c r="OEB156" s="262"/>
      <c r="OEC156" s="262"/>
      <c r="OED156" s="262"/>
      <c r="OEE156" s="262"/>
      <c r="OEF156" s="262"/>
      <c r="OEG156" s="262"/>
      <c r="OEH156" s="262"/>
      <c r="OEI156" s="262"/>
      <c r="OEJ156" s="262"/>
      <c r="OEK156" s="262"/>
      <c r="OEL156" s="262"/>
      <c r="OEM156" s="262"/>
      <c r="OEN156" s="262"/>
      <c r="OEO156" s="262"/>
      <c r="OEP156" s="262"/>
      <c r="OEQ156" s="262"/>
      <c r="OER156" s="262"/>
      <c r="OES156" s="262"/>
      <c r="OET156" s="262"/>
      <c r="OEU156" s="262"/>
      <c r="OEV156" s="262"/>
      <c r="OEW156" s="262"/>
      <c r="OEX156" s="262"/>
      <c r="OEY156" s="262"/>
      <c r="OEZ156" s="262"/>
      <c r="OFA156" s="262"/>
      <c r="OFB156" s="262"/>
      <c r="OFC156" s="262"/>
      <c r="OFD156" s="262"/>
      <c r="OFE156" s="262"/>
      <c r="OFF156" s="262"/>
      <c r="OFG156" s="262"/>
      <c r="OFH156" s="262"/>
      <c r="OFI156" s="262"/>
      <c r="OFJ156" s="262"/>
      <c r="OFK156" s="262"/>
      <c r="OFL156" s="262"/>
      <c r="OFM156" s="262"/>
      <c r="OFN156" s="262"/>
      <c r="OFO156" s="262"/>
      <c r="OFP156" s="262"/>
      <c r="OFQ156" s="262"/>
      <c r="OFR156" s="262"/>
      <c r="OFS156" s="262"/>
      <c r="OFT156" s="262"/>
      <c r="OFU156" s="262"/>
      <c r="OFV156" s="262"/>
      <c r="OFW156" s="262"/>
      <c r="OFX156" s="262"/>
      <c r="OFY156" s="262"/>
      <c r="OFZ156" s="262"/>
      <c r="OGA156" s="262"/>
      <c r="OGB156" s="262"/>
      <c r="OGC156" s="262"/>
      <c r="OGD156" s="262"/>
      <c r="OGE156" s="262"/>
      <c r="OGF156" s="262"/>
      <c r="OGG156" s="262"/>
      <c r="OGH156" s="262"/>
      <c r="OGI156" s="262"/>
      <c r="OGJ156" s="262"/>
      <c r="OGK156" s="262"/>
      <c r="OGL156" s="262"/>
      <c r="OGM156" s="262"/>
      <c r="OGN156" s="262"/>
      <c r="OGO156" s="262"/>
      <c r="OGP156" s="262"/>
      <c r="OGQ156" s="262"/>
      <c r="OGR156" s="262"/>
      <c r="OGS156" s="262"/>
      <c r="OGT156" s="262"/>
      <c r="OGU156" s="262"/>
      <c r="OGV156" s="262"/>
      <c r="OGW156" s="262"/>
      <c r="OGX156" s="262"/>
      <c r="OGY156" s="262"/>
      <c r="OGZ156" s="262"/>
      <c r="OHA156" s="262"/>
      <c r="OHB156" s="262"/>
      <c r="OHC156" s="262"/>
      <c r="OHD156" s="262"/>
      <c r="OHE156" s="262"/>
      <c r="OHF156" s="262"/>
      <c r="OHG156" s="262"/>
      <c r="OHH156" s="262"/>
      <c r="OHI156" s="262"/>
      <c r="OHJ156" s="262"/>
      <c r="OHK156" s="262"/>
      <c r="OHL156" s="262"/>
      <c r="OHM156" s="262"/>
      <c r="OHN156" s="262"/>
      <c r="OHO156" s="262"/>
      <c r="OHP156" s="262"/>
      <c r="OHQ156" s="262"/>
      <c r="OHR156" s="262"/>
      <c r="OHS156" s="262"/>
      <c r="OHT156" s="262"/>
      <c r="OHU156" s="262"/>
      <c r="OHV156" s="262"/>
      <c r="OHW156" s="262"/>
      <c r="OHX156" s="262"/>
      <c r="OHY156" s="262"/>
      <c r="OHZ156" s="262"/>
      <c r="OIA156" s="262"/>
      <c r="OIB156" s="262"/>
      <c r="OIC156" s="262"/>
      <c r="OID156" s="262"/>
      <c r="OIE156" s="262"/>
      <c r="OIF156" s="262"/>
      <c r="OIG156" s="262"/>
      <c r="OIH156" s="262"/>
      <c r="OII156" s="262"/>
      <c r="OIJ156" s="262"/>
      <c r="OIK156" s="262"/>
      <c r="OIL156" s="262"/>
      <c r="OIM156" s="262"/>
      <c r="OIN156" s="262"/>
      <c r="OIO156" s="262"/>
      <c r="OIP156" s="262"/>
      <c r="OIQ156" s="262"/>
      <c r="OIR156" s="262"/>
      <c r="OIS156" s="262"/>
      <c r="OIT156" s="262"/>
      <c r="OIU156" s="262"/>
      <c r="OIV156" s="262"/>
      <c r="OIW156" s="262"/>
      <c r="OIX156" s="262"/>
      <c r="OIY156" s="262"/>
      <c r="OIZ156" s="262"/>
      <c r="OJA156" s="262"/>
      <c r="OJB156" s="262"/>
      <c r="OJC156" s="262"/>
      <c r="OJD156" s="262"/>
      <c r="OJE156" s="262"/>
      <c r="OJF156" s="262"/>
      <c r="OJG156" s="262"/>
      <c r="OJH156" s="262"/>
      <c r="OJI156" s="262"/>
      <c r="OJJ156" s="262"/>
      <c r="OJK156" s="262"/>
      <c r="OJL156" s="262"/>
      <c r="OJM156" s="262"/>
      <c r="OJN156" s="262"/>
      <c r="OJO156" s="262"/>
      <c r="OJP156" s="262"/>
      <c r="OJQ156" s="262"/>
      <c r="OJR156" s="262"/>
      <c r="OJS156" s="262"/>
      <c r="OJT156" s="262"/>
      <c r="OJU156" s="262"/>
      <c r="OJV156" s="262"/>
      <c r="OJW156" s="262"/>
      <c r="OJX156" s="262"/>
      <c r="OJY156" s="262"/>
      <c r="OJZ156" s="262"/>
      <c r="OKA156" s="262"/>
      <c r="OKB156" s="262"/>
      <c r="OKC156" s="262"/>
      <c r="OKD156" s="262"/>
      <c r="OKE156" s="262"/>
      <c r="OKF156" s="262"/>
      <c r="OKG156" s="262"/>
      <c r="OKH156" s="262"/>
      <c r="OKI156" s="262"/>
      <c r="OKJ156" s="262"/>
      <c r="OKK156" s="262"/>
      <c r="OKL156" s="262"/>
      <c r="OKM156" s="262"/>
      <c r="OKN156" s="262"/>
      <c r="OKO156" s="262"/>
      <c r="OKP156" s="262"/>
      <c r="OKQ156" s="262"/>
      <c r="OKR156" s="262"/>
      <c r="OKS156" s="262"/>
      <c r="OKT156" s="262"/>
      <c r="OKU156" s="262"/>
      <c r="OKV156" s="262"/>
      <c r="OKW156" s="262"/>
      <c r="OKX156" s="262"/>
      <c r="OKY156" s="262"/>
      <c r="OKZ156" s="262"/>
      <c r="OLA156" s="262"/>
      <c r="OLB156" s="262"/>
      <c r="OLC156" s="262"/>
      <c r="OLD156" s="262"/>
      <c r="OLE156" s="262"/>
      <c r="OLF156" s="262"/>
      <c r="OLG156" s="262"/>
      <c r="OLH156" s="262"/>
      <c r="OLI156" s="262"/>
      <c r="OLJ156" s="262"/>
      <c r="OLK156" s="262"/>
      <c r="OLL156" s="262"/>
      <c r="OLM156" s="262"/>
      <c r="OLN156" s="262"/>
      <c r="OLO156" s="262"/>
      <c r="OLP156" s="262"/>
      <c r="OLQ156" s="262"/>
      <c r="OLR156" s="262"/>
      <c r="OLS156" s="262"/>
      <c r="OLT156" s="262"/>
      <c r="OLU156" s="262"/>
      <c r="OLV156" s="262"/>
      <c r="OLW156" s="262"/>
      <c r="OLX156" s="262"/>
      <c r="OLY156" s="262"/>
      <c r="OLZ156" s="262"/>
      <c r="OMA156" s="262"/>
      <c r="OMB156" s="262"/>
      <c r="OMC156" s="262"/>
      <c r="OMD156" s="262"/>
      <c r="OME156" s="262"/>
      <c r="OMF156" s="262"/>
      <c r="OMG156" s="262"/>
      <c r="OMH156" s="262"/>
      <c r="OMI156" s="262"/>
      <c r="OMJ156" s="262"/>
      <c r="OMK156" s="262"/>
      <c r="OML156" s="262"/>
      <c r="OMM156" s="262"/>
      <c r="OMN156" s="262"/>
      <c r="OMO156" s="262"/>
      <c r="OMP156" s="262"/>
      <c r="OMQ156" s="262"/>
      <c r="OMR156" s="262"/>
      <c r="OMS156" s="262"/>
      <c r="OMT156" s="262"/>
      <c r="OMU156" s="262"/>
      <c r="OMV156" s="262"/>
      <c r="OMW156" s="262"/>
      <c r="OMX156" s="262"/>
      <c r="OMY156" s="262"/>
      <c r="OMZ156" s="262"/>
      <c r="ONA156" s="262"/>
      <c r="ONB156" s="262"/>
      <c r="ONC156" s="262"/>
      <c r="OND156" s="262"/>
      <c r="ONE156" s="262"/>
      <c r="ONF156" s="262"/>
      <c r="ONG156" s="262"/>
      <c r="ONH156" s="262"/>
      <c r="ONI156" s="262"/>
      <c r="ONJ156" s="262"/>
      <c r="ONK156" s="262"/>
      <c r="ONL156" s="262"/>
      <c r="ONM156" s="262"/>
      <c r="ONN156" s="262"/>
      <c r="ONO156" s="262"/>
      <c r="ONP156" s="262"/>
      <c r="ONQ156" s="262"/>
      <c r="ONR156" s="262"/>
      <c r="ONS156" s="262"/>
      <c r="ONT156" s="262"/>
      <c r="ONU156" s="262"/>
      <c r="ONV156" s="262"/>
      <c r="ONW156" s="262"/>
      <c r="ONX156" s="262"/>
      <c r="ONY156" s="262"/>
      <c r="ONZ156" s="262"/>
      <c r="OOA156" s="262"/>
      <c r="OOB156" s="262"/>
      <c r="OOC156" s="262"/>
      <c r="OOD156" s="262"/>
      <c r="OOE156" s="262"/>
      <c r="OOF156" s="262"/>
      <c r="OOG156" s="262"/>
      <c r="OOH156" s="262"/>
      <c r="OOI156" s="262"/>
      <c r="OOJ156" s="262"/>
      <c r="OOK156" s="262"/>
      <c r="OOL156" s="262"/>
      <c r="OOM156" s="262"/>
      <c r="OON156" s="262"/>
      <c r="OOO156" s="262"/>
      <c r="OOP156" s="262"/>
      <c r="OOQ156" s="262"/>
      <c r="OOR156" s="262"/>
      <c r="OOS156" s="262"/>
      <c r="OOT156" s="262"/>
      <c r="OOU156" s="262"/>
      <c r="OOV156" s="262"/>
      <c r="OOW156" s="262"/>
      <c r="OOX156" s="262"/>
      <c r="OOY156" s="262"/>
      <c r="OOZ156" s="262"/>
      <c r="OPA156" s="262"/>
      <c r="OPB156" s="262"/>
      <c r="OPC156" s="262"/>
      <c r="OPD156" s="262"/>
      <c r="OPE156" s="262"/>
      <c r="OPF156" s="262"/>
      <c r="OPG156" s="262"/>
      <c r="OPH156" s="262"/>
      <c r="OPI156" s="262"/>
      <c r="OPJ156" s="262"/>
      <c r="OPK156" s="262"/>
      <c r="OPL156" s="262"/>
      <c r="OPM156" s="262"/>
      <c r="OPN156" s="262"/>
      <c r="OPO156" s="262"/>
      <c r="OPP156" s="262"/>
      <c r="OPQ156" s="262"/>
      <c r="OPR156" s="262"/>
      <c r="OPS156" s="262"/>
      <c r="OPT156" s="262"/>
      <c r="OPU156" s="262"/>
      <c r="OPV156" s="262"/>
      <c r="OPW156" s="262"/>
      <c r="OPX156" s="262"/>
      <c r="OPY156" s="262"/>
      <c r="OPZ156" s="262"/>
      <c r="OQA156" s="262"/>
      <c r="OQB156" s="262"/>
      <c r="OQC156" s="262"/>
      <c r="OQD156" s="262"/>
      <c r="OQE156" s="262"/>
      <c r="OQF156" s="262"/>
      <c r="OQG156" s="262"/>
      <c r="OQH156" s="262"/>
      <c r="OQI156" s="262"/>
      <c r="OQJ156" s="262"/>
      <c r="OQK156" s="262"/>
      <c r="OQL156" s="262"/>
      <c r="OQM156" s="262"/>
      <c r="OQN156" s="262"/>
      <c r="OQO156" s="262"/>
      <c r="OQP156" s="262"/>
      <c r="OQQ156" s="262"/>
      <c r="OQR156" s="262"/>
      <c r="OQS156" s="262"/>
      <c r="OQT156" s="262"/>
      <c r="OQU156" s="262"/>
      <c r="OQV156" s="262"/>
      <c r="OQW156" s="262"/>
      <c r="OQX156" s="262"/>
      <c r="OQY156" s="262"/>
      <c r="OQZ156" s="262"/>
      <c r="ORA156" s="262"/>
      <c r="ORB156" s="262"/>
      <c r="ORC156" s="262"/>
      <c r="ORD156" s="262"/>
      <c r="ORE156" s="262"/>
      <c r="ORF156" s="262"/>
      <c r="ORG156" s="262"/>
      <c r="ORH156" s="262"/>
      <c r="ORI156" s="262"/>
      <c r="ORJ156" s="262"/>
      <c r="ORK156" s="262"/>
      <c r="ORL156" s="262"/>
      <c r="ORM156" s="262"/>
      <c r="ORN156" s="262"/>
      <c r="ORO156" s="262"/>
      <c r="ORP156" s="262"/>
      <c r="ORQ156" s="262"/>
      <c r="ORR156" s="262"/>
      <c r="ORS156" s="262"/>
      <c r="ORT156" s="262"/>
      <c r="ORU156" s="262"/>
      <c r="ORV156" s="262"/>
      <c r="ORW156" s="262"/>
      <c r="ORX156" s="262"/>
      <c r="ORY156" s="262"/>
      <c r="ORZ156" s="262"/>
      <c r="OSA156" s="262"/>
      <c r="OSB156" s="262"/>
      <c r="OSC156" s="262"/>
      <c r="OSD156" s="262"/>
      <c r="OSE156" s="262"/>
      <c r="OSF156" s="262"/>
      <c r="OSG156" s="262"/>
      <c r="OSH156" s="262"/>
      <c r="OSI156" s="262"/>
      <c r="OSJ156" s="262"/>
      <c r="OSK156" s="262"/>
      <c r="OSL156" s="262"/>
      <c r="OSM156" s="262"/>
      <c r="OSN156" s="262"/>
      <c r="OSO156" s="262"/>
      <c r="OSP156" s="262"/>
      <c r="OSQ156" s="262"/>
      <c r="OSR156" s="262"/>
      <c r="OSS156" s="262"/>
      <c r="OST156" s="262"/>
      <c r="OSU156" s="262"/>
      <c r="OSV156" s="262"/>
      <c r="OSW156" s="262"/>
      <c r="OSX156" s="262"/>
      <c r="OSY156" s="262"/>
      <c r="OSZ156" s="262"/>
      <c r="OTA156" s="262"/>
      <c r="OTB156" s="262"/>
      <c r="OTC156" s="262"/>
      <c r="OTD156" s="262"/>
      <c r="OTE156" s="262"/>
      <c r="OTF156" s="262"/>
      <c r="OTG156" s="262"/>
      <c r="OTH156" s="262"/>
      <c r="OTI156" s="262"/>
      <c r="OTJ156" s="262"/>
      <c r="OTK156" s="262"/>
      <c r="OTL156" s="262"/>
      <c r="OTM156" s="262"/>
      <c r="OTN156" s="262"/>
      <c r="OTO156" s="262"/>
      <c r="OTP156" s="262"/>
      <c r="OTQ156" s="262"/>
      <c r="OTR156" s="262"/>
      <c r="OTS156" s="262"/>
      <c r="OTT156" s="262"/>
      <c r="OTU156" s="262"/>
      <c r="OTV156" s="262"/>
      <c r="OTW156" s="262"/>
      <c r="OTX156" s="262"/>
      <c r="OTY156" s="262"/>
      <c r="OTZ156" s="262"/>
      <c r="OUA156" s="262"/>
      <c r="OUB156" s="262"/>
      <c r="OUC156" s="262"/>
      <c r="OUD156" s="262"/>
      <c r="OUE156" s="262"/>
      <c r="OUF156" s="262"/>
      <c r="OUG156" s="262"/>
      <c r="OUH156" s="262"/>
      <c r="OUI156" s="262"/>
      <c r="OUJ156" s="262"/>
      <c r="OUK156" s="262"/>
      <c r="OUL156" s="262"/>
      <c r="OUM156" s="262"/>
      <c r="OUN156" s="262"/>
      <c r="OUO156" s="262"/>
      <c r="OUP156" s="262"/>
      <c r="OUQ156" s="262"/>
      <c r="OUR156" s="262"/>
      <c r="OUS156" s="262"/>
      <c r="OUT156" s="262"/>
      <c r="OUU156" s="262"/>
      <c r="OUV156" s="262"/>
      <c r="OUW156" s="262"/>
      <c r="OUX156" s="262"/>
      <c r="OUY156" s="262"/>
      <c r="OUZ156" s="262"/>
      <c r="OVA156" s="262"/>
      <c r="OVB156" s="262"/>
      <c r="OVC156" s="262"/>
      <c r="OVD156" s="262"/>
      <c r="OVE156" s="262"/>
      <c r="OVF156" s="262"/>
      <c r="OVG156" s="262"/>
      <c r="OVH156" s="262"/>
      <c r="OVI156" s="262"/>
      <c r="OVJ156" s="262"/>
      <c r="OVK156" s="262"/>
      <c r="OVL156" s="262"/>
      <c r="OVM156" s="262"/>
      <c r="OVN156" s="262"/>
      <c r="OVO156" s="262"/>
      <c r="OVP156" s="262"/>
      <c r="OVQ156" s="262"/>
      <c r="OVR156" s="262"/>
      <c r="OVS156" s="262"/>
      <c r="OVT156" s="262"/>
      <c r="OVU156" s="262"/>
      <c r="OVV156" s="262"/>
      <c r="OVW156" s="262"/>
      <c r="OVX156" s="262"/>
      <c r="OVY156" s="262"/>
      <c r="OVZ156" s="262"/>
      <c r="OWA156" s="262"/>
      <c r="OWB156" s="262"/>
      <c r="OWC156" s="262"/>
      <c r="OWD156" s="262"/>
      <c r="OWE156" s="262"/>
      <c r="OWF156" s="262"/>
      <c r="OWG156" s="262"/>
      <c r="OWH156" s="262"/>
      <c r="OWI156" s="262"/>
      <c r="OWJ156" s="262"/>
      <c r="OWK156" s="262"/>
      <c r="OWL156" s="262"/>
      <c r="OWM156" s="262"/>
      <c r="OWN156" s="262"/>
      <c r="OWO156" s="262"/>
      <c r="OWP156" s="262"/>
      <c r="OWQ156" s="262"/>
      <c r="OWR156" s="262"/>
      <c r="OWS156" s="262"/>
      <c r="OWT156" s="262"/>
      <c r="OWU156" s="262"/>
      <c r="OWV156" s="262"/>
      <c r="OWW156" s="262"/>
      <c r="OWX156" s="262"/>
      <c r="OWY156" s="262"/>
      <c r="OWZ156" s="262"/>
      <c r="OXA156" s="262"/>
      <c r="OXB156" s="262"/>
      <c r="OXC156" s="262"/>
      <c r="OXD156" s="262"/>
      <c r="OXE156" s="262"/>
      <c r="OXF156" s="262"/>
      <c r="OXG156" s="262"/>
      <c r="OXH156" s="262"/>
      <c r="OXI156" s="262"/>
      <c r="OXJ156" s="262"/>
      <c r="OXK156" s="262"/>
      <c r="OXL156" s="262"/>
      <c r="OXM156" s="262"/>
      <c r="OXN156" s="262"/>
      <c r="OXO156" s="262"/>
      <c r="OXP156" s="262"/>
      <c r="OXQ156" s="262"/>
      <c r="OXR156" s="262"/>
      <c r="OXS156" s="262"/>
      <c r="OXT156" s="262"/>
      <c r="OXU156" s="262"/>
      <c r="OXV156" s="262"/>
      <c r="OXW156" s="262"/>
      <c r="OXX156" s="262"/>
      <c r="OXY156" s="262"/>
      <c r="OXZ156" s="262"/>
      <c r="OYA156" s="262"/>
      <c r="OYB156" s="262"/>
      <c r="OYC156" s="262"/>
      <c r="OYD156" s="262"/>
      <c r="OYE156" s="262"/>
      <c r="OYF156" s="262"/>
      <c r="OYG156" s="262"/>
      <c r="OYH156" s="262"/>
      <c r="OYI156" s="262"/>
      <c r="OYJ156" s="262"/>
      <c r="OYK156" s="262"/>
      <c r="OYL156" s="262"/>
      <c r="OYM156" s="262"/>
      <c r="OYN156" s="262"/>
      <c r="OYO156" s="262"/>
      <c r="OYP156" s="262"/>
      <c r="OYQ156" s="262"/>
      <c r="OYR156" s="262"/>
      <c r="OYS156" s="262"/>
      <c r="OYT156" s="262"/>
      <c r="OYU156" s="262"/>
      <c r="OYV156" s="262"/>
      <c r="OYW156" s="262"/>
      <c r="OYX156" s="262"/>
      <c r="OYY156" s="262"/>
      <c r="OYZ156" s="262"/>
      <c r="OZA156" s="262"/>
      <c r="OZB156" s="262"/>
      <c r="OZC156" s="262"/>
      <c r="OZD156" s="262"/>
      <c r="OZE156" s="262"/>
      <c r="OZF156" s="262"/>
      <c r="OZG156" s="262"/>
      <c r="OZH156" s="262"/>
      <c r="OZI156" s="262"/>
      <c r="OZJ156" s="262"/>
      <c r="OZK156" s="262"/>
      <c r="OZL156" s="262"/>
      <c r="OZM156" s="262"/>
      <c r="OZN156" s="262"/>
      <c r="OZO156" s="262"/>
      <c r="OZP156" s="262"/>
      <c r="OZQ156" s="262"/>
      <c r="OZR156" s="262"/>
      <c r="OZS156" s="262"/>
      <c r="OZT156" s="262"/>
      <c r="OZU156" s="262"/>
      <c r="OZV156" s="262"/>
      <c r="OZW156" s="262"/>
      <c r="OZX156" s="262"/>
      <c r="OZY156" s="262"/>
      <c r="OZZ156" s="262"/>
      <c r="PAA156" s="262"/>
      <c r="PAB156" s="262"/>
      <c r="PAC156" s="262"/>
      <c r="PAD156" s="262"/>
      <c r="PAE156" s="262"/>
      <c r="PAF156" s="262"/>
      <c r="PAG156" s="262"/>
      <c r="PAH156" s="262"/>
      <c r="PAI156" s="262"/>
      <c r="PAJ156" s="262"/>
      <c r="PAK156" s="262"/>
      <c r="PAL156" s="262"/>
      <c r="PAM156" s="262"/>
      <c r="PAN156" s="262"/>
      <c r="PAO156" s="262"/>
      <c r="PAP156" s="262"/>
      <c r="PAQ156" s="262"/>
      <c r="PAR156" s="262"/>
      <c r="PAS156" s="262"/>
      <c r="PAT156" s="262"/>
      <c r="PAU156" s="262"/>
      <c r="PAV156" s="262"/>
      <c r="PAW156" s="262"/>
      <c r="PAX156" s="262"/>
      <c r="PAY156" s="262"/>
      <c r="PAZ156" s="262"/>
      <c r="PBA156" s="262"/>
      <c r="PBB156" s="262"/>
      <c r="PBC156" s="262"/>
      <c r="PBD156" s="262"/>
      <c r="PBE156" s="262"/>
      <c r="PBF156" s="262"/>
      <c r="PBG156" s="262"/>
      <c r="PBH156" s="262"/>
      <c r="PBI156" s="262"/>
      <c r="PBJ156" s="262"/>
      <c r="PBK156" s="262"/>
      <c r="PBL156" s="262"/>
      <c r="PBM156" s="262"/>
      <c r="PBN156" s="262"/>
      <c r="PBO156" s="262"/>
      <c r="PBP156" s="262"/>
      <c r="PBQ156" s="262"/>
      <c r="PBR156" s="262"/>
      <c r="PBS156" s="262"/>
      <c r="PBT156" s="262"/>
      <c r="PBU156" s="262"/>
      <c r="PBV156" s="262"/>
      <c r="PBW156" s="262"/>
      <c r="PBX156" s="262"/>
      <c r="PBY156" s="262"/>
      <c r="PBZ156" s="262"/>
      <c r="PCA156" s="262"/>
      <c r="PCB156" s="262"/>
      <c r="PCC156" s="262"/>
      <c r="PCD156" s="262"/>
      <c r="PCE156" s="262"/>
      <c r="PCF156" s="262"/>
      <c r="PCG156" s="262"/>
      <c r="PCH156" s="262"/>
      <c r="PCI156" s="262"/>
      <c r="PCJ156" s="262"/>
      <c r="PCK156" s="262"/>
      <c r="PCL156" s="262"/>
      <c r="PCM156" s="262"/>
      <c r="PCN156" s="262"/>
      <c r="PCO156" s="262"/>
      <c r="PCP156" s="262"/>
      <c r="PCQ156" s="262"/>
      <c r="PCR156" s="262"/>
      <c r="PCS156" s="262"/>
      <c r="PCT156" s="262"/>
      <c r="PCU156" s="262"/>
      <c r="PCV156" s="262"/>
      <c r="PCW156" s="262"/>
      <c r="PCX156" s="262"/>
      <c r="PCY156" s="262"/>
      <c r="PCZ156" s="262"/>
      <c r="PDA156" s="262"/>
      <c r="PDB156" s="262"/>
      <c r="PDC156" s="262"/>
      <c r="PDD156" s="262"/>
      <c r="PDE156" s="262"/>
      <c r="PDF156" s="262"/>
      <c r="PDG156" s="262"/>
      <c r="PDH156" s="262"/>
      <c r="PDI156" s="262"/>
      <c r="PDJ156" s="262"/>
      <c r="PDK156" s="262"/>
      <c r="PDL156" s="262"/>
      <c r="PDM156" s="262"/>
      <c r="PDN156" s="262"/>
      <c r="PDO156" s="262"/>
      <c r="PDP156" s="262"/>
      <c r="PDQ156" s="262"/>
      <c r="PDR156" s="262"/>
      <c r="PDS156" s="262"/>
      <c r="PDT156" s="262"/>
      <c r="PDU156" s="262"/>
      <c r="PDV156" s="262"/>
      <c r="PDW156" s="262"/>
      <c r="PDX156" s="262"/>
      <c r="PDY156" s="262"/>
      <c r="PDZ156" s="262"/>
      <c r="PEA156" s="262"/>
      <c r="PEB156" s="262"/>
      <c r="PEC156" s="262"/>
      <c r="PED156" s="262"/>
      <c r="PEE156" s="262"/>
      <c r="PEF156" s="262"/>
      <c r="PEG156" s="262"/>
      <c r="PEH156" s="262"/>
      <c r="PEI156" s="262"/>
      <c r="PEJ156" s="262"/>
      <c r="PEK156" s="262"/>
      <c r="PEL156" s="262"/>
      <c r="PEM156" s="262"/>
      <c r="PEN156" s="262"/>
      <c r="PEO156" s="262"/>
      <c r="PEP156" s="262"/>
      <c r="PEQ156" s="262"/>
      <c r="PER156" s="262"/>
      <c r="PES156" s="262"/>
      <c r="PET156" s="262"/>
      <c r="PEU156" s="262"/>
      <c r="PEV156" s="262"/>
      <c r="PEW156" s="262"/>
      <c r="PEX156" s="262"/>
      <c r="PEY156" s="262"/>
      <c r="PEZ156" s="262"/>
      <c r="PFA156" s="262"/>
      <c r="PFB156" s="262"/>
      <c r="PFC156" s="262"/>
      <c r="PFD156" s="262"/>
      <c r="PFE156" s="262"/>
      <c r="PFF156" s="262"/>
      <c r="PFG156" s="262"/>
      <c r="PFH156" s="262"/>
      <c r="PFI156" s="262"/>
      <c r="PFJ156" s="262"/>
      <c r="PFK156" s="262"/>
      <c r="PFL156" s="262"/>
      <c r="PFM156" s="262"/>
      <c r="PFN156" s="262"/>
      <c r="PFO156" s="262"/>
      <c r="PFP156" s="262"/>
      <c r="PFQ156" s="262"/>
      <c r="PFR156" s="262"/>
      <c r="PFS156" s="262"/>
      <c r="PFT156" s="262"/>
      <c r="PFU156" s="262"/>
      <c r="PFV156" s="262"/>
      <c r="PFW156" s="262"/>
      <c r="PFX156" s="262"/>
      <c r="PFY156" s="262"/>
      <c r="PFZ156" s="262"/>
      <c r="PGA156" s="262"/>
      <c r="PGB156" s="262"/>
      <c r="PGC156" s="262"/>
      <c r="PGD156" s="262"/>
      <c r="PGE156" s="262"/>
      <c r="PGF156" s="262"/>
      <c r="PGG156" s="262"/>
      <c r="PGH156" s="262"/>
      <c r="PGI156" s="262"/>
      <c r="PGJ156" s="262"/>
      <c r="PGK156" s="262"/>
      <c r="PGL156" s="262"/>
      <c r="PGM156" s="262"/>
      <c r="PGN156" s="262"/>
      <c r="PGO156" s="262"/>
      <c r="PGP156" s="262"/>
      <c r="PGQ156" s="262"/>
      <c r="PGR156" s="262"/>
      <c r="PGS156" s="262"/>
      <c r="PGT156" s="262"/>
      <c r="PGU156" s="262"/>
      <c r="PGV156" s="262"/>
      <c r="PGW156" s="262"/>
      <c r="PGX156" s="262"/>
      <c r="PGY156" s="262"/>
      <c r="PGZ156" s="262"/>
      <c r="PHA156" s="262"/>
      <c r="PHB156" s="262"/>
      <c r="PHC156" s="262"/>
      <c r="PHD156" s="262"/>
      <c r="PHE156" s="262"/>
      <c r="PHF156" s="262"/>
      <c r="PHG156" s="262"/>
      <c r="PHH156" s="262"/>
      <c r="PHI156" s="262"/>
      <c r="PHJ156" s="262"/>
      <c r="PHK156" s="262"/>
      <c r="PHL156" s="262"/>
      <c r="PHM156" s="262"/>
      <c r="PHN156" s="262"/>
      <c r="PHO156" s="262"/>
      <c r="PHP156" s="262"/>
      <c r="PHQ156" s="262"/>
      <c r="PHR156" s="262"/>
      <c r="PHS156" s="262"/>
      <c r="PHT156" s="262"/>
      <c r="PHU156" s="262"/>
      <c r="PHV156" s="262"/>
      <c r="PHW156" s="262"/>
      <c r="PHX156" s="262"/>
      <c r="PHY156" s="262"/>
      <c r="PHZ156" s="262"/>
      <c r="PIA156" s="262"/>
      <c r="PIB156" s="262"/>
      <c r="PIC156" s="262"/>
      <c r="PID156" s="262"/>
      <c r="PIE156" s="262"/>
      <c r="PIF156" s="262"/>
      <c r="PIG156" s="262"/>
      <c r="PIH156" s="262"/>
      <c r="PII156" s="262"/>
      <c r="PIJ156" s="262"/>
      <c r="PIK156" s="262"/>
      <c r="PIL156" s="262"/>
      <c r="PIM156" s="262"/>
      <c r="PIN156" s="262"/>
      <c r="PIO156" s="262"/>
      <c r="PIP156" s="262"/>
      <c r="PIQ156" s="262"/>
      <c r="PIR156" s="262"/>
      <c r="PIS156" s="262"/>
      <c r="PIT156" s="262"/>
      <c r="PIU156" s="262"/>
      <c r="PIV156" s="262"/>
      <c r="PIW156" s="262"/>
      <c r="PIX156" s="262"/>
      <c r="PIY156" s="262"/>
      <c r="PIZ156" s="262"/>
      <c r="PJA156" s="262"/>
      <c r="PJB156" s="262"/>
      <c r="PJC156" s="262"/>
      <c r="PJD156" s="262"/>
      <c r="PJE156" s="262"/>
      <c r="PJF156" s="262"/>
      <c r="PJG156" s="262"/>
      <c r="PJH156" s="262"/>
      <c r="PJI156" s="262"/>
      <c r="PJJ156" s="262"/>
      <c r="PJK156" s="262"/>
      <c r="PJL156" s="262"/>
      <c r="PJM156" s="262"/>
      <c r="PJN156" s="262"/>
      <c r="PJO156" s="262"/>
      <c r="PJP156" s="262"/>
      <c r="PJQ156" s="262"/>
      <c r="PJR156" s="262"/>
      <c r="PJS156" s="262"/>
      <c r="PJT156" s="262"/>
      <c r="PJU156" s="262"/>
      <c r="PJV156" s="262"/>
      <c r="PJW156" s="262"/>
      <c r="PJX156" s="262"/>
      <c r="PJY156" s="262"/>
      <c r="PJZ156" s="262"/>
      <c r="PKA156" s="262"/>
      <c r="PKB156" s="262"/>
      <c r="PKC156" s="262"/>
      <c r="PKD156" s="262"/>
      <c r="PKE156" s="262"/>
      <c r="PKF156" s="262"/>
      <c r="PKG156" s="262"/>
      <c r="PKH156" s="262"/>
      <c r="PKI156" s="262"/>
      <c r="PKJ156" s="262"/>
      <c r="PKK156" s="262"/>
      <c r="PKL156" s="262"/>
      <c r="PKM156" s="262"/>
      <c r="PKN156" s="262"/>
      <c r="PKO156" s="262"/>
      <c r="PKP156" s="262"/>
      <c r="PKQ156" s="262"/>
      <c r="PKR156" s="262"/>
      <c r="PKS156" s="262"/>
      <c r="PKT156" s="262"/>
      <c r="PKU156" s="262"/>
      <c r="PKV156" s="262"/>
      <c r="PKW156" s="262"/>
      <c r="PKX156" s="262"/>
      <c r="PKY156" s="262"/>
      <c r="PKZ156" s="262"/>
      <c r="PLA156" s="262"/>
      <c r="PLB156" s="262"/>
      <c r="PLC156" s="262"/>
      <c r="PLD156" s="262"/>
      <c r="PLE156" s="262"/>
      <c r="PLF156" s="262"/>
      <c r="PLG156" s="262"/>
      <c r="PLH156" s="262"/>
      <c r="PLI156" s="262"/>
      <c r="PLJ156" s="262"/>
      <c r="PLK156" s="262"/>
      <c r="PLL156" s="262"/>
      <c r="PLM156" s="262"/>
      <c r="PLN156" s="262"/>
      <c r="PLO156" s="262"/>
      <c r="PLP156" s="262"/>
      <c r="PLQ156" s="262"/>
      <c r="PLR156" s="262"/>
      <c r="PLS156" s="262"/>
      <c r="PLT156" s="262"/>
      <c r="PLU156" s="262"/>
      <c r="PLV156" s="262"/>
      <c r="PLW156" s="262"/>
      <c r="PLX156" s="262"/>
      <c r="PLY156" s="262"/>
      <c r="PLZ156" s="262"/>
      <c r="PMA156" s="262"/>
      <c r="PMB156" s="262"/>
      <c r="PMC156" s="262"/>
      <c r="PMD156" s="262"/>
      <c r="PME156" s="262"/>
      <c r="PMF156" s="262"/>
      <c r="PMG156" s="262"/>
      <c r="PMH156" s="262"/>
      <c r="PMI156" s="262"/>
      <c r="PMJ156" s="262"/>
      <c r="PMK156" s="262"/>
      <c r="PML156" s="262"/>
      <c r="PMM156" s="262"/>
      <c r="PMN156" s="262"/>
      <c r="PMO156" s="262"/>
      <c r="PMP156" s="262"/>
      <c r="PMQ156" s="262"/>
      <c r="PMR156" s="262"/>
      <c r="PMS156" s="262"/>
      <c r="PMT156" s="262"/>
      <c r="PMU156" s="262"/>
      <c r="PMV156" s="262"/>
      <c r="PMW156" s="262"/>
      <c r="PMX156" s="262"/>
      <c r="PMY156" s="262"/>
      <c r="PMZ156" s="262"/>
      <c r="PNA156" s="262"/>
      <c r="PNB156" s="262"/>
      <c r="PNC156" s="262"/>
      <c r="PND156" s="262"/>
      <c r="PNE156" s="262"/>
      <c r="PNF156" s="262"/>
      <c r="PNG156" s="262"/>
      <c r="PNH156" s="262"/>
      <c r="PNI156" s="262"/>
      <c r="PNJ156" s="262"/>
      <c r="PNK156" s="262"/>
      <c r="PNL156" s="262"/>
      <c r="PNM156" s="262"/>
      <c r="PNN156" s="262"/>
      <c r="PNO156" s="262"/>
      <c r="PNP156" s="262"/>
      <c r="PNQ156" s="262"/>
      <c r="PNR156" s="262"/>
      <c r="PNS156" s="262"/>
      <c r="PNT156" s="262"/>
      <c r="PNU156" s="262"/>
      <c r="PNV156" s="262"/>
      <c r="PNW156" s="262"/>
      <c r="PNX156" s="262"/>
      <c r="PNY156" s="262"/>
      <c r="PNZ156" s="262"/>
      <c r="POA156" s="262"/>
      <c r="POB156" s="262"/>
      <c r="POC156" s="262"/>
      <c r="POD156" s="262"/>
      <c r="POE156" s="262"/>
      <c r="POF156" s="262"/>
      <c r="POG156" s="262"/>
      <c r="POH156" s="262"/>
      <c r="POI156" s="262"/>
      <c r="POJ156" s="262"/>
      <c r="POK156" s="262"/>
      <c r="POL156" s="262"/>
      <c r="POM156" s="262"/>
      <c r="PON156" s="262"/>
      <c r="POO156" s="262"/>
      <c r="POP156" s="262"/>
      <c r="POQ156" s="262"/>
      <c r="POR156" s="262"/>
      <c r="POS156" s="262"/>
      <c r="POT156" s="262"/>
      <c r="POU156" s="262"/>
      <c r="POV156" s="262"/>
      <c r="POW156" s="262"/>
      <c r="POX156" s="262"/>
      <c r="POY156" s="262"/>
      <c r="POZ156" s="262"/>
      <c r="PPA156" s="262"/>
      <c r="PPB156" s="262"/>
      <c r="PPC156" s="262"/>
      <c r="PPD156" s="262"/>
      <c r="PPE156" s="262"/>
      <c r="PPF156" s="262"/>
      <c r="PPG156" s="262"/>
      <c r="PPH156" s="262"/>
      <c r="PPI156" s="262"/>
      <c r="PPJ156" s="262"/>
      <c r="PPK156" s="262"/>
      <c r="PPL156" s="262"/>
      <c r="PPM156" s="262"/>
      <c r="PPN156" s="262"/>
      <c r="PPO156" s="262"/>
      <c r="PPP156" s="262"/>
      <c r="PPQ156" s="262"/>
      <c r="PPR156" s="262"/>
      <c r="PPS156" s="262"/>
      <c r="PPT156" s="262"/>
      <c r="PPU156" s="262"/>
      <c r="PPV156" s="262"/>
      <c r="PPW156" s="262"/>
      <c r="PPX156" s="262"/>
      <c r="PPY156" s="262"/>
      <c r="PPZ156" s="262"/>
      <c r="PQA156" s="262"/>
      <c r="PQB156" s="262"/>
      <c r="PQC156" s="262"/>
      <c r="PQD156" s="262"/>
      <c r="PQE156" s="262"/>
      <c r="PQF156" s="262"/>
      <c r="PQG156" s="262"/>
      <c r="PQH156" s="262"/>
      <c r="PQI156" s="262"/>
      <c r="PQJ156" s="262"/>
      <c r="PQK156" s="262"/>
      <c r="PQL156" s="262"/>
      <c r="PQM156" s="262"/>
      <c r="PQN156" s="262"/>
      <c r="PQO156" s="262"/>
      <c r="PQP156" s="262"/>
      <c r="PQQ156" s="262"/>
      <c r="PQR156" s="262"/>
      <c r="PQS156" s="262"/>
      <c r="PQT156" s="262"/>
      <c r="PQU156" s="262"/>
      <c r="PQV156" s="262"/>
      <c r="PQW156" s="262"/>
      <c r="PQX156" s="262"/>
      <c r="PQY156" s="262"/>
      <c r="PQZ156" s="262"/>
      <c r="PRA156" s="262"/>
      <c r="PRB156" s="262"/>
      <c r="PRC156" s="262"/>
      <c r="PRD156" s="262"/>
      <c r="PRE156" s="262"/>
      <c r="PRF156" s="262"/>
      <c r="PRG156" s="262"/>
      <c r="PRH156" s="262"/>
      <c r="PRI156" s="262"/>
      <c r="PRJ156" s="262"/>
      <c r="PRK156" s="262"/>
      <c r="PRL156" s="262"/>
      <c r="PRM156" s="262"/>
      <c r="PRN156" s="262"/>
      <c r="PRO156" s="262"/>
      <c r="PRP156" s="262"/>
      <c r="PRQ156" s="262"/>
      <c r="PRR156" s="262"/>
      <c r="PRS156" s="262"/>
      <c r="PRT156" s="262"/>
      <c r="PRU156" s="262"/>
      <c r="PRV156" s="262"/>
      <c r="PRW156" s="262"/>
      <c r="PRX156" s="262"/>
      <c r="PRY156" s="262"/>
      <c r="PRZ156" s="262"/>
      <c r="PSA156" s="262"/>
      <c r="PSB156" s="262"/>
      <c r="PSC156" s="262"/>
      <c r="PSD156" s="262"/>
      <c r="PSE156" s="262"/>
      <c r="PSF156" s="262"/>
      <c r="PSG156" s="262"/>
      <c r="PSH156" s="262"/>
      <c r="PSI156" s="262"/>
      <c r="PSJ156" s="262"/>
      <c r="PSK156" s="262"/>
      <c r="PSL156" s="262"/>
      <c r="PSM156" s="262"/>
      <c r="PSN156" s="262"/>
      <c r="PSO156" s="262"/>
      <c r="PSP156" s="262"/>
      <c r="PSQ156" s="262"/>
      <c r="PSR156" s="262"/>
      <c r="PSS156" s="262"/>
      <c r="PST156" s="262"/>
      <c r="PSU156" s="262"/>
      <c r="PSV156" s="262"/>
      <c r="PSW156" s="262"/>
      <c r="PSX156" s="262"/>
      <c r="PSY156" s="262"/>
      <c r="PSZ156" s="262"/>
      <c r="PTA156" s="262"/>
      <c r="PTB156" s="262"/>
      <c r="PTC156" s="262"/>
      <c r="PTD156" s="262"/>
      <c r="PTE156" s="262"/>
      <c r="PTF156" s="262"/>
      <c r="PTG156" s="262"/>
      <c r="PTH156" s="262"/>
      <c r="PTI156" s="262"/>
      <c r="PTJ156" s="262"/>
      <c r="PTK156" s="262"/>
      <c r="PTL156" s="262"/>
      <c r="PTM156" s="262"/>
      <c r="PTN156" s="262"/>
      <c r="PTO156" s="262"/>
      <c r="PTP156" s="262"/>
      <c r="PTQ156" s="262"/>
      <c r="PTR156" s="262"/>
      <c r="PTS156" s="262"/>
      <c r="PTT156" s="262"/>
      <c r="PTU156" s="262"/>
      <c r="PTV156" s="262"/>
      <c r="PTW156" s="262"/>
      <c r="PTX156" s="262"/>
      <c r="PTY156" s="262"/>
      <c r="PTZ156" s="262"/>
      <c r="PUA156" s="262"/>
      <c r="PUB156" s="262"/>
      <c r="PUC156" s="262"/>
      <c r="PUD156" s="262"/>
      <c r="PUE156" s="262"/>
      <c r="PUF156" s="262"/>
      <c r="PUG156" s="262"/>
      <c r="PUH156" s="262"/>
      <c r="PUI156" s="262"/>
      <c r="PUJ156" s="262"/>
      <c r="PUK156" s="262"/>
      <c r="PUL156" s="262"/>
      <c r="PUM156" s="262"/>
      <c r="PUN156" s="262"/>
      <c r="PUO156" s="262"/>
      <c r="PUP156" s="262"/>
      <c r="PUQ156" s="262"/>
      <c r="PUR156" s="262"/>
      <c r="PUS156" s="262"/>
      <c r="PUT156" s="262"/>
      <c r="PUU156" s="262"/>
      <c r="PUV156" s="262"/>
      <c r="PUW156" s="262"/>
      <c r="PUX156" s="262"/>
      <c r="PUY156" s="262"/>
      <c r="PUZ156" s="262"/>
      <c r="PVA156" s="262"/>
      <c r="PVB156" s="262"/>
      <c r="PVC156" s="262"/>
      <c r="PVD156" s="262"/>
      <c r="PVE156" s="262"/>
      <c r="PVF156" s="262"/>
      <c r="PVG156" s="262"/>
      <c r="PVH156" s="262"/>
      <c r="PVI156" s="262"/>
      <c r="PVJ156" s="262"/>
      <c r="PVK156" s="262"/>
      <c r="PVL156" s="262"/>
      <c r="PVM156" s="262"/>
      <c r="PVN156" s="262"/>
      <c r="PVO156" s="262"/>
      <c r="PVP156" s="262"/>
      <c r="PVQ156" s="262"/>
      <c r="PVR156" s="262"/>
      <c r="PVS156" s="262"/>
      <c r="PVT156" s="262"/>
      <c r="PVU156" s="262"/>
      <c r="PVV156" s="262"/>
      <c r="PVW156" s="262"/>
      <c r="PVX156" s="262"/>
      <c r="PVY156" s="262"/>
      <c r="PVZ156" s="262"/>
      <c r="PWA156" s="262"/>
      <c r="PWB156" s="262"/>
      <c r="PWC156" s="262"/>
      <c r="PWD156" s="262"/>
      <c r="PWE156" s="262"/>
      <c r="PWF156" s="262"/>
      <c r="PWG156" s="262"/>
      <c r="PWH156" s="262"/>
      <c r="PWI156" s="262"/>
      <c r="PWJ156" s="262"/>
      <c r="PWK156" s="262"/>
      <c r="PWL156" s="262"/>
      <c r="PWM156" s="262"/>
      <c r="PWN156" s="262"/>
      <c r="PWO156" s="262"/>
      <c r="PWP156" s="262"/>
      <c r="PWQ156" s="262"/>
      <c r="PWR156" s="262"/>
      <c r="PWS156" s="262"/>
      <c r="PWT156" s="262"/>
      <c r="PWU156" s="262"/>
      <c r="PWV156" s="262"/>
      <c r="PWW156" s="262"/>
      <c r="PWX156" s="262"/>
      <c r="PWY156" s="262"/>
      <c r="PWZ156" s="262"/>
      <c r="PXA156" s="262"/>
      <c r="PXB156" s="262"/>
      <c r="PXC156" s="262"/>
      <c r="PXD156" s="262"/>
      <c r="PXE156" s="262"/>
      <c r="PXF156" s="262"/>
      <c r="PXG156" s="262"/>
      <c r="PXH156" s="262"/>
      <c r="PXI156" s="262"/>
      <c r="PXJ156" s="262"/>
      <c r="PXK156" s="262"/>
      <c r="PXL156" s="262"/>
      <c r="PXM156" s="262"/>
      <c r="PXN156" s="262"/>
      <c r="PXO156" s="262"/>
      <c r="PXP156" s="262"/>
      <c r="PXQ156" s="262"/>
      <c r="PXR156" s="262"/>
      <c r="PXS156" s="262"/>
      <c r="PXT156" s="262"/>
      <c r="PXU156" s="262"/>
      <c r="PXV156" s="262"/>
      <c r="PXW156" s="262"/>
      <c r="PXX156" s="262"/>
      <c r="PXY156" s="262"/>
      <c r="PXZ156" s="262"/>
      <c r="PYA156" s="262"/>
      <c r="PYB156" s="262"/>
      <c r="PYC156" s="262"/>
      <c r="PYD156" s="262"/>
      <c r="PYE156" s="262"/>
      <c r="PYF156" s="262"/>
      <c r="PYG156" s="262"/>
      <c r="PYH156" s="262"/>
      <c r="PYI156" s="262"/>
      <c r="PYJ156" s="262"/>
      <c r="PYK156" s="262"/>
      <c r="PYL156" s="262"/>
      <c r="PYM156" s="262"/>
      <c r="PYN156" s="262"/>
      <c r="PYO156" s="262"/>
      <c r="PYP156" s="262"/>
      <c r="PYQ156" s="262"/>
      <c r="PYR156" s="262"/>
      <c r="PYS156" s="262"/>
      <c r="PYT156" s="262"/>
      <c r="PYU156" s="262"/>
      <c r="PYV156" s="262"/>
      <c r="PYW156" s="262"/>
      <c r="PYX156" s="262"/>
      <c r="PYY156" s="262"/>
      <c r="PYZ156" s="262"/>
      <c r="PZA156" s="262"/>
      <c r="PZB156" s="262"/>
      <c r="PZC156" s="262"/>
      <c r="PZD156" s="262"/>
      <c r="PZE156" s="262"/>
      <c r="PZF156" s="262"/>
      <c r="PZG156" s="262"/>
      <c r="PZH156" s="262"/>
      <c r="PZI156" s="262"/>
      <c r="PZJ156" s="262"/>
      <c r="PZK156" s="262"/>
      <c r="PZL156" s="262"/>
      <c r="PZM156" s="262"/>
      <c r="PZN156" s="262"/>
      <c r="PZO156" s="262"/>
      <c r="PZP156" s="262"/>
      <c r="PZQ156" s="262"/>
      <c r="PZR156" s="262"/>
      <c r="PZS156" s="262"/>
      <c r="PZT156" s="262"/>
      <c r="PZU156" s="262"/>
      <c r="PZV156" s="262"/>
      <c r="PZW156" s="262"/>
      <c r="PZX156" s="262"/>
      <c r="PZY156" s="262"/>
      <c r="PZZ156" s="262"/>
      <c r="QAA156" s="262"/>
      <c r="QAB156" s="262"/>
      <c r="QAC156" s="262"/>
      <c r="QAD156" s="262"/>
      <c r="QAE156" s="262"/>
      <c r="QAF156" s="262"/>
      <c r="QAG156" s="262"/>
      <c r="QAH156" s="262"/>
      <c r="QAI156" s="262"/>
      <c r="QAJ156" s="262"/>
      <c r="QAK156" s="262"/>
      <c r="QAL156" s="262"/>
      <c r="QAM156" s="262"/>
      <c r="QAN156" s="262"/>
      <c r="QAO156" s="262"/>
      <c r="QAP156" s="262"/>
      <c r="QAQ156" s="262"/>
      <c r="QAR156" s="262"/>
      <c r="QAS156" s="262"/>
      <c r="QAT156" s="262"/>
      <c r="QAU156" s="262"/>
      <c r="QAV156" s="262"/>
      <c r="QAW156" s="262"/>
      <c r="QAX156" s="262"/>
      <c r="QAY156" s="262"/>
      <c r="QAZ156" s="262"/>
      <c r="QBA156" s="262"/>
      <c r="QBB156" s="262"/>
      <c r="QBC156" s="262"/>
      <c r="QBD156" s="262"/>
      <c r="QBE156" s="262"/>
      <c r="QBF156" s="262"/>
      <c r="QBG156" s="262"/>
      <c r="QBH156" s="262"/>
      <c r="QBI156" s="262"/>
      <c r="QBJ156" s="262"/>
      <c r="QBK156" s="262"/>
      <c r="QBL156" s="262"/>
      <c r="QBM156" s="262"/>
      <c r="QBN156" s="262"/>
      <c r="QBO156" s="262"/>
      <c r="QBP156" s="262"/>
      <c r="QBQ156" s="262"/>
      <c r="QBR156" s="262"/>
      <c r="QBS156" s="262"/>
      <c r="QBT156" s="262"/>
      <c r="QBU156" s="262"/>
      <c r="QBV156" s="262"/>
      <c r="QBW156" s="262"/>
      <c r="QBX156" s="262"/>
      <c r="QBY156" s="262"/>
      <c r="QBZ156" s="262"/>
      <c r="QCA156" s="262"/>
      <c r="QCB156" s="262"/>
      <c r="QCC156" s="262"/>
      <c r="QCD156" s="262"/>
      <c r="QCE156" s="262"/>
      <c r="QCF156" s="262"/>
      <c r="QCG156" s="262"/>
      <c r="QCH156" s="262"/>
      <c r="QCI156" s="262"/>
      <c r="QCJ156" s="262"/>
      <c r="QCK156" s="262"/>
      <c r="QCL156" s="262"/>
      <c r="QCM156" s="262"/>
      <c r="QCN156" s="262"/>
      <c r="QCO156" s="262"/>
      <c r="QCP156" s="262"/>
      <c r="QCQ156" s="262"/>
      <c r="QCR156" s="262"/>
      <c r="QCS156" s="262"/>
      <c r="QCT156" s="262"/>
      <c r="QCU156" s="262"/>
      <c r="QCV156" s="262"/>
      <c r="QCW156" s="262"/>
      <c r="QCX156" s="262"/>
      <c r="QCY156" s="262"/>
      <c r="QCZ156" s="262"/>
      <c r="QDA156" s="262"/>
      <c r="QDB156" s="262"/>
      <c r="QDC156" s="262"/>
      <c r="QDD156" s="262"/>
      <c r="QDE156" s="262"/>
      <c r="QDF156" s="262"/>
      <c r="QDG156" s="262"/>
      <c r="QDH156" s="262"/>
      <c r="QDI156" s="262"/>
      <c r="QDJ156" s="262"/>
      <c r="QDK156" s="262"/>
      <c r="QDL156" s="262"/>
      <c r="QDM156" s="262"/>
      <c r="QDN156" s="262"/>
      <c r="QDO156" s="262"/>
      <c r="QDP156" s="262"/>
      <c r="QDQ156" s="262"/>
      <c r="QDR156" s="262"/>
      <c r="QDS156" s="262"/>
      <c r="QDT156" s="262"/>
      <c r="QDU156" s="262"/>
      <c r="QDV156" s="262"/>
      <c r="QDW156" s="262"/>
      <c r="QDX156" s="262"/>
      <c r="QDY156" s="262"/>
      <c r="QDZ156" s="262"/>
      <c r="QEA156" s="262"/>
      <c r="QEB156" s="262"/>
      <c r="QEC156" s="262"/>
      <c r="QED156" s="262"/>
      <c r="QEE156" s="262"/>
      <c r="QEF156" s="262"/>
      <c r="QEG156" s="262"/>
      <c r="QEH156" s="262"/>
      <c r="QEI156" s="262"/>
      <c r="QEJ156" s="262"/>
      <c r="QEK156" s="262"/>
      <c r="QEL156" s="262"/>
      <c r="QEM156" s="262"/>
      <c r="QEN156" s="262"/>
      <c r="QEO156" s="262"/>
      <c r="QEP156" s="262"/>
      <c r="QEQ156" s="262"/>
      <c r="QER156" s="262"/>
      <c r="QES156" s="262"/>
      <c r="QET156" s="262"/>
      <c r="QEU156" s="262"/>
      <c r="QEV156" s="262"/>
      <c r="QEW156" s="262"/>
      <c r="QEX156" s="262"/>
      <c r="QEY156" s="262"/>
      <c r="QEZ156" s="262"/>
      <c r="QFA156" s="262"/>
      <c r="QFB156" s="262"/>
      <c r="QFC156" s="262"/>
      <c r="QFD156" s="262"/>
      <c r="QFE156" s="262"/>
      <c r="QFF156" s="262"/>
      <c r="QFG156" s="262"/>
      <c r="QFH156" s="262"/>
      <c r="QFI156" s="262"/>
      <c r="QFJ156" s="262"/>
      <c r="QFK156" s="262"/>
      <c r="QFL156" s="262"/>
      <c r="QFM156" s="262"/>
      <c r="QFN156" s="262"/>
      <c r="QFO156" s="262"/>
      <c r="QFP156" s="262"/>
      <c r="QFQ156" s="262"/>
      <c r="QFR156" s="262"/>
      <c r="QFS156" s="262"/>
      <c r="QFT156" s="262"/>
      <c r="QFU156" s="262"/>
      <c r="QFV156" s="262"/>
      <c r="QFW156" s="262"/>
      <c r="QFX156" s="262"/>
      <c r="QFY156" s="262"/>
      <c r="QFZ156" s="262"/>
      <c r="QGA156" s="262"/>
      <c r="QGB156" s="262"/>
      <c r="QGC156" s="262"/>
      <c r="QGD156" s="262"/>
      <c r="QGE156" s="262"/>
      <c r="QGF156" s="262"/>
      <c r="QGG156" s="262"/>
      <c r="QGH156" s="262"/>
      <c r="QGI156" s="262"/>
      <c r="QGJ156" s="262"/>
      <c r="QGK156" s="262"/>
      <c r="QGL156" s="262"/>
      <c r="QGM156" s="262"/>
      <c r="QGN156" s="262"/>
      <c r="QGO156" s="262"/>
      <c r="QGP156" s="262"/>
      <c r="QGQ156" s="262"/>
      <c r="QGR156" s="262"/>
      <c r="QGS156" s="262"/>
      <c r="QGT156" s="262"/>
      <c r="QGU156" s="262"/>
      <c r="QGV156" s="262"/>
      <c r="QGW156" s="262"/>
      <c r="QGX156" s="262"/>
      <c r="QGY156" s="262"/>
      <c r="QGZ156" s="262"/>
      <c r="QHA156" s="262"/>
      <c r="QHB156" s="262"/>
      <c r="QHC156" s="262"/>
      <c r="QHD156" s="262"/>
      <c r="QHE156" s="262"/>
      <c r="QHF156" s="262"/>
      <c r="QHG156" s="262"/>
      <c r="QHH156" s="262"/>
      <c r="QHI156" s="262"/>
      <c r="QHJ156" s="262"/>
      <c r="QHK156" s="262"/>
      <c r="QHL156" s="262"/>
      <c r="QHM156" s="262"/>
      <c r="QHN156" s="262"/>
      <c r="QHO156" s="262"/>
      <c r="QHP156" s="262"/>
      <c r="QHQ156" s="262"/>
      <c r="QHR156" s="262"/>
      <c r="QHS156" s="262"/>
      <c r="QHT156" s="262"/>
      <c r="QHU156" s="262"/>
      <c r="QHV156" s="262"/>
      <c r="QHW156" s="262"/>
      <c r="QHX156" s="262"/>
      <c r="QHY156" s="262"/>
      <c r="QHZ156" s="262"/>
      <c r="QIA156" s="262"/>
      <c r="QIB156" s="262"/>
      <c r="QIC156" s="262"/>
      <c r="QID156" s="262"/>
      <c r="QIE156" s="262"/>
      <c r="QIF156" s="262"/>
      <c r="QIG156" s="262"/>
      <c r="QIH156" s="262"/>
      <c r="QII156" s="262"/>
      <c r="QIJ156" s="262"/>
      <c r="QIK156" s="262"/>
      <c r="QIL156" s="262"/>
      <c r="QIM156" s="262"/>
      <c r="QIN156" s="262"/>
      <c r="QIO156" s="262"/>
      <c r="QIP156" s="262"/>
      <c r="QIQ156" s="262"/>
      <c r="QIR156" s="262"/>
      <c r="QIS156" s="262"/>
      <c r="QIT156" s="262"/>
      <c r="QIU156" s="262"/>
      <c r="QIV156" s="262"/>
      <c r="QIW156" s="262"/>
      <c r="QIX156" s="262"/>
      <c r="QIY156" s="262"/>
      <c r="QIZ156" s="262"/>
      <c r="QJA156" s="262"/>
      <c r="QJB156" s="262"/>
      <c r="QJC156" s="262"/>
      <c r="QJD156" s="262"/>
      <c r="QJE156" s="262"/>
      <c r="QJF156" s="262"/>
      <c r="QJG156" s="262"/>
      <c r="QJH156" s="262"/>
      <c r="QJI156" s="262"/>
      <c r="QJJ156" s="262"/>
      <c r="QJK156" s="262"/>
      <c r="QJL156" s="262"/>
      <c r="QJM156" s="262"/>
      <c r="QJN156" s="262"/>
      <c r="QJO156" s="262"/>
      <c r="QJP156" s="262"/>
      <c r="QJQ156" s="262"/>
      <c r="QJR156" s="262"/>
      <c r="QJS156" s="262"/>
      <c r="QJT156" s="262"/>
      <c r="QJU156" s="262"/>
      <c r="QJV156" s="262"/>
      <c r="QJW156" s="262"/>
      <c r="QJX156" s="262"/>
      <c r="QJY156" s="262"/>
      <c r="QJZ156" s="262"/>
      <c r="QKA156" s="262"/>
      <c r="QKB156" s="262"/>
      <c r="QKC156" s="262"/>
      <c r="QKD156" s="262"/>
      <c r="QKE156" s="262"/>
      <c r="QKF156" s="262"/>
      <c r="QKG156" s="262"/>
      <c r="QKH156" s="262"/>
      <c r="QKI156" s="262"/>
      <c r="QKJ156" s="262"/>
      <c r="QKK156" s="262"/>
      <c r="QKL156" s="262"/>
      <c r="QKM156" s="262"/>
      <c r="QKN156" s="262"/>
      <c r="QKO156" s="262"/>
      <c r="QKP156" s="262"/>
      <c r="QKQ156" s="262"/>
      <c r="QKR156" s="262"/>
      <c r="QKS156" s="262"/>
      <c r="QKT156" s="262"/>
      <c r="QKU156" s="262"/>
      <c r="QKV156" s="262"/>
      <c r="QKW156" s="262"/>
      <c r="QKX156" s="262"/>
      <c r="QKY156" s="262"/>
      <c r="QKZ156" s="262"/>
      <c r="QLA156" s="262"/>
      <c r="QLB156" s="262"/>
      <c r="QLC156" s="262"/>
      <c r="QLD156" s="262"/>
      <c r="QLE156" s="262"/>
      <c r="QLF156" s="262"/>
      <c r="QLG156" s="262"/>
      <c r="QLH156" s="262"/>
      <c r="QLI156" s="262"/>
      <c r="QLJ156" s="262"/>
      <c r="QLK156" s="262"/>
      <c r="QLL156" s="262"/>
      <c r="QLM156" s="262"/>
      <c r="QLN156" s="262"/>
      <c r="QLO156" s="262"/>
      <c r="QLP156" s="262"/>
      <c r="QLQ156" s="262"/>
      <c r="QLR156" s="262"/>
      <c r="QLS156" s="262"/>
      <c r="QLT156" s="262"/>
      <c r="QLU156" s="262"/>
      <c r="QLV156" s="262"/>
      <c r="QLW156" s="262"/>
      <c r="QLX156" s="262"/>
      <c r="QLY156" s="262"/>
      <c r="QLZ156" s="262"/>
      <c r="QMA156" s="262"/>
      <c r="QMB156" s="262"/>
      <c r="QMC156" s="262"/>
      <c r="QMD156" s="262"/>
      <c r="QME156" s="262"/>
      <c r="QMF156" s="262"/>
      <c r="QMG156" s="262"/>
      <c r="QMH156" s="262"/>
      <c r="QMI156" s="262"/>
      <c r="QMJ156" s="262"/>
      <c r="QMK156" s="262"/>
      <c r="QML156" s="262"/>
      <c r="QMM156" s="262"/>
      <c r="QMN156" s="262"/>
      <c r="QMO156" s="262"/>
      <c r="QMP156" s="262"/>
      <c r="QMQ156" s="262"/>
      <c r="QMR156" s="262"/>
      <c r="QMS156" s="262"/>
      <c r="QMT156" s="262"/>
      <c r="QMU156" s="262"/>
      <c r="QMV156" s="262"/>
      <c r="QMW156" s="262"/>
      <c r="QMX156" s="262"/>
      <c r="QMY156" s="262"/>
      <c r="QMZ156" s="262"/>
      <c r="QNA156" s="262"/>
      <c r="QNB156" s="262"/>
      <c r="QNC156" s="262"/>
      <c r="QND156" s="262"/>
      <c r="QNE156" s="262"/>
      <c r="QNF156" s="262"/>
      <c r="QNG156" s="262"/>
      <c r="QNH156" s="262"/>
      <c r="QNI156" s="262"/>
      <c r="QNJ156" s="262"/>
      <c r="QNK156" s="262"/>
      <c r="QNL156" s="262"/>
      <c r="QNM156" s="262"/>
      <c r="QNN156" s="262"/>
      <c r="QNO156" s="262"/>
      <c r="QNP156" s="262"/>
      <c r="QNQ156" s="262"/>
      <c r="QNR156" s="262"/>
      <c r="QNS156" s="262"/>
      <c r="QNT156" s="262"/>
      <c r="QNU156" s="262"/>
      <c r="QNV156" s="262"/>
      <c r="QNW156" s="262"/>
      <c r="QNX156" s="262"/>
      <c r="QNY156" s="262"/>
      <c r="QNZ156" s="262"/>
      <c r="QOA156" s="262"/>
      <c r="QOB156" s="262"/>
      <c r="QOC156" s="262"/>
      <c r="QOD156" s="262"/>
      <c r="QOE156" s="262"/>
      <c r="QOF156" s="262"/>
      <c r="QOG156" s="262"/>
      <c r="QOH156" s="262"/>
      <c r="QOI156" s="262"/>
      <c r="QOJ156" s="262"/>
      <c r="QOK156" s="262"/>
      <c r="QOL156" s="262"/>
      <c r="QOM156" s="262"/>
      <c r="QON156" s="262"/>
      <c r="QOO156" s="262"/>
      <c r="QOP156" s="262"/>
      <c r="QOQ156" s="262"/>
      <c r="QOR156" s="262"/>
      <c r="QOS156" s="262"/>
      <c r="QOT156" s="262"/>
      <c r="QOU156" s="262"/>
      <c r="QOV156" s="262"/>
      <c r="QOW156" s="262"/>
      <c r="QOX156" s="262"/>
      <c r="QOY156" s="262"/>
      <c r="QOZ156" s="262"/>
      <c r="QPA156" s="262"/>
      <c r="QPB156" s="262"/>
      <c r="QPC156" s="262"/>
      <c r="QPD156" s="262"/>
      <c r="QPE156" s="262"/>
      <c r="QPF156" s="262"/>
      <c r="QPG156" s="262"/>
      <c r="QPH156" s="262"/>
      <c r="QPI156" s="262"/>
      <c r="QPJ156" s="262"/>
      <c r="QPK156" s="262"/>
      <c r="QPL156" s="262"/>
      <c r="QPM156" s="262"/>
      <c r="QPN156" s="262"/>
      <c r="QPO156" s="262"/>
      <c r="QPP156" s="262"/>
      <c r="QPQ156" s="262"/>
      <c r="QPR156" s="262"/>
      <c r="QPS156" s="262"/>
      <c r="QPT156" s="262"/>
      <c r="QPU156" s="262"/>
      <c r="QPV156" s="262"/>
      <c r="QPW156" s="262"/>
      <c r="QPX156" s="262"/>
      <c r="QPY156" s="262"/>
      <c r="QPZ156" s="262"/>
      <c r="QQA156" s="262"/>
      <c r="QQB156" s="262"/>
      <c r="QQC156" s="262"/>
      <c r="QQD156" s="262"/>
      <c r="QQE156" s="262"/>
      <c r="QQF156" s="262"/>
      <c r="QQG156" s="262"/>
      <c r="QQH156" s="262"/>
      <c r="QQI156" s="262"/>
      <c r="QQJ156" s="262"/>
      <c r="QQK156" s="262"/>
      <c r="QQL156" s="262"/>
      <c r="QQM156" s="262"/>
      <c r="QQN156" s="262"/>
      <c r="QQO156" s="262"/>
      <c r="QQP156" s="262"/>
      <c r="QQQ156" s="262"/>
      <c r="QQR156" s="262"/>
      <c r="QQS156" s="262"/>
      <c r="QQT156" s="262"/>
      <c r="QQU156" s="262"/>
      <c r="QQV156" s="262"/>
      <c r="QQW156" s="262"/>
      <c r="QQX156" s="262"/>
      <c r="QQY156" s="262"/>
      <c r="QQZ156" s="262"/>
      <c r="QRA156" s="262"/>
      <c r="QRB156" s="262"/>
      <c r="QRC156" s="262"/>
      <c r="QRD156" s="262"/>
      <c r="QRE156" s="262"/>
      <c r="QRF156" s="262"/>
      <c r="QRG156" s="262"/>
      <c r="QRH156" s="262"/>
      <c r="QRI156" s="262"/>
      <c r="QRJ156" s="262"/>
      <c r="QRK156" s="262"/>
      <c r="QRL156" s="262"/>
      <c r="QRM156" s="262"/>
      <c r="QRN156" s="262"/>
      <c r="QRO156" s="262"/>
      <c r="QRP156" s="262"/>
      <c r="QRQ156" s="262"/>
      <c r="QRR156" s="262"/>
      <c r="QRS156" s="262"/>
      <c r="QRT156" s="262"/>
      <c r="QRU156" s="262"/>
      <c r="QRV156" s="262"/>
      <c r="QRW156" s="262"/>
      <c r="QRX156" s="262"/>
      <c r="QRY156" s="262"/>
      <c r="QRZ156" s="262"/>
      <c r="QSA156" s="262"/>
      <c r="QSB156" s="262"/>
      <c r="QSC156" s="262"/>
      <c r="QSD156" s="262"/>
      <c r="QSE156" s="262"/>
      <c r="QSF156" s="262"/>
      <c r="QSG156" s="262"/>
      <c r="QSH156" s="262"/>
      <c r="QSI156" s="262"/>
      <c r="QSJ156" s="262"/>
      <c r="QSK156" s="262"/>
      <c r="QSL156" s="262"/>
      <c r="QSM156" s="262"/>
      <c r="QSN156" s="262"/>
      <c r="QSO156" s="262"/>
      <c r="QSP156" s="262"/>
      <c r="QSQ156" s="262"/>
      <c r="QSR156" s="262"/>
      <c r="QSS156" s="262"/>
      <c r="QST156" s="262"/>
      <c r="QSU156" s="262"/>
      <c r="QSV156" s="262"/>
      <c r="QSW156" s="262"/>
      <c r="QSX156" s="262"/>
      <c r="QSY156" s="262"/>
      <c r="QSZ156" s="262"/>
      <c r="QTA156" s="262"/>
      <c r="QTB156" s="262"/>
      <c r="QTC156" s="262"/>
      <c r="QTD156" s="262"/>
      <c r="QTE156" s="262"/>
      <c r="QTF156" s="262"/>
      <c r="QTG156" s="262"/>
      <c r="QTH156" s="262"/>
      <c r="QTI156" s="262"/>
      <c r="QTJ156" s="262"/>
      <c r="QTK156" s="262"/>
      <c r="QTL156" s="262"/>
      <c r="QTM156" s="262"/>
      <c r="QTN156" s="262"/>
      <c r="QTO156" s="262"/>
      <c r="QTP156" s="262"/>
      <c r="QTQ156" s="262"/>
      <c r="QTR156" s="262"/>
      <c r="QTS156" s="262"/>
      <c r="QTT156" s="262"/>
      <c r="QTU156" s="262"/>
      <c r="QTV156" s="262"/>
      <c r="QTW156" s="262"/>
      <c r="QTX156" s="262"/>
      <c r="QTY156" s="262"/>
      <c r="QTZ156" s="262"/>
      <c r="QUA156" s="262"/>
      <c r="QUB156" s="262"/>
      <c r="QUC156" s="262"/>
      <c r="QUD156" s="262"/>
      <c r="QUE156" s="262"/>
      <c r="QUF156" s="262"/>
      <c r="QUG156" s="262"/>
      <c r="QUH156" s="262"/>
      <c r="QUI156" s="262"/>
      <c r="QUJ156" s="262"/>
      <c r="QUK156" s="262"/>
      <c r="QUL156" s="262"/>
      <c r="QUM156" s="262"/>
      <c r="QUN156" s="262"/>
      <c r="QUO156" s="262"/>
      <c r="QUP156" s="262"/>
      <c r="QUQ156" s="262"/>
      <c r="QUR156" s="262"/>
      <c r="QUS156" s="262"/>
      <c r="QUT156" s="262"/>
      <c r="QUU156" s="262"/>
      <c r="QUV156" s="262"/>
      <c r="QUW156" s="262"/>
      <c r="QUX156" s="262"/>
      <c r="QUY156" s="262"/>
      <c r="QUZ156" s="262"/>
      <c r="QVA156" s="262"/>
      <c r="QVB156" s="262"/>
      <c r="QVC156" s="262"/>
      <c r="QVD156" s="262"/>
      <c r="QVE156" s="262"/>
      <c r="QVF156" s="262"/>
      <c r="QVG156" s="262"/>
      <c r="QVH156" s="262"/>
      <c r="QVI156" s="262"/>
      <c r="QVJ156" s="262"/>
      <c r="QVK156" s="262"/>
      <c r="QVL156" s="262"/>
      <c r="QVM156" s="262"/>
      <c r="QVN156" s="262"/>
      <c r="QVO156" s="262"/>
      <c r="QVP156" s="262"/>
      <c r="QVQ156" s="262"/>
      <c r="QVR156" s="262"/>
      <c r="QVS156" s="262"/>
      <c r="QVT156" s="262"/>
      <c r="QVU156" s="262"/>
      <c r="QVV156" s="262"/>
      <c r="QVW156" s="262"/>
      <c r="QVX156" s="262"/>
      <c r="QVY156" s="262"/>
      <c r="QVZ156" s="262"/>
      <c r="QWA156" s="262"/>
      <c r="QWB156" s="262"/>
      <c r="QWC156" s="262"/>
      <c r="QWD156" s="262"/>
      <c r="QWE156" s="262"/>
      <c r="QWF156" s="262"/>
      <c r="QWG156" s="262"/>
      <c r="QWH156" s="262"/>
      <c r="QWI156" s="262"/>
      <c r="QWJ156" s="262"/>
      <c r="QWK156" s="262"/>
      <c r="QWL156" s="262"/>
      <c r="QWM156" s="262"/>
      <c r="QWN156" s="262"/>
      <c r="QWO156" s="262"/>
      <c r="QWP156" s="262"/>
      <c r="QWQ156" s="262"/>
      <c r="QWR156" s="262"/>
      <c r="QWS156" s="262"/>
      <c r="QWT156" s="262"/>
      <c r="QWU156" s="262"/>
      <c r="QWV156" s="262"/>
      <c r="QWW156" s="262"/>
      <c r="QWX156" s="262"/>
      <c r="QWY156" s="262"/>
      <c r="QWZ156" s="262"/>
      <c r="QXA156" s="262"/>
      <c r="QXB156" s="262"/>
      <c r="QXC156" s="262"/>
      <c r="QXD156" s="262"/>
      <c r="QXE156" s="262"/>
      <c r="QXF156" s="262"/>
      <c r="QXG156" s="262"/>
      <c r="QXH156" s="262"/>
      <c r="QXI156" s="262"/>
      <c r="QXJ156" s="262"/>
      <c r="QXK156" s="262"/>
      <c r="QXL156" s="262"/>
      <c r="QXM156" s="262"/>
      <c r="QXN156" s="262"/>
      <c r="QXO156" s="262"/>
      <c r="QXP156" s="262"/>
      <c r="QXQ156" s="262"/>
      <c r="QXR156" s="262"/>
      <c r="QXS156" s="262"/>
      <c r="QXT156" s="262"/>
      <c r="QXU156" s="262"/>
      <c r="QXV156" s="262"/>
      <c r="QXW156" s="262"/>
      <c r="QXX156" s="262"/>
      <c r="QXY156" s="262"/>
      <c r="QXZ156" s="262"/>
      <c r="QYA156" s="262"/>
      <c r="QYB156" s="262"/>
      <c r="QYC156" s="262"/>
      <c r="QYD156" s="262"/>
      <c r="QYE156" s="262"/>
      <c r="QYF156" s="262"/>
      <c r="QYG156" s="262"/>
      <c r="QYH156" s="262"/>
      <c r="QYI156" s="262"/>
      <c r="QYJ156" s="262"/>
      <c r="QYK156" s="262"/>
      <c r="QYL156" s="262"/>
      <c r="QYM156" s="262"/>
      <c r="QYN156" s="262"/>
      <c r="QYO156" s="262"/>
      <c r="QYP156" s="262"/>
      <c r="QYQ156" s="262"/>
      <c r="QYR156" s="262"/>
      <c r="QYS156" s="262"/>
      <c r="QYT156" s="262"/>
      <c r="QYU156" s="262"/>
      <c r="QYV156" s="262"/>
      <c r="QYW156" s="262"/>
      <c r="QYX156" s="262"/>
      <c r="QYY156" s="262"/>
      <c r="QYZ156" s="262"/>
      <c r="QZA156" s="262"/>
      <c r="QZB156" s="262"/>
      <c r="QZC156" s="262"/>
      <c r="QZD156" s="262"/>
      <c r="QZE156" s="262"/>
      <c r="QZF156" s="262"/>
      <c r="QZG156" s="262"/>
      <c r="QZH156" s="262"/>
      <c r="QZI156" s="262"/>
      <c r="QZJ156" s="262"/>
      <c r="QZK156" s="262"/>
      <c r="QZL156" s="262"/>
      <c r="QZM156" s="262"/>
      <c r="QZN156" s="262"/>
      <c r="QZO156" s="262"/>
      <c r="QZP156" s="262"/>
      <c r="QZQ156" s="262"/>
      <c r="QZR156" s="262"/>
      <c r="QZS156" s="262"/>
      <c r="QZT156" s="262"/>
      <c r="QZU156" s="262"/>
      <c r="QZV156" s="262"/>
      <c r="QZW156" s="262"/>
      <c r="QZX156" s="262"/>
      <c r="QZY156" s="262"/>
      <c r="QZZ156" s="262"/>
      <c r="RAA156" s="262"/>
      <c r="RAB156" s="262"/>
      <c r="RAC156" s="262"/>
      <c r="RAD156" s="262"/>
      <c r="RAE156" s="262"/>
      <c r="RAF156" s="262"/>
      <c r="RAG156" s="262"/>
      <c r="RAH156" s="262"/>
      <c r="RAI156" s="262"/>
      <c r="RAJ156" s="262"/>
      <c r="RAK156" s="262"/>
      <c r="RAL156" s="262"/>
      <c r="RAM156" s="262"/>
      <c r="RAN156" s="262"/>
      <c r="RAO156" s="262"/>
      <c r="RAP156" s="262"/>
      <c r="RAQ156" s="262"/>
      <c r="RAR156" s="262"/>
      <c r="RAS156" s="262"/>
      <c r="RAT156" s="262"/>
      <c r="RAU156" s="262"/>
      <c r="RAV156" s="262"/>
      <c r="RAW156" s="262"/>
      <c r="RAX156" s="262"/>
      <c r="RAY156" s="262"/>
      <c r="RAZ156" s="262"/>
      <c r="RBA156" s="262"/>
      <c r="RBB156" s="262"/>
      <c r="RBC156" s="262"/>
      <c r="RBD156" s="262"/>
      <c r="RBE156" s="262"/>
      <c r="RBF156" s="262"/>
      <c r="RBG156" s="262"/>
      <c r="RBH156" s="262"/>
      <c r="RBI156" s="262"/>
      <c r="RBJ156" s="262"/>
      <c r="RBK156" s="262"/>
      <c r="RBL156" s="262"/>
      <c r="RBM156" s="262"/>
      <c r="RBN156" s="262"/>
      <c r="RBO156" s="262"/>
      <c r="RBP156" s="262"/>
      <c r="RBQ156" s="262"/>
      <c r="RBR156" s="262"/>
      <c r="RBS156" s="262"/>
      <c r="RBT156" s="262"/>
      <c r="RBU156" s="262"/>
      <c r="RBV156" s="262"/>
      <c r="RBW156" s="262"/>
      <c r="RBX156" s="262"/>
      <c r="RBY156" s="262"/>
      <c r="RBZ156" s="262"/>
      <c r="RCA156" s="262"/>
      <c r="RCB156" s="262"/>
      <c r="RCC156" s="262"/>
      <c r="RCD156" s="262"/>
      <c r="RCE156" s="262"/>
      <c r="RCF156" s="262"/>
      <c r="RCG156" s="262"/>
      <c r="RCH156" s="262"/>
      <c r="RCI156" s="262"/>
      <c r="RCJ156" s="262"/>
      <c r="RCK156" s="262"/>
      <c r="RCL156" s="262"/>
      <c r="RCM156" s="262"/>
      <c r="RCN156" s="262"/>
      <c r="RCO156" s="262"/>
      <c r="RCP156" s="262"/>
      <c r="RCQ156" s="262"/>
      <c r="RCR156" s="262"/>
      <c r="RCS156" s="262"/>
      <c r="RCT156" s="262"/>
      <c r="RCU156" s="262"/>
      <c r="RCV156" s="262"/>
      <c r="RCW156" s="262"/>
      <c r="RCX156" s="262"/>
      <c r="RCY156" s="262"/>
      <c r="RCZ156" s="262"/>
      <c r="RDA156" s="262"/>
      <c r="RDB156" s="262"/>
      <c r="RDC156" s="262"/>
      <c r="RDD156" s="262"/>
      <c r="RDE156" s="262"/>
      <c r="RDF156" s="262"/>
      <c r="RDG156" s="262"/>
      <c r="RDH156" s="262"/>
      <c r="RDI156" s="262"/>
      <c r="RDJ156" s="262"/>
      <c r="RDK156" s="262"/>
      <c r="RDL156" s="262"/>
      <c r="RDM156" s="262"/>
      <c r="RDN156" s="262"/>
      <c r="RDO156" s="262"/>
      <c r="RDP156" s="262"/>
      <c r="RDQ156" s="262"/>
      <c r="RDR156" s="262"/>
      <c r="RDS156" s="262"/>
      <c r="RDT156" s="262"/>
      <c r="RDU156" s="262"/>
      <c r="RDV156" s="262"/>
      <c r="RDW156" s="262"/>
      <c r="RDX156" s="262"/>
      <c r="RDY156" s="262"/>
      <c r="RDZ156" s="262"/>
      <c r="REA156" s="262"/>
      <c r="REB156" s="262"/>
      <c r="REC156" s="262"/>
      <c r="RED156" s="262"/>
      <c r="REE156" s="262"/>
      <c r="REF156" s="262"/>
      <c r="REG156" s="262"/>
      <c r="REH156" s="262"/>
      <c r="REI156" s="262"/>
      <c r="REJ156" s="262"/>
      <c r="REK156" s="262"/>
      <c r="REL156" s="262"/>
      <c r="REM156" s="262"/>
      <c r="REN156" s="262"/>
      <c r="REO156" s="262"/>
      <c r="REP156" s="262"/>
      <c r="REQ156" s="262"/>
      <c r="RER156" s="262"/>
      <c r="RES156" s="262"/>
      <c r="RET156" s="262"/>
      <c r="REU156" s="262"/>
      <c r="REV156" s="262"/>
      <c r="REW156" s="262"/>
      <c r="REX156" s="262"/>
      <c r="REY156" s="262"/>
      <c r="REZ156" s="262"/>
      <c r="RFA156" s="262"/>
      <c r="RFB156" s="262"/>
      <c r="RFC156" s="262"/>
      <c r="RFD156" s="262"/>
      <c r="RFE156" s="262"/>
      <c r="RFF156" s="262"/>
      <c r="RFG156" s="262"/>
      <c r="RFH156" s="262"/>
      <c r="RFI156" s="262"/>
      <c r="RFJ156" s="262"/>
      <c r="RFK156" s="262"/>
      <c r="RFL156" s="262"/>
      <c r="RFM156" s="262"/>
      <c r="RFN156" s="262"/>
      <c r="RFO156" s="262"/>
      <c r="RFP156" s="262"/>
      <c r="RFQ156" s="262"/>
      <c r="RFR156" s="262"/>
      <c r="RFS156" s="262"/>
      <c r="RFT156" s="262"/>
      <c r="RFU156" s="262"/>
      <c r="RFV156" s="262"/>
      <c r="RFW156" s="262"/>
      <c r="RFX156" s="262"/>
      <c r="RFY156" s="262"/>
      <c r="RFZ156" s="262"/>
      <c r="RGA156" s="262"/>
      <c r="RGB156" s="262"/>
      <c r="RGC156" s="262"/>
      <c r="RGD156" s="262"/>
      <c r="RGE156" s="262"/>
      <c r="RGF156" s="262"/>
      <c r="RGG156" s="262"/>
      <c r="RGH156" s="262"/>
      <c r="RGI156" s="262"/>
      <c r="RGJ156" s="262"/>
      <c r="RGK156" s="262"/>
      <c r="RGL156" s="262"/>
      <c r="RGM156" s="262"/>
      <c r="RGN156" s="262"/>
      <c r="RGO156" s="262"/>
      <c r="RGP156" s="262"/>
      <c r="RGQ156" s="262"/>
      <c r="RGR156" s="262"/>
      <c r="RGS156" s="262"/>
      <c r="RGT156" s="262"/>
      <c r="RGU156" s="262"/>
      <c r="RGV156" s="262"/>
      <c r="RGW156" s="262"/>
      <c r="RGX156" s="262"/>
      <c r="RGY156" s="262"/>
      <c r="RGZ156" s="262"/>
      <c r="RHA156" s="262"/>
      <c r="RHB156" s="262"/>
      <c r="RHC156" s="262"/>
      <c r="RHD156" s="262"/>
      <c r="RHE156" s="262"/>
      <c r="RHF156" s="262"/>
      <c r="RHG156" s="262"/>
      <c r="RHH156" s="262"/>
      <c r="RHI156" s="262"/>
      <c r="RHJ156" s="262"/>
      <c r="RHK156" s="262"/>
      <c r="RHL156" s="262"/>
      <c r="RHM156" s="262"/>
      <c r="RHN156" s="262"/>
      <c r="RHO156" s="262"/>
      <c r="RHP156" s="262"/>
      <c r="RHQ156" s="262"/>
      <c r="RHR156" s="262"/>
      <c r="RHS156" s="262"/>
      <c r="RHT156" s="262"/>
      <c r="RHU156" s="262"/>
      <c r="RHV156" s="262"/>
      <c r="RHW156" s="262"/>
      <c r="RHX156" s="262"/>
      <c r="RHY156" s="262"/>
      <c r="RHZ156" s="262"/>
      <c r="RIA156" s="262"/>
      <c r="RIB156" s="262"/>
      <c r="RIC156" s="262"/>
      <c r="RID156" s="262"/>
      <c r="RIE156" s="262"/>
      <c r="RIF156" s="262"/>
      <c r="RIG156" s="262"/>
      <c r="RIH156" s="262"/>
      <c r="RII156" s="262"/>
      <c r="RIJ156" s="262"/>
      <c r="RIK156" s="262"/>
      <c r="RIL156" s="262"/>
      <c r="RIM156" s="262"/>
      <c r="RIN156" s="262"/>
      <c r="RIO156" s="262"/>
      <c r="RIP156" s="262"/>
      <c r="RIQ156" s="262"/>
      <c r="RIR156" s="262"/>
      <c r="RIS156" s="262"/>
      <c r="RIT156" s="262"/>
      <c r="RIU156" s="262"/>
      <c r="RIV156" s="262"/>
      <c r="RIW156" s="262"/>
      <c r="RIX156" s="262"/>
      <c r="RIY156" s="262"/>
      <c r="RIZ156" s="262"/>
      <c r="RJA156" s="262"/>
      <c r="RJB156" s="262"/>
      <c r="RJC156" s="262"/>
      <c r="RJD156" s="262"/>
      <c r="RJE156" s="262"/>
      <c r="RJF156" s="262"/>
      <c r="RJG156" s="262"/>
      <c r="RJH156" s="262"/>
      <c r="RJI156" s="262"/>
      <c r="RJJ156" s="262"/>
      <c r="RJK156" s="262"/>
      <c r="RJL156" s="262"/>
      <c r="RJM156" s="262"/>
      <c r="RJN156" s="262"/>
      <c r="RJO156" s="262"/>
      <c r="RJP156" s="262"/>
      <c r="RJQ156" s="262"/>
      <c r="RJR156" s="262"/>
      <c r="RJS156" s="262"/>
      <c r="RJT156" s="262"/>
      <c r="RJU156" s="262"/>
      <c r="RJV156" s="262"/>
      <c r="RJW156" s="262"/>
      <c r="RJX156" s="262"/>
      <c r="RJY156" s="262"/>
      <c r="RJZ156" s="262"/>
      <c r="RKA156" s="262"/>
      <c r="RKB156" s="262"/>
      <c r="RKC156" s="262"/>
      <c r="RKD156" s="262"/>
      <c r="RKE156" s="262"/>
      <c r="RKF156" s="262"/>
      <c r="RKG156" s="262"/>
      <c r="RKH156" s="262"/>
      <c r="RKI156" s="262"/>
      <c r="RKJ156" s="262"/>
      <c r="RKK156" s="262"/>
      <c r="RKL156" s="262"/>
      <c r="RKM156" s="262"/>
      <c r="RKN156" s="262"/>
      <c r="RKO156" s="262"/>
      <c r="RKP156" s="262"/>
      <c r="RKQ156" s="262"/>
      <c r="RKR156" s="262"/>
      <c r="RKS156" s="262"/>
      <c r="RKT156" s="262"/>
      <c r="RKU156" s="262"/>
      <c r="RKV156" s="262"/>
      <c r="RKW156" s="262"/>
      <c r="RKX156" s="262"/>
      <c r="RKY156" s="262"/>
      <c r="RKZ156" s="262"/>
      <c r="RLA156" s="262"/>
      <c r="RLB156" s="262"/>
      <c r="RLC156" s="262"/>
      <c r="RLD156" s="262"/>
      <c r="RLE156" s="262"/>
      <c r="RLF156" s="262"/>
      <c r="RLG156" s="262"/>
      <c r="RLH156" s="262"/>
      <c r="RLI156" s="262"/>
      <c r="RLJ156" s="262"/>
      <c r="RLK156" s="262"/>
      <c r="RLL156" s="262"/>
      <c r="RLM156" s="262"/>
      <c r="RLN156" s="262"/>
      <c r="RLO156" s="262"/>
      <c r="RLP156" s="262"/>
      <c r="RLQ156" s="262"/>
      <c r="RLR156" s="262"/>
      <c r="RLS156" s="262"/>
      <c r="RLT156" s="262"/>
      <c r="RLU156" s="262"/>
      <c r="RLV156" s="262"/>
      <c r="RLW156" s="262"/>
      <c r="RLX156" s="262"/>
      <c r="RLY156" s="262"/>
      <c r="RLZ156" s="262"/>
      <c r="RMA156" s="262"/>
      <c r="RMB156" s="262"/>
      <c r="RMC156" s="262"/>
      <c r="RMD156" s="262"/>
      <c r="RME156" s="262"/>
      <c r="RMF156" s="262"/>
      <c r="RMG156" s="262"/>
      <c r="RMH156" s="262"/>
      <c r="RMI156" s="262"/>
      <c r="RMJ156" s="262"/>
      <c r="RMK156" s="262"/>
      <c r="RML156" s="262"/>
      <c r="RMM156" s="262"/>
      <c r="RMN156" s="262"/>
      <c r="RMO156" s="262"/>
      <c r="RMP156" s="262"/>
      <c r="RMQ156" s="262"/>
      <c r="RMR156" s="262"/>
      <c r="RMS156" s="262"/>
      <c r="RMT156" s="262"/>
      <c r="RMU156" s="262"/>
      <c r="RMV156" s="262"/>
      <c r="RMW156" s="262"/>
      <c r="RMX156" s="262"/>
      <c r="RMY156" s="262"/>
      <c r="RMZ156" s="262"/>
      <c r="RNA156" s="262"/>
      <c r="RNB156" s="262"/>
      <c r="RNC156" s="262"/>
      <c r="RND156" s="262"/>
      <c r="RNE156" s="262"/>
      <c r="RNF156" s="262"/>
      <c r="RNG156" s="262"/>
      <c r="RNH156" s="262"/>
      <c r="RNI156" s="262"/>
      <c r="RNJ156" s="262"/>
      <c r="RNK156" s="262"/>
      <c r="RNL156" s="262"/>
      <c r="RNM156" s="262"/>
      <c r="RNN156" s="262"/>
      <c r="RNO156" s="262"/>
      <c r="RNP156" s="262"/>
      <c r="RNQ156" s="262"/>
      <c r="RNR156" s="262"/>
      <c r="RNS156" s="262"/>
      <c r="RNT156" s="262"/>
      <c r="RNU156" s="262"/>
      <c r="RNV156" s="262"/>
      <c r="RNW156" s="262"/>
      <c r="RNX156" s="262"/>
      <c r="RNY156" s="262"/>
      <c r="RNZ156" s="262"/>
      <c r="ROA156" s="262"/>
      <c r="ROB156" s="262"/>
      <c r="ROC156" s="262"/>
      <c r="ROD156" s="262"/>
      <c r="ROE156" s="262"/>
      <c r="ROF156" s="262"/>
      <c r="ROG156" s="262"/>
      <c r="ROH156" s="262"/>
      <c r="ROI156" s="262"/>
      <c r="ROJ156" s="262"/>
      <c r="ROK156" s="262"/>
      <c r="ROL156" s="262"/>
      <c r="ROM156" s="262"/>
      <c r="RON156" s="262"/>
      <c r="ROO156" s="262"/>
      <c r="ROP156" s="262"/>
      <c r="ROQ156" s="262"/>
      <c r="ROR156" s="262"/>
      <c r="ROS156" s="262"/>
      <c r="ROT156" s="262"/>
      <c r="ROU156" s="262"/>
      <c r="ROV156" s="262"/>
      <c r="ROW156" s="262"/>
      <c r="ROX156" s="262"/>
      <c r="ROY156" s="262"/>
      <c r="ROZ156" s="262"/>
      <c r="RPA156" s="262"/>
      <c r="RPB156" s="262"/>
      <c r="RPC156" s="262"/>
      <c r="RPD156" s="262"/>
      <c r="RPE156" s="262"/>
      <c r="RPF156" s="262"/>
      <c r="RPG156" s="262"/>
      <c r="RPH156" s="262"/>
      <c r="RPI156" s="262"/>
      <c r="RPJ156" s="262"/>
      <c r="RPK156" s="262"/>
      <c r="RPL156" s="262"/>
      <c r="RPM156" s="262"/>
      <c r="RPN156" s="262"/>
      <c r="RPO156" s="262"/>
      <c r="RPP156" s="262"/>
      <c r="RPQ156" s="262"/>
      <c r="RPR156" s="262"/>
      <c r="RPS156" s="262"/>
      <c r="RPT156" s="262"/>
      <c r="RPU156" s="262"/>
      <c r="RPV156" s="262"/>
      <c r="RPW156" s="262"/>
      <c r="RPX156" s="262"/>
      <c r="RPY156" s="262"/>
      <c r="RPZ156" s="262"/>
      <c r="RQA156" s="262"/>
      <c r="RQB156" s="262"/>
      <c r="RQC156" s="262"/>
      <c r="RQD156" s="262"/>
      <c r="RQE156" s="262"/>
      <c r="RQF156" s="262"/>
      <c r="RQG156" s="262"/>
      <c r="RQH156" s="262"/>
      <c r="RQI156" s="262"/>
      <c r="RQJ156" s="262"/>
      <c r="RQK156" s="262"/>
      <c r="RQL156" s="262"/>
      <c r="RQM156" s="262"/>
      <c r="RQN156" s="262"/>
      <c r="RQO156" s="262"/>
      <c r="RQP156" s="262"/>
      <c r="RQQ156" s="262"/>
      <c r="RQR156" s="262"/>
      <c r="RQS156" s="262"/>
      <c r="RQT156" s="262"/>
      <c r="RQU156" s="262"/>
      <c r="RQV156" s="262"/>
      <c r="RQW156" s="262"/>
      <c r="RQX156" s="262"/>
      <c r="RQY156" s="262"/>
      <c r="RQZ156" s="262"/>
      <c r="RRA156" s="262"/>
      <c r="RRB156" s="262"/>
      <c r="RRC156" s="262"/>
      <c r="RRD156" s="262"/>
      <c r="RRE156" s="262"/>
      <c r="RRF156" s="262"/>
      <c r="RRG156" s="262"/>
      <c r="RRH156" s="262"/>
      <c r="RRI156" s="262"/>
      <c r="RRJ156" s="262"/>
      <c r="RRK156" s="262"/>
      <c r="RRL156" s="262"/>
      <c r="RRM156" s="262"/>
      <c r="RRN156" s="262"/>
      <c r="RRO156" s="262"/>
      <c r="RRP156" s="262"/>
      <c r="RRQ156" s="262"/>
      <c r="RRR156" s="262"/>
      <c r="RRS156" s="262"/>
      <c r="RRT156" s="262"/>
      <c r="RRU156" s="262"/>
      <c r="RRV156" s="262"/>
      <c r="RRW156" s="262"/>
      <c r="RRX156" s="262"/>
      <c r="RRY156" s="262"/>
      <c r="RRZ156" s="262"/>
      <c r="RSA156" s="262"/>
      <c r="RSB156" s="262"/>
      <c r="RSC156" s="262"/>
      <c r="RSD156" s="262"/>
      <c r="RSE156" s="262"/>
      <c r="RSF156" s="262"/>
      <c r="RSG156" s="262"/>
      <c r="RSH156" s="262"/>
      <c r="RSI156" s="262"/>
      <c r="RSJ156" s="262"/>
      <c r="RSK156" s="262"/>
      <c r="RSL156" s="262"/>
      <c r="RSM156" s="262"/>
      <c r="RSN156" s="262"/>
      <c r="RSO156" s="262"/>
      <c r="RSP156" s="262"/>
      <c r="RSQ156" s="262"/>
      <c r="RSR156" s="262"/>
      <c r="RSS156" s="262"/>
      <c r="RST156" s="262"/>
      <c r="RSU156" s="262"/>
      <c r="RSV156" s="262"/>
      <c r="RSW156" s="262"/>
      <c r="RSX156" s="262"/>
      <c r="RSY156" s="262"/>
      <c r="RSZ156" s="262"/>
      <c r="RTA156" s="262"/>
      <c r="RTB156" s="262"/>
      <c r="RTC156" s="262"/>
      <c r="RTD156" s="262"/>
      <c r="RTE156" s="262"/>
      <c r="RTF156" s="262"/>
      <c r="RTG156" s="262"/>
      <c r="RTH156" s="262"/>
      <c r="RTI156" s="262"/>
      <c r="RTJ156" s="262"/>
      <c r="RTK156" s="262"/>
      <c r="RTL156" s="262"/>
      <c r="RTM156" s="262"/>
      <c r="RTN156" s="262"/>
      <c r="RTO156" s="262"/>
      <c r="RTP156" s="262"/>
      <c r="RTQ156" s="262"/>
      <c r="RTR156" s="262"/>
      <c r="RTS156" s="262"/>
      <c r="RTT156" s="262"/>
      <c r="RTU156" s="262"/>
      <c r="RTV156" s="262"/>
      <c r="RTW156" s="262"/>
      <c r="RTX156" s="262"/>
      <c r="RTY156" s="262"/>
      <c r="RTZ156" s="262"/>
      <c r="RUA156" s="262"/>
      <c r="RUB156" s="262"/>
      <c r="RUC156" s="262"/>
      <c r="RUD156" s="262"/>
      <c r="RUE156" s="262"/>
      <c r="RUF156" s="262"/>
      <c r="RUG156" s="262"/>
      <c r="RUH156" s="262"/>
      <c r="RUI156" s="262"/>
      <c r="RUJ156" s="262"/>
      <c r="RUK156" s="262"/>
      <c r="RUL156" s="262"/>
      <c r="RUM156" s="262"/>
      <c r="RUN156" s="262"/>
      <c r="RUO156" s="262"/>
      <c r="RUP156" s="262"/>
      <c r="RUQ156" s="262"/>
      <c r="RUR156" s="262"/>
      <c r="RUS156" s="262"/>
      <c r="RUT156" s="262"/>
      <c r="RUU156" s="262"/>
      <c r="RUV156" s="262"/>
      <c r="RUW156" s="262"/>
      <c r="RUX156" s="262"/>
      <c r="RUY156" s="262"/>
      <c r="RUZ156" s="262"/>
      <c r="RVA156" s="262"/>
      <c r="RVB156" s="262"/>
      <c r="RVC156" s="262"/>
      <c r="RVD156" s="262"/>
      <c r="RVE156" s="262"/>
      <c r="RVF156" s="262"/>
      <c r="RVG156" s="262"/>
      <c r="RVH156" s="262"/>
      <c r="RVI156" s="262"/>
      <c r="RVJ156" s="262"/>
      <c r="RVK156" s="262"/>
      <c r="RVL156" s="262"/>
      <c r="RVM156" s="262"/>
      <c r="RVN156" s="262"/>
      <c r="RVO156" s="262"/>
      <c r="RVP156" s="262"/>
      <c r="RVQ156" s="262"/>
      <c r="RVR156" s="262"/>
      <c r="RVS156" s="262"/>
      <c r="RVT156" s="262"/>
      <c r="RVU156" s="262"/>
      <c r="RVV156" s="262"/>
      <c r="RVW156" s="262"/>
      <c r="RVX156" s="262"/>
      <c r="RVY156" s="262"/>
      <c r="RVZ156" s="262"/>
      <c r="RWA156" s="262"/>
      <c r="RWB156" s="262"/>
      <c r="RWC156" s="262"/>
      <c r="RWD156" s="262"/>
      <c r="RWE156" s="262"/>
      <c r="RWF156" s="262"/>
      <c r="RWG156" s="262"/>
      <c r="RWH156" s="262"/>
      <c r="RWI156" s="262"/>
      <c r="RWJ156" s="262"/>
      <c r="RWK156" s="262"/>
      <c r="RWL156" s="262"/>
      <c r="RWM156" s="262"/>
      <c r="RWN156" s="262"/>
      <c r="RWO156" s="262"/>
      <c r="RWP156" s="262"/>
      <c r="RWQ156" s="262"/>
      <c r="RWR156" s="262"/>
      <c r="RWS156" s="262"/>
      <c r="RWT156" s="262"/>
      <c r="RWU156" s="262"/>
      <c r="RWV156" s="262"/>
      <c r="RWW156" s="262"/>
      <c r="RWX156" s="262"/>
      <c r="RWY156" s="262"/>
      <c r="RWZ156" s="262"/>
      <c r="RXA156" s="262"/>
      <c r="RXB156" s="262"/>
      <c r="RXC156" s="262"/>
      <c r="RXD156" s="262"/>
      <c r="RXE156" s="262"/>
      <c r="RXF156" s="262"/>
      <c r="RXG156" s="262"/>
      <c r="RXH156" s="262"/>
      <c r="RXI156" s="262"/>
      <c r="RXJ156" s="262"/>
      <c r="RXK156" s="262"/>
      <c r="RXL156" s="262"/>
      <c r="RXM156" s="262"/>
      <c r="RXN156" s="262"/>
      <c r="RXO156" s="262"/>
      <c r="RXP156" s="262"/>
      <c r="RXQ156" s="262"/>
      <c r="RXR156" s="262"/>
      <c r="RXS156" s="262"/>
      <c r="RXT156" s="262"/>
      <c r="RXU156" s="262"/>
      <c r="RXV156" s="262"/>
      <c r="RXW156" s="262"/>
      <c r="RXX156" s="262"/>
      <c r="RXY156" s="262"/>
      <c r="RXZ156" s="262"/>
      <c r="RYA156" s="262"/>
      <c r="RYB156" s="262"/>
      <c r="RYC156" s="262"/>
      <c r="RYD156" s="262"/>
      <c r="RYE156" s="262"/>
      <c r="RYF156" s="262"/>
      <c r="RYG156" s="262"/>
      <c r="RYH156" s="262"/>
      <c r="RYI156" s="262"/>
      <c r="RYJ156" s="262"/>
      <c r="RYK156" s="262"/>
      <c r="RYL156" s="262"/>
      <c r="RYM156" s="262"/>
      <c r="RYN156" s="262"/>
      <c r="RYO156" s="262"/>
      <c r="RYP156" s="262"/>
      <c r="RYQ156" s="262"/>
      <c r="RYR156" s="262"/>
      <c r="RYS156" s="262"/>
      <c r="RYT156" s="262"/>
      <c r="RYU156" s="262"/>
      <c r="RYV156" s="262"/>
      <c r="RYW156" s="262"/>
      <c r="RYX156" s="262"/>
      <c r="RYY156" s="262"/>
      <c r="RYZ156" s="262"/>
      <c r="RZA156" s="262"/>
      <c r="RZB156" s="262"/>
      <c r="RZC156" s="262"/>
      <c r="RZD156" s="262"/>
      <c r="RZE156" s="262"/>
      <c r="RZF156" s="262"/>
      <c r="RZG156" s="262"/>
      <c r="RZH156" s="262"/>
      <c r="RZI156" s="262"/>
      <c r="RZJ156" s="262"/>
      <c r="RZK156" s="262"/>
      <c r="RZL156" s="262"/>
      <c r="RZM156" s="262"/>
      <c r="RZN156" s="262"/>
      <c r="RZO156" s="262"/>
      <c r="RZP156" s="262"/>
      <c r="RZQ156" s="262"/>
      <c r="RZR156" s="262"/>
      <c r="RZS156" s="262"/>
      <c r="RZT156" s="262"/>
      <c r="RZU156" s="262"/>
      <c r="RZV156" s="262"/>
      <c r="RZW156" s="262"/>
      <c r="RZX156" s="262"/>
      <c r="RZY156" s="262"/>
      <c r="RZZ156" s="262"/>
      <c r="SAA156" s="262"/>
      <c r="SAB156" s="262"/>
      <c r="SAC156" s="262"/>
      <c r="SAD156" s="262"/>
      <c r="SAE156" s="262"/>
      <c r="SAF156" s="262"/>
      <c r="SAG156" s="262"/>
      <c r="SAH156" s="262"/>
      <c r="SAI156" s="262"/>
      <c r="SAJ156" s="262"/>
      <c r="SAK156" s="262"/>
      <c r="SAL156" s="262"/>
      <c r="SAM156" s="262"/>
      <c r="SAN156" s="262"/>
      <c r="SAO156" s="262"/>
      <c r="SAP156" s="262"/>
      <c r="SAQ156" s="262"/>
      <c r="SAR156" s="262"/>
      <c r="SAS156" s="262"/>
      <c r="SAT156" s="262"/>
      <c r="SAU156" s="262"/>
      <c r="SAV156" s="262"/>
      <c r="SAW156" s="262"/>
      <c r="SAX156" s="262"/>
      <c r="SAY156" s="262"/>
      <c r="SAZ156" s="262"/>
      <c r="SBA156" s="262"/>
      <c r="SBB156" s="262"/>
      <c r="SBC156" s="262"/>
      <c r="SBD156" s="262"/>
      <c r="SBE156" s="262"/>
      <c r="SBF156" s="262"/>
      <c r="SBG156" s="262"/>
      <c r="SBH156" s="262"/>
      <c r="SBI156" s="262"/>
      <c r="SBJ156" s="262"/>
      <c r="SBK156" s="262"/>
      <c r="SBL156" s="262"/>
      <c r="SBM156" s="262"/>
      <c r="SBN156" s="262"/>
      <c r="SBO156" s="262"/>
      <c r="SBP156" s="262"/>
      <c r="SBQ156" s="262"/>
      <c r="SBR156" s="262"/>
      <c r="SBS156" s="262"/>
      <c r="SBT156" s="262"/>
      <c r="SBU156" s="262"/>
      <c r="SBV156" s="262"/>
      <c r="SBW156" s="262"/>
      <c r="SBX156" s="262"/>
      <c r="SBY156" s="262"/>
      <c r="SBZ156" s="262"/>
      <c r="SCA156" s="262"/>
      <c r="SCB156" s="262"/>
      <c r="SCC156" s="262"/>
      <c r="SCD156" s="262"/>
      <c r="SCE156" s="262"/>
      <c r="SCF156" s="262"/>
      <c r="SCG156" s="262"/>
      <c r="SCH156" s="262"/>
      <c r="SCI156" s="262"/>
      <c r="SCJ156" s="262"/>
      <c r="SCK156" s="262"/>
      <c r="SCL156" s="262"/>
      <c r="SCM156" s="262"/>
      <c r="SCN156" s="262"/>
      <c r="SCO156" s="262"/>
      <c r="SCP156" s="262"/>
      <c r="SCQ156" s="262"/>
      <c r="SCR156" s="262"/>
      <c r="SCS156" s="262"/>
      <c r="SCT156" s="262"/>
      <c r="SCU156" s="262"/>
      <c r="SCV156" s="262"/>
      <c r="SCW156" s="262"/>
      <c r="SCX156" s="262"/>
      <c r="SCY156" s="262"/>
      <c r="SCZ156" s="262"/>
      <c r="SDA156" s="262"/>
      <c r="SDB156" s="262"/>
      <c r="SDC156" s="262"/>
      <c r="SDD156" s="262"/>
      <c r="SDE156" s="262"/>
      <c r="SDF156" s="262"/>
      <c r="SDG156" s="262"/>
      <c r="SDH156" s="262"/>
      <c r="SDI156" s="262"/>
      <c r="SDJ156" s="262"/>
      <c r="SDK156" s="262"/>
      <c r="SDL156" s="262"/>
      <c r="SDM156" s="262"/>
      <c r="SDN156" s="262"/>
      <c r="SDO156" s="262"/>
      <c r="SDP156" s="262"/>
      <c r="SDQ156" s="262"/>
      <c r="SDR156" s="262"/>
      <c r="SDS156" s="262"/>
      <c r="SDT156" s="262"/>
      <c r="SDU156" s="262"/>
      <c r="SDV156" s="262"/>
      <c r="SDW156" s="262"/>
      <c r="SDX156" s="262"/>
      <c r="SDY156" s="262"/>
      <c r="SDZ156" s="262"/>
      <c r="SEA156" s="262"/>
      <c r="SEB156" s="262"/>
      <c r="SEC156" s="262"/>
      <c r="SED156" s="262"/>
      <c r="SEE156" s="262"/>
      <c r="SEF156" s="262"/>
      <c r="SEG156" s="262"/>
      <c r="SEH156" s="262"/>
      <c r="SEI156" s="262"/>
      <c r="SEJ156" s="262"/>
      <c r="SEK156" s="262"/>
      <c r="SEL156" s="262"/>
      <c r="SEM156" s="262"/>
      <c r="SEN156" s="262"/>
      <c r="SEO156" s="262"/>
      <c r="SEP156" s="262"/>
      <c r="SEQ156" s="262"/>
      <c r="SER156" s="262"/>
      <c r="SES156" s="262"/>
      <c r="SET156" s="262"/>
      <c r="SEU156" s="262"/>
      <c r="SEV156" s="262"/>
      <c r="SEW156" s="262"/>
      <c r="SEX156" s="262"/>
      <c r="SEY156" s="262"/>
      <c r="SEZ156" s="262"/>
      <c r="SFA156" s="262"/>
      <c r="SFB156" s="262"/>
      <c r="SFC156" s="262"/>
      <c r="SFD156" s="262"/>
      <c r="SFE156" s="262"/>
      <c r="SFF156" s="262"/>
      <c r="SFG156" s="262"/>
      <c r="SFH156" s="262"/>
      <c r="SFI156" s="262"/>
      <c r="SFJ156" s="262"/>
      <c r="SFK156" s="262"/>
      <c r="SFL156" s="262"/>
      <c r="SFM156" s="262"/>
      <c r="SFN156" s="262"/>
      <c r="SFO156" s="262"/>
      <c r="SFP156" s="262"/>
      <c r="SFQ156" s="262"/>
      <c r="SFR156" s="262"/>
      <c r="SFS156" s="262"/>
      <c r="SFT156" s="262"/>
      <c r="SFU156" s="262"/>
      <c r="SFV156" s="262"/>
      <c r="SFW156" s="262"/>
      <c r="SFX156" s="262"/>
      <c r="SFY156" s="262"/>
      <c r="SFZ156" s="262"/>
      <c r="SGA156" s="262"/>
      <c r="SGB156" s="262"/>
      <c r="SGC156" s="262"/>
      <c r="SGD156" s="262"/>
      <c r="SGE156" s="262"/>
      <c r="SGF156" s="262"/>
      <c r="SGG156" s="262"/>
      <c r="SGH156" s="262"/>
      <c r="SGI156" s="262"/>
      <c r="SGJ156" s="262"/>
      <c r="SGK156" s="262"/>
      <c r="SGL156" s="262"/>
      <c r="SGM156" s="262"/>
      <c r="SGN156" s="262"/>
      <c r="SGO156" s="262"/>
      <c r="SGP156" s="262"/>
      <c r="SGQ156" s="262"/>
      <c r="SGR156" s="262"/>
      <c r="SGS156" s="262"/>
      <c r="SGT156" s="262"/>
      <c r="SGU156" s="262"/>
      <c r="SGV156" s="262"/>
      <c r="SGW156" s="262"/>
      <c r="SGX156" s="262"/>
      <c r="SGY156" s="262"/>
      <c r="SGZ156" s="262"/>
      <c r="SHA156" s="262"/>
      <c r="SHB156" s="262"/>
      <c r="SHC156" s="262"/>
      <c r="SHD156" s="262"/>
      <c r="SHE156" s="262"/>
      <c r="SHF156" s="262"/>
      <c r="SHG156" s="262"/>
      <c r="SHH156" s="262"/>
      <c r="SHI156" s="262"/>
      <c r="SHJ156" s="262"/>
      <c r="SHK156" s="262"/>
      <c r="SHL156" s="262"/>
      <c r="SHM156" s="262"/>
      <c r="SHN156" s="262"/>
      <c r="SHO156" s="262"/>
      <c r="SHP156" s="262"/>
      <c r="SHQ156" s="262"/>
      <c r="SHR156" s="262"/>
      <c r="SHS156" s="262"/>
      <c r="SHT156" s="262"/>
      <c r="SHU156" s="262"/>
      <c r="SHV156" s="262"/>
      <c r="SHW156" s="262"/>
      <c r="SHX156" s="262"/>
      <c r="SHY156" s="262"/>
      <c r="SHZ156" s="262"/>
      <c r="SIA156" s="262"/>
      <c r="SIB156" s="262"/>
      <c r="SIC156" s="262"/>
      <c r="SID156" s="262"/>
      <c r="SIE156" s="262"/>
      <c r="SIF156" s="262"/>
      <c r="SIG156" s="262"/>
      <c r="SIH156" s="262"/>
      <c r="SII156" s="262"/>
      <c r="SIJ156" s="262"/>
      <c r="SIK156" s="262"/>
      <c r="SIL156" s="262"/>
      <c r="SIM156" s="262"/>
      <c r="SIN156" s="262"/>
      <c r="SIO156" s="262"/>
      <c r="SIP156" s="262"/>
      <c r="SIQ156" s="262"/>
      <c r="SIR156" s="262"/>
      <c r="SIS156" s="262"/>
      <c r="SIT156" s="262"/>
      <c r="SIU156" s="262"/>
      <c r="SIV156" s="262"/>
      <c r="SIW156" s="262"/>
      <c r="SIX156" s="262"/>
      <c r="SIY156" s="262"/>
      <c r="SIZ156" s="262"/>
      <c r="SJA156" s="262"/>
      <c r="SJB156" s="262"/>
      <c r="SJC156" s="262"/>
      <c r="SJD156" s="262"/>
      <c r="SJE156" s="262"/>
      <c r="SJF156" s="262"/>
      <c r="SJG156" s="262"/>
      <c r="SJH156" s="262"/>
      <c r="SJI156" s="262"/>
      <c r="SJJ156" s="262"/>
      <c r="SJK156" s="262"/>
      <c r="SJL156" s="262"/>
      <c r="SJM156" s="262"/>
      <c r="SJN156" s="262"/>
      <c r="SJO156" s="262"/>
      <c r="SJP156" s="262"/>
      <c r="SJQ156" s="262"/>
      <c r="SJR156" s="262"/>
      <c r="SJS156" s="262"/>
      <c r="SJT156" s="262"/>
      <c r="SJU156" s="262"/>
      <c r="SJV156" s="262"/>
      <c r="SJW156" s="262"/>
      <c r="SJX156" s="262"/>
      <c r="SJY156" s="262"/>
      <c r="SJZ156" s="262"/>
      <c r="SKA156" s="262"/>
      <c r="SKB156" s="262"/>
      <c r="SKC156" s="262"/>
      <c r="SKD156" s="262"/>
      <c r="SKE156" s="262"/>
      <c r="SKF156" s="262"/>
      <c r="SKG156" s="262"/>
      <c r="SKH156" s="262"/>
      <c r="SKI156" s="262"/>
      <c r="SKJ156" s="262"/>
      <c r="SKK156" s="262"/>
      <c r="SKL156" s="262"/>
      <c r="SKM156" s="262"/>
      <c r="SKN156" s="262"/>
      <c r="SKO156" s="262"/>
      <c r="SKP156" s="262"/>
      <c r="SKQ156" s="262"/>
      <c r="SKR156" s="262"/>
      <c r="SKS156" s="262"/>
      <c r="SKT156" s="262"/>
      <c r="SKU156" s="262"/>
      <c r="SKV156" s="262"/>
      <c r="SKW156" s="262"/>
      <c r="SKX156" s="262"/>
      <c r="SKY156" s="262"/>
      <c r="SKZ156" s="262"/>
      <c r="SLA156" s="262"/>
      <c r="SLB156" s="262"/>
      <c r="SLC156" s="262"/>
      <c r="SLD156" s="262"/>
      <c r="SLE156" s="262"/>
      <c r="SLF156" s="262"/>
      <c r="SLG156" s="262"/>
      <c r="SLH156" s="262"/>
      <c r="SLI156" s="262"/>
      <c r="SLJ156" s="262"/>
      <c r="SLK156" s="262"/>
      <c r="SLL156" s="262"/>
      <c r="SLM156" s="262"/>
      <c r="SLN156" s="262"/>
      <c r="SLO156" s="262"/>
      <c r="SLP156" s="262"/>
      <c r="SLQ156" s="262"/>
      <c r="SLR156" s="262"/>
      <c r="SLS156" s="262"/>
      <c r="SLT156" s="262"/>
      <c r="SLU156" s="262"/>
      <c r="SLV156" s="262"/>
      <c r="SLW156" s="262"/>
      <c r="SLX156" s="262"/>
      <c r="SLY156" s="262"/>
      <c r="SLZ156" s="262"/>
      <c r="SMA156" s="262"/>
      <c r="SMB156" s="262"/>
      <c r="SMC156" s="262"/>
      <c r="SMD156" s="262"/>
      <c r="SME156" s="262"/>
      <c r="SMF156" s="262"/>
      <c r="SMG156" s="262"/>
      <c r="SMH156" s="262"/>
      <c r="SMI156" s="262"/>
      <c r="SMJ156" s="262"/>
      <c r="SMK156" s="262"/>
      <c r="SML156" s="262"/>
      <c r="SMM156" s="262"/>
      <c r="SMN156" s="262"/>
      <c r="SMO156" s="262"/>
      <c r="SMP156" s="262"/>
      <c r="SMQ156" s="262"/>
      <c r="SMR156" s="262"/>
      <c r="SMS156" s="262"/>
      <c r="SMT156" s="262"/>
      <c r="SMU156" s="262"/>
      <c r="SMV156" s="262"/>
      <c r="SMW156" s="262"/>
      <c r="SMX156" s="262"/>
      <c r="SMY156" s="262"/>
      <c r="SMZ156" s="262"/>
      <c r="SNA156" s="262"/>
      <c r="SNB156" s="262"/>
      <c r="SNC156" s="262"/>
      <c r="SND156" s="262"/>
      <c r="SNE156" s="262"/>
      <c r="SNF156" s="262"/>
      <c r="SNG156" s="262"/>
      <c r="SNH156" s="262"/>
      <c r="SNI156" s="262"/>
      <c r="SNJ156" s="262"/>
      <c r="SNK156" s="262"/>
      <c r="SNL156" s="262"/>
      <c r="SNM156" s="262"/>
      <c r="SNN156" s="262"/>
      <c r="SNO156" s="262"/>
      <c r="SNP156" s="262"/>
      <c r="SNQ156" s="262"/>
      <c r="SNR156" s="262"/>
      <c r="SNS156" s="262"/>
      <c r="SNT156" s="262"/>
      <c r="SNU156" s="262"/>
      <c r="SNV156" s="262"/>
      <c r="SNW156" s="262"/>
      <c r="SNX156" s="262"/>
      <c r="SNY156" s="262"/>
      <c r="SNZ156" s="262"/>
      <c r="SOA156" s="262"/>
      <c r="SOB156" s="262"/>
      <c r="SOC156" s="262"/>
      <c r="SOD156" s="262"/>
      <c r="SOE156" s="262"/>
      <c r="SOF156" s="262"/>
      <c r="SOG156" s="262"/>
      <c r="SOH156" s="262"/>
      <c r="SOI156" s="262"/>
      <c r="SOJ156" s="262"/>
      <c r="SOK156" s="262"/>
      <c r="SOL156" s="262"/>
      <c r="SOM156" s="262"/>
      <c r="SON156" s="262"/>
      <c r="SOO156" s="262"/>
      <c r="SOP156" s="262"/>
      <c r="SOQ156" s="262"/>
      <c r="SOR156" s="262"/>
      <c r="SOS156" s="262"/>
      <c r="SOT156" s="262"/>
      <c r="SOU156" s="262"/>
      <c r="SOV156" s="262"/>
      <c r="SOW156" s="262"/>
      <c r="SOX156" s="262"/>
      <c r="SOY156" s="262"/>
      <c r="SOZ156" s="262"/>
      <c r="SPA156" s="262"/>
      <c r="SPB156" s="262"/>
      <c r="SPC156" s="262"/>
      <c r="SPD156" s="262"/>
      <c r="SPE156" s="262"/>
      <c r="SPF156" s="262"/>
      <c r="SPG156" s="262"/>
      <c r="SPH156" s="262"/>
      <c r="SPI156" s="262"/>
      <c r="SPJ156" s="262"/>
      <c r="SPK156" s="262"/>
      <c r="SPL156" s="262"/>
      <c r="SPM156" s="262"/>
      <c r="SPN156" s="262"/>
      <c r="SPO156" s="262"/>
      <c r="SPP156" s="262"/>
      <c r="SPQ156" s="262"/>
      <c r="SPR156" s="262"/>
      <c r="SPS156" s="262"/>
      <c r="SPT156" s="262"/>
      <c r="SPU156" s="262"/>
      <c r="SPV156" s="262"/>
      <c r="SPW156" s="262"/>
      <c r="SPX156" s="262"/>
      <c r="SPY156" s="262"/>
      <c r="SPZ156" s="262"/>
      <c r="SQA156" s="262"/>
      <c r="SQB156" s="262"/>
      <c r="SQC156" s="262"/>
      <c r="SQD156" s="262"/>
      <c r="SQE156" s="262"/>
      <c r="SQF156" s="262"/>
      <c r="SQG156" s="262"/>
      <c r="SQH156" s="262"/>
      <c r="SQI156" s="262"/>
      <c r="SQJ156" s="262"/>
      <c r="SQK156" s="262"/>
      <c r="SQL156" s="262"/>
      <c r="SQM156" s="262"/>
      <c r="SQN156" s="262"/>
      <c r="SQO156" s="262"/>
      <c r="SQP156" s="262"/>
      <c r="SQQ156" s="262"/>
      <c r="SQR156" s="262"/>
      <c r="SQS156" s="262"/>
      <c r="SQT156" s="262"/>
      <c r="SQU156" s="262"/>
      <c r="SQV156" s="262"/>
      <c r="SQW156" s="262"/>
      <c r="SQX156" s="262"/>
      <c r="SQY156" s="262"/>
      <c r="SQZ156" s="262"/>
      <c r="SRA156" s="262"/>
      <c r="SRB156" s="262"/>
      <c r="SRC156" s="262"/>
      <c r="SRD156" s="262"/>
      <c r="SRE156" s="262"/>
      <c r="SRF156" s="262"/>
      <c r="SRG156" s="262"/>
      <c r="SRH156" s="262"/>
      <c r="SRI156" s="262"/>
      <c r="SRJ156" s="262"/>
      <c r="SRK156" s="262"/>
      <c r="SRL156" s="262"/>
      <c r="SRM156" s="262"/>
      <c r="SRN156" s="262"/>
      <c r="SRO156" s="262"/>
      <c r="SRP156" s="262"/>
      <c r="SRQ156" s="262"/>
      <c r="SRR156" s="262"/>
      <c r="SRS156" s="262"/>
      <c r="SRT156" s="262"/>
      <c r="SRU156" s="262"/>
      <c r="SRV156" s="262"/>
      <c r="SRW156" s="262"/>
      <c r="SRX156" s="262"/>
      <c r="SRY156" s="262"/>
      <c r="SRZ156" s="262"/>
      <c r="SSA156" s="262"/>
      <c r="SSB156" s="262"/>
      <c r="SSC156" s="262"/>
      <c r="SSD156" s="262"/>
      <c r="SSE156" s="262"/>
      <c r="SSF156" s="262"/>
      <c r="SSG156" s="262"/>
      <c r="SSH156" s="262"/>
      <c r="SSI156" s="262"/>
      <c r="SSJ156" s="262"/>
      <c r="SSK156" s="262"/>
      <c r="SSL156" s="262"/>
      <c r="SSM156" s="262"/>
      <c r="SSN156" s="262"/>
      <c r="SSO156" s="262"/>
      <c r="SSP156" s="262"/>
      <c r="SSQ156" s="262"/>
      <c r="SSR156" s="262"/>
      <c r="SSS156" s="262"/>
      <c r="SST156" s="262"/>
      <c r="SSU156" s="262"/>
      <c r="SSV156" s="262"/>
      <c r="SSW156" s="262"/>
      <c r="SSX156" s="262"/>
      <c r="SSY156" s="262"/>
      <c r="SSZ156" s="262"/>
      <c r="STA156" s="262"/>
      <c r="STB156" s="262"/>
      <c r="STC156" s="262"/>
      <c r="STD156" s="262"/>
      <c r="STE156" s="262"/>
      <c r="STF156" s="262"/>
      <c r="STG156" s="262"/>
      <c r="STH156" s="262"/>
      <c r="STI156" s="262"/>
      <c r="STJ156" s="262"/>
      <c r="STK156" s="262"/>
      <c r="STL156" s="262"/>
      <c r="STM156" s="262"/>
      <c r="STN156" s="262"/>
      <c r="STO156" s="262"/>
      <c r="STP156" s="262"/>
      <c r="STQ156" s="262"/>
      <c r="STR156" s="262"/>
      <c r="STS156" s="262"/>
      <c r="STT156" s="262"/>
      <c r="STU156" s="262"/>
      <c r="STV156" s="262"/>
      <c r="STW156" s="262"/>
      <c r="STX156" s="262"/>
      <c r="STY156" s="262"/>
      <c r="STZ156" s="262"/>
      <c r="SUA156" s="262"/>
      <c r="SUB156" s="262"/>
      <c r="SUC156" s="262"/>
      <c r="SUD156" s="262"/>
      <c r="SUE156" s="262"/>
      <c r="SUF156" s="262"/>
      <c r="SUG156" s="262"/>
      <c r="SUH156" s="262"/>
      <c r="SUI156" s="262"/>
      <c r="SUJ156" s="262"/>
      <c r="SUK156" s="262"/>
      <c r="SUL156" s="262"/>
      <c r="SUM156" s="262"/>
      <c r="SUN156" s="262"/>
      <c r="SUO156" s="262"/>
      <c r="SUP156" s="262"/>
      <c r="SUQ156" s="262"/>
      <c r="SUR156" s="262"/>
      <c r="SUS156" s="262"/>
      <c r="SUT156" s="262"/>
      <c r="SUU156" s="262"/>
      <c r="SUV156" s="262"/>
      <c r="SUW156" s="262"/>
      <c r="SUX156" s="262"/>
      <c r="SUY156" s="262"/>
      <c r="SUZ156" s="262"/>
      <c r="SVA156" s="262"/>
      <c r="SVB156" s="262"/>
      <c r="SVC156" s="262"/>
      <c r="SVD156" s="262"/>
      <c r="SVE156" s="262"/>
      <c r="SVF156" s="262"/>
      <c r="SVG156" s="262"/>
      <c r="SVH156" s="262"/>
      <c r="SVI156" s="262"/>
      <c r="SVJ156" s="262"/>
      <c r="SVK156" s="262"/>
      <c r="SVL156" s="262"/>
      <c r="SVM156" s="262"/>
      <c r="SVN156" s="262"/>
      <c r="SVO156" s="262"/>
      <c r="SVP156" s="262"/>
      <c r="SVQ156" s="262"/>
      <c r="SVR156" s="262"/>
      <c r="SVS156" s="262"/>
      <c r="SVT156" s="262"/>
      <c r="SVU156" s="262"/>
      <c r="SVV156" s="262"/>
      <c r="SVW156" s="262"/>
      <c r="SVX156" s="262"/>
      <c r="SVY156" s="262"/>
      <c r="SVZ156" s="262"/>
      <c r="SWA156" s="262"/>
      <c r="SWB156" s="262"/>
      <c r="SWC156" s="262"/>
      <c r="SWD156" s="262"/>
      <c r="SWE156" s="262"/>
      <c r="SWF156" s="262"/>
      <c r="SWG156" s="262"/>
      <c r="SWH156" s="262"/>
      <c r="SWI156" s="262"/>
      <c r="SWJ156" s="262"/>
      <c r="SWK156" s="262"/>
      <c r="SWL156" s="262"/>
      <c r="SWM156" s="262"/>
      <c r="SWN156" s="262"/>
      <c r="SWO156" s="262"/>
      <c r="SWP156" s="262"/>
      <c r="SWQ156" s="262"/>
      <c r="SWR156" s="262"/>
      <c r="SWS156" s="262"/>
      <c r="SWT156" s="262"/>
      <c r="SWU156" s="262"/>
      <c r="SWV156" s="262"/>
      <c r="SWW156" s="262"/>
      <c r="SWX156" s="262"/>
      <c r="SWY156" s="262"/>
      <c r="SWZ156" s="262"/>
      <c r="SXA156" s="262"/>
      <c r="SXB156" s="262"/>
      <c r="SXC156" s="262"/>
      <c r="SXD156" s="262"/>
      <c r="SXE156" s="262"/>
      <c r="SXF156" s="262"/>
      <c r="SXG156" s="262"/>
      <c r="SXH156" s="262"/>
      <c r="SXI156" s="262"/>
      <c r="SXJ156" s="262"/>
      <c r="SXK156" s="262"/>
      <c r="SXL156" s="262"/>
      <c r="SXM156" s="262"/>
      <c r="SXN156" s="262"/>
      <c r="SXO156" s="262"/>
      <c r="SXP156" s="262"/>
      <c r="SXQ156" s="262"/>
      <c r="SXR156" s="262"/>
      <c r="SXS156" s="262"/>
      <c r="SXT156" s="262"/>
      <c r="SXU156" s="262"/>
      <c r="SXV156" s="262"/>
      <c r="SXW156" s="262"/>
      <c r="SXX156" s="262"/>
      <c r="SXY156" s="262"/>
      <c r="SXZ156" s="262"/>
      <c r="SYA156" s="262"/>
      <c r="SYB156" s="262"/>
      <c r="SYC156" s="262"/>
      <c r="SYD156" s="262"/>
      <c r="SYE156" s="262"/>
      <c r="SYF156" s="262"/>
      <c r="SYG156" s="262"/>
      <c r="SYH156" s="262"/>
      <c r="SYI156" s="262"/>
      <c r="SYJ156" s="262"/>
      <c r="SYK156" s="262"/>
      <c r="SYL156" s="262"/>
      <c r="SYM156" s="262"/>
      <c r="SYN156" s="262"/>
      <c r="SYO156" s="262"/>
      <c r="SYP156" s="262"/>
      <c r="SYQ156" s="262"/>
      <c r="SYR156" s="262"/>
      <c r="SYS156" s="262"/>
      <c r="SYT156" s="262"/>
      <c r="SYU156" s="262"/>
      <c r="SYV156" s="262"/>
      <c r="SYW156" s="262"/>
      <c r="SYX156" s="262"/>
      <c r="SYY156" s="262"/>
      <c r="SYZ156" s="262"/>
      <c r="SZA156" s="262"/>
      <c r="SZB156" s="262"/>
      <c r="SZC156" s="262"/>
      <c r="SZD156" s="262"/>
      <c r="SZE156" s="262"/>
      <c r="SZF156" s="262"/>
      <c r="SZG156" s="262"/>
      <c r="SZH156" s="262"/>
      <c r="SZI156" s="262"/>
      <c r="SZJ156" s="262"/>
      <c r="SZK156" s="262"/>
      <c r="SZL156" s="262"/>
      <c r="SZM156" s="262"/>
      <c r="SZN156" s="262"/>
      <c r="SZO156" s="262"/>
      <c r="SZP156" s="262"/>
      <c r="SZQ156" s="262"/>
      <c r="SZR156" s="262"/>
      <c r="SZS156" s="262"/>
      <c r="SZT156" s="262"/>
      <c r="SZU156" s="262"/>
      <c r="SZV156" s="262"/>
      <c r="SZW156" s="262"/>
      <c r="SZX156" s="262"/>
      <c r="SZY156" s="262"/>
      <c r="SZZ156" s="262"/>
      <c r="TAA156" s="262"/>
      <c r="TAB156" s="262"/>
      <c r="TAC156" s="262"/>
      <c r="TAD156" s="262"/>
      <c r="TAE156" s="262"/>
      <c r="TAF156" s="262"/>
      <c r="TAG156" s="262"/>
      <c r="TAH156" s="262"/>
      <c r="TAI156" s="262"/>
      <c r="TAJ156" s="262"/>
      <c r="TAK156" s="262"/>
      <c r="TAL156" s="262"/>
      <c r="TAM156" s="262"/>
      <c r="TAN156" s="262"/>
      <c r="TAO156" s="262"/>
      <c r="TAP156" s="262"/>
      <c r="TAQ156" s="262"/>
      <c r="TAR156" s="262"/>
      <c r="TAS156" s="262"/>
      <c r="TAT156" s="262"/>
      <c r="TAU156" s="262"/>
      <c r="TAV156" s="262"/>
      <c r="TAW156" s="262"/>
      <c r="TAX156" s="262"/>
      <c r="TAY156" s="262"/>
      <c r="TAZ156" s="262"/>
      <c r="TBA156" s="262"/>
      <c r="TBB156" s="262"/>
      <c r="TBC156" s="262"/>
      <c r="TBD156" s="262"/>
      <c r="TBE156" s="262"/>
      <c r="TBF156" s="262"/>
      <c r="TBG156" s="262"/>
      <c r="TBH156" s="262"/>
      <c r="TBI156" s="262"/>
      <c r="TBJ156" s="262"/>
      <c r="TBK156" s="262"/>
      <c r="TBL156" s="262"/>
      <c r="TBM156" s="262"/>
      <c r="TBN156" s="262"/>
      <c r="TBO156" s="262"/>
      <c r="TBP156" s="262"/>
      <c r="TBQ156" s="262"/>
      <c r="TBR156" s="262"/>
      <c r="TBS156" s="262"/>
      <c r="TBT156" s="262"/>
      <c r="TBU156" s="262"/>
      <c r="TBV156" s="262"/>
      <c r="TBW156" s="262"/>
      <c r="TBX156" s="262"/>
      <c r="TBY156" s="262"/>
      <c r="TBZ156" s="262"/>
      <c r="TCA156" s="262"/>
      <c r="TCB156" s="262"/>
      <c r="TCC156" s="262"/>
      <c r="TCD156" s="262"/>
      <c r="TCE156" s="262"/>
      <c r="TCF156" s="262"/>
      <c r="TCG156" s="262"/>
      <c r="TCH156" s="262"/>
      <c r="TCI156" s="262"/>
      <c r="TCJ156" s="262"/>
      <c r="TCK156" s="262"/>
      <c r="TCL156" s="262"/>
      <c r="TCM156" s="262"/>
      <c r="TCN156" s="262"/>
      <c r="TCO156" s="262"/>
      <c r="TCP156" s="262"/>
      <c r="TCQ156" s="262"/>
      <c r="TCR156" s="262"/>
      <c r="TCS156" s="262"/>
      <c r="TCT156" s="262"/>
      <c r="TCU156" s="262"/>
      <c r="TCV156" s="262"/>
      <c r="TCW156" s="262"/>
      <c r="TCX156" s="262"/>
      <c r="TCY156" s="262"/>
      <c r="TCZ156" s="262"/>
      <c r="TDA156" s="262"/>
      <c r="TDB156" s="262"/>
      <c r="TDC156" s="262"/>
      <c r="TDD156" s="262"/>
      <c r="TDE156" s="262"/>
      <c r="TDF156" s="262"/>
      <c r="TDG156" s="262"/>
      <c r="TDH156" s="262"/>
      <c r="TDI156" s="262"/>
      <c r="TDJ156" s="262"/>
      <c r="TDK156" s="262"/>
      <c r="TDL156" s="262"/>
      <c r="TDM156" s="262"/>
      <c r="TDN156" s="262"/>
      <c r="TDO156" s="262"/>
      <c r="TDP156" s="262"/>
      <c r="TDQ156" s="262"/>
      <c r="TDR156" s="262"/>
      <c r="TDS156" s="262"/>
      <c r="TDT156" s="262"/>
      <c r="TDU156" s="262"/>
      <c r="TDV156" s="262"/>
      <c r="TDW156" s="262"/>
      <c r="TDX156" s="262"/>
      <c r="TDY156" s="262"/>
      <c r="TDZ156" s="262"/>
      <c r="TEA156" s="262"/>
      <c r="TEB156" s="262"/>
      <c r="TEC156" s="262"/>
      <c r="TED156" s="262"/>
      <c r="TEE156" s="262"/>
      <c r="TEF156" s="262"/>
      <c r="TEG156" s="262"/>
      <c r="TEH156" s="262"/>
      <c r="TEI156" s="262"/>
      <c r="TEJ156" s="262"/>
      <c r="TEK156" s="262"/>
      <c r="TEL156" s="262"/>
      <c r="TEM156" s="262"/>
      <c r="TEN156" s="262"/>
      <c r="TEO156" s="262"/>
      <c r="TEP156" s="262"/>
      <c r="TEQ156" s="262"/>
      <c r="TER156" s="262"/>
      <c r="TES156" s="262"/>
      <c r="TET156" s="262"/>
      <c r="TEU156" s="262"/>
      <c r="TEV156" s="262"/>
      <c r="TEW156" s="262"/>
      <c r="TEX156" s="262"/>
      <c r="TEY156" s="262"/>
      <c r="TEZ156" s="262"/>
      <c r="TFA156" s="262"/>
      <c r="TFB156" s="262"/>
      <c r="TFC156" s="262"/>
      <c r="TFD156" s="262"/>
      <c r="TFE156" s="262"/>
      <c r="TFF156" s="262"/>
      <c r="TFG156" s="262"/>
      <c r="TFH156" s="262"/>
      <c r="TFI156" s="262"/>
      <c r="TFJ156" s="262"/>
      <c r="TFK156" s="262"/>
      <c r="TFL156" s="262"/>
      <c r="TFM156" s="262"/>
      <c r="TFN156" s="262"/>
      <c r="TFO156" s="262"/>
      <c r="TFP156" s="262"/>
      <c r="TFQ156" s="262"/>
      <c r="TFR156" s="262"/>
      <c r="TFS156" s="262"/>
      <c r="TFT156" s="262"/>
      <c r="TFU156" s="262"/>
      <c r="TFV156" s="262"/>
      <c r="TFW156" s="262"/>
      <c r="TFX156" s="262"/>
      <c r="TFY156" s="262"/>
      <c r="TFZ156" s="262"/>
      <c r="TGA156" s="262"/>
      <c r="TGB156" s="262"/>
      <c r="TGC156" s="262"/>
      <c r="TGD156" s="262"/>
      <c r="TGE156" s="262"/>
      <c r="TGF156" s="262"/>
      <c r="TGG156" s="262"/>
      <c r="TGH156" s="262"/>
      <c r="TGI156" s="262"/>
      <c r="TGJ156" s="262"/>
      <c r="TGK156" s="262"/>
      <c r="TGL156" s="262"/>
      <c r="TGM156" s="262"/>
      <c r="TGN156" s="262"/>
      <c r="TGO156" s="262"/>
      <c r="TGP156" s="262"/>
      <c r="TGQ156" s="262"/>
      <c r="TGR156" s="262"/>
      <c r="TGS156" s="262"/>
      <c r="TGT156" s="262"/>
      <c r="TGU156" s="262"/>
      <c r="TGV156" s="262"/>
      <c r="TGW156" s="262"/>
      <c r="TGX156" s="262"/>
      <c r="TGY156" s="262"/>
      <c r="TGZ156" s="262"/>
      <c r="THA156" s="262"/>
      <c r="THB156" s="262"/>
      <c r="THC156" s="262"/>
      <c r="THD156" s="262"/>
      <c r="THE156" s="262"/>
      <c r="THF156" s="262"/>
      <c r="THG156" s="262"/>
      <c r="THH156" s="262"/>
      <c r="THI156" s="262"/>
      <c r="THJ156" s="262"/>
      <c r="THK156" s="262"/>
      <c r="THL156" s="262"/>
      <c r="THM156" s="262"/>
      <c r="THN156" s="262"/>
      <c r="THO156" s="262"/>
      <c r="THP156" s="262"/>
      <c r="THQ156" s="262"/>
      <c r="THR156" s="262"/>
      <c r="THS156" s="262"/>
      <c r="THT156" s="262"/>
      <c r="THU156" s="262"/>
      <c r="THV156" s="262"/>
      <c r="THW156" s="262"/>
      <c r="THX156" s="262"/>
      <c r="THY156" s="262"/>
      <c r="THZ156" s="262"/>
      <c r="TIA156" s="262"/>
      <c r="TIB156" s="262"/>
      <c r="TIC156" s="262"/>
      <c r="TID156" s="262"/>
      <c r="TIE156" s="262"/>
      <c r="TIF156" s="262"/>
      <c r="TIG156" s="262"/>
      <c r="TIH156" s="262"/>
      <c r="TII156" s="262"/>
      <c r="TIJ156" s="262"/>
      <c r="TIK156" s="262"/>
      <c r="TIL156" s="262"/>
      <c r="TIM156" s="262"/>
      <c r="TIN156" s="262"/>
      <c r="TIO156" s="262"/>
      <c r="TIP156" s="262"/>
      <c r="TIQ156" s="262"/>
      <c r="TIR156" s="262"/>
      <c r="TIS156" s="262"/>
      <c r="TIT156" s="262"/>
      <c r="TIU156" s="262"/>
      <c r="TIV156" s="262"/>
      <c r="TIW156" s="262"/>
      <c r="TIX156" s="262"/>
      <c r="TIY156" s="262"/>
      <c r="TIZ156" s="262"/>
      <c r="TJA156" s="262"/>
      <c r="TJB156" s="262"/>
      <c r="TJC156" s="262"/>
      <c r="TJD156" s="262"/>
      <c r="TJE156" s="262"/>
      <c r="TJF156" s="262"/>
      <c r="TJG156" s="262"/>
      <c r="TJH156" s="262"/>
      <c r="TJI156" s="262"/>
      <c r="TJJ156" s="262"/>
      <c r="TJK156" s="262"/>
      <c r="TJL156" s="262"/>
      <c r="TJM156" s="262"/>
      <c r="TJN156" s="262"/>
      <c r="TJO156" s="262"/>
      <c r="TJP156" s="262"/>
      <c r="TJQ156" s="262"/>
      <c r="TJR156" s="262"/>
      <c r="TJS156" s="262"/>
      <c r="TJT156" s="262"/>
      <c r="TJU156" s="262"/>
      <c r="TJV156" s="262"/>
      <c r="TJW156" s="262"/>
      <c r="TJX156" s="262"/>
      <c r="TJY156" s="262"/>
      <c r="TJZ156" s="262"/>
      <c r="TKA156" s="262"/>
      <c r="TKB156" s="262"/>
      <c r="TKC156" s="262"/>
      <c r="TKD156" s="262"/>
      <c r="TKE156" s="262"/>
      <c r="TKF156" s="262"/>
      <c r="TKG156" s="262"/>
      <c r="TKH156" s="262"/>
      <c r="TKI156" s="262"/>
      <c r="TKJ156" s="262"/>
      <c r="TKK156" s="262"/>
      <c r="TKL156" s="262"/>
      <c r="TKM156" s="262"/>
      <c r="TKN156" s="262"/>
      <c r="TKO156" s="262"/>
      <c r="TKP156" s="262"/>
      <c r="TKQ156" s="262"/>
      <c r="TKR156" s="262"/>
      <c r="TKS156" s="262"/>
      <c r="TKT156" s="262"/>
      <c r="TKU156" s="262"/>
      <c r="TKV156" s="262"/>
      <c r="TKW156" s="262"/>
      <c r="TKX156" s="262"/>
      <c r="TKY156" s="262"/>
      <c r="TKZ156" s="262"/>
      <c r="TLA156" s="262"/>
      <c r="TLB156" s="262"/>
      <c r="TLC156" s="262"/>
      <c r="TLD156" s="262"/>
      <c r="TLE156" s="262"/>
      <c r="TLF156" s="262"/>
      <c r="TLG156" s="262"/>
      <c r="TLH156" s="262"/>
      <c r="TLI156" s="262"/>
      <c r="TLJ156" s="262"/>
      <c r="TLK156" s="262"/>
      <c r="TLL156" s="262"/>
      <c r="TLM156" s="262"/>
      <c r="TLN156" s="262"/>
      <c r="TLO156" s="262"/>
      <c r="TLP156" s="262"/>
      <c r="TLQ156" s="262"/>
      <c r="TLR156" s="262"/>
      <c r="TLS156" s="262"/>
      <c r="TLT156" s="262"/>
      <c r="TLU156" s="262"/>
      <c r="TLV156" s="262"/>
      <c r="TLW156" s="262"/>
      <c r="TLX156" s="262"/>
      <c r="TLY156" s="262"/>
      <c r="TLZ156" s="262"/>
      <c r="TMA156" s="262"/>
      <c r="TMB156" s="262"/>
      <c r="TMC156" s="262"/>
      <c r="TMD156" s="262"/>
      <c r="TME156" s="262"/>
      <c r="TMF156" s="262"/>
      <c r="TMG156" s="262"/>
      <c r="TMH156" s="262"/>
      <c r="TMI156" s="262"/>
      <c r="TMJ156" s="262"/>
      <c r="TMK156" s="262"/>
      <c r="TML156" s="262"/>
      <c r="TMM156" s="262"/>
      <c r="TMN156" s="262"/>
      <c r="TMO156" s="262"/>
      <c r="TMP156" s="262"/>
      <c r="TMQ156" s="262"/>
      <c r="TMR156" s="262"/>
      <c r="TMS156" s="262"/>
      <c r="TMT156" s="262"/>
      <c r="TMU156" s="262"/>
      <c r="TMV156" s="262"/>
      <c r="TMW156" s="262"/>
      <c r="TMX156" s="262"/>
      <c r="TMY156" s="262"/>
      <c r="TMZ156" s="262"/>
      <c r="TNA156" s="262"/>
      <c r="TNB156" s="262"/>
      <c r="TNC156" s="262"/>
      <c r="TND156" s="262"/>
      <c r="TNE156" s="262"/>
      <c r="TNF156" s="262"/>
      <c r="TNG156" s="262"/>
      <c r="TNH156" s="262"/>
      <c r="TNI156" s="262"/>
      <c r="TNJ156" s="262"/>
      <c r="TNK156" s="262"/>
      <c r="TNL156" s="262"/>
      <c r="TNM156" s="262"/>
      <c r="TNN156" s="262"/>
      <c r="TNO156" s="262"/>
      <c r="TNP156" s="262"/>
      <c r="TNQ156" s="262"/>
      <c r="TNR156" s="262"/>
      <c r="TNS156" s="262"/>
      <c r="TNT156" s="262"/>
      <c r="TNU156" s="262"/>
      <c r="TNV156" s="262"/>
      <c r="TNW156" s="262"/>
      <c r="TNX156" s="262"/>
      <c r="TNY156" s="262"/>
      <c r="TNZ156" s="262"/>
      <c r="TOA156" s="262"/>
      <c r="TOB156" s="262"/>
      <c r="TOC156" s="262"/>
      <c r="TOD156" s="262"/>
      <c r="TOE156" s="262"/>
      <c r="TOF156" s="262"/>
      <c r="TOG156" s="262"/>
      <c r="TOH156" s="262"/>
      <c r="TOI156" s="262"/>
      <c r="TOJ156" s="262"/>
      <c r="TOK156" s="262"/>
      <c r="TOL156" s="262"/>
      <c r="TOM156" s="262"/>
      <c r="TON156" s="262"/>
      <c r="TOO156" s="262"/>
      <c r="TOP156" s="262"/>
      <c r="TOQ156" s="262"/>
      <c r="TOR156" s="262"/>
      <c r="TOS156" s="262"/>
      <c r="TOT156" s="262"/>
      <c r="TOU156" s="262"/>
      <c r="TOV156" s="262"/>
      <c r="TOW156" s="262"/>
      <c r="TOX156" s="262"/>
      <c r="TOY156" s="262"/>
      <c r="TOZ156" s="262"/>
      <c r="TPA156" s="262"/>
      <c r="TPB156" s="262"/>
      <c r="TPC156" s="262"/>
      <c r="TPD156" s="262"/>
      <c r="TPE156" s="262"/>
      <c r="TPF156" s="262"/>
      <c r="TPG156" s="262"/>
      <c r="TPH156" s="262"/>
      <c r="TPI156" s="262"/>
      <c r="TPJ156" s="262"/>
      <c r="TPK156" s="262"/>
      <c r="TPL156" s="262"/>
      <c r="TPM156" s="262"/>
      <c r="TPN156" s="262"/>
      <c r="TPO156" s="262"/>
      <c r="TPP156" s="262"/>
      <c r="TPQ156" s="262"/>
      <c r="TPR156" s="262"/>
      <c r="TPS156" s="262"/>
      <c r="TPT156" s="262"/>
      <c r="TPU156" s="262"/>
      <c r="TPV156" s="262"/>
      <c r="TPW156" s="262"/>
      <c r="TPX156" s="262"/>
      <c r="TPY156" s="262"/>
      <c r="TPZ156" s="262"/>
      <c r="TQA156" s="262"/>
      <c r="TQB156" s="262"/>
      <c r="TQC156" s="262"/>
      <c r="TQD156" s="262"/>
      <c r="TQE156" s="262"/>
      <c r="TQF156" s="262"/>
      <c r="TQG156" s="262"/>
      <c r="TQH156" s="262"/>
      <c r="TQI156" s="262"/>
      <c r="TQJ156" s="262"/>
      <c r="TQK156" s="262"/>
      <c r="TQL156" s="262"/>
      <c r="TQM156" s="262"/>
      <c r="TQN156" s="262"/>
      <c r="TQO156" s="262"/>
      <c r="TQP156" s="262"/>
      <c r="TQQ156" s="262"/>
      <c r="TQR156" s="262"/>
      <c r="TQS156" s="262"/>
      <c r="TQT156" s="262"/>
      <c r="TQU156" s="262"/>
      <c r="TQV156" s="262"/>
      <c r="TQW156" s="262"/>
      <c r="TQX156" s="262"/>
      <c r="TQY156" s="262"/>
      <c r="TQZ156" s="262"/>
      <c r="TRA156" s="262"/>
      <c r="TRB156" s="262"/>
      <c r="TRC156" s="262"/>
      <c r="TRD156" s="262"/>
      <c r="TRE156" s="262"/>
      <c r="TRF156" s="262"/>
      <c r="TRG156" s="262"/>
      <c r="TRH156" s="262"/>
      <c r="TRI156" s="262"/>
      <c r="TRJ156" s="262"/>
      <c r="TRK156" s="262"/>
      <c r="TRL156" s="262"/>
      <c r="TRM156" s="262"/>
      <c r="TRN156" s="262"/>
      <c r="TRO156" s="262"/>
      <c r="TRP156" s="262"/>
      <c r="TRQ156" s="262"/>
      <c r="TRR156" s="262"/>
      <c r="TRS156" s="262"/>
      <c r="TRT156" s="262"/>
      <c r="TRU156" s="262"/>
      <c r="TRV156" s="262"/>
      <c r="TRW156" s="262"/>
      <c r="TRX156" s="262"/>
      <c r="TRY156" s="262"/>
      <c r="TRZ156" s="262"/>
      <c r="TSA156" s="262"/>
      <c r="TSB156" s="262"/>
      <c r="TSC156" s="262"/>
      <c r="TSD156" s="262"/>
      <c r="TSE156" s="262"/>
      <c r="TSF156" s="262"/>
      <c r="TSG156" s="262"/>
      <c r="TSH156" s="262"/>
      <c r="TSI156" s="262"/>
      <c r="TSJ156" s="262"/>
      <c r="TSK156" s="262"/>
      <c r="TSL156" s="262"/>
      <c r="TSM156" s="262"/>
      <c r="TSN156" s="262"/>
      <c r="TSO156" s="262"/>
      <c r="TSP156" s="262"/>
      <c r="TSQ156" s="262"/>
      <c r="TSR156" s="262"/>
      <c r="TSS156" s="262"/>
      <c r="TST156" s="262"/>
      <c r="TSU156" s="262"/>
      <c r="TSV156" s="262"/>
      <c r="TSW156" s="262"/>
      <c r="TSX156" s="262"/>
      <c r="TSY156" s="262"/>
      <c r="TSZ156" s="262"/>
      <c r="TTA156" s="262"/>
      <c r="TTB156" s="262"/>
      <c r="TTC156" s="262"/>
      <c r="TTD156" s="262"/>
      <c r="TTE156" s="262"/>
      <c r="TTF156" s="262"/>
      <c r="TTG156" s="262"/>
      <c r="TTH156" s="262"/>
      <c r="TTI156" s="262"/>
      <c r="TTJ156" s="262"/>
      <c r="TTK156" s="262"/>
      <c r="TTL156" s="262"/>
      <c r="TTM156" s="262"/>
      <c r="TTN156" s="262"/>
      <c r="TTO156" s="262"/>
      <c r="TTP156" s="262"/>
      <c r="TTQ156" s="262"/>
      <c r="TTR156" s="262"/>
      <c r="TTS156" s="262"/>
      <c r="TTT156" s="262"/>
      <c r="TTU156" s="262"/>
      <c r="TTV156" s="262"/>
      <c r="TTW156" s="262"/>
      <c r="TTX156" s="262"/>
      <c r="TTY156" s="262"/>
      <c r="TTZ156" s="262"/>
      <c r="TUA156" s="262"/>
      <c r="TUB156" s="262"/>
      <c r="TUC156" s="262"/>
      <c r="TUD156" s="262"/>
      <c r="TUE156" s="262"/>
      <c r="TUF156" s="262"/>
      <c r="TUG156" s="262"/>
      <c r="TUH156" s="262"/>
      <c r="TUI156" s="262"/>
      <c r="TUJ156" s="262"/>
      <c r="TUK156" s="262"/>
      <c r="TUL156" s="262"/>
      <c r="TUM156" s="262"/>
      <c r="TUN156" s="262"/>
      <c r="TUO156" s="262"/>
      <c r="TUP156" s="262"/>
      <c r="TUQ156" s="262"/>
      <c r="TUR156" s="262"/>
      <c r="TUS156" s="262"/>
      <c r="TUT156" s="262"/>
      <c r="TUU156" s="262"/>
      <c r="TUV156" s="262"/>
      <c r="TUW156" s="262"/>
      <c r="TUX156" s="262"/>
      <c r="TUY156" s="262"/>
      <c r="TUZ156" s="262"/>
      <c r="TVA156" s="262"/>
      <c r="TVB156" s="262"/>
      <c r="TVC156" s="262"/>
      <c r="TVD156" s="262"/>
      <c r="TVE156" s="262"/>
      <c r="TVF156" s="262"/>
      <c r="TVG156" s="262"/>
      <c r="TVH156" s="262"/>
      <c r="TVI156" s="262"/>
      <c r="TVJ156" s="262"/>
      <c r="TVK156" s="262"/>
      <c r="TVL156" s="262"/>
      <c r="TVM156" s="262"/>
      <c r="TVN156" s="262"/>
      <c r="TVO156" s="262"/>
      <c r="TVP156" s="262"/>
      <c r="TVQ156" s="262"/>
      <c r="TVR156" s="262"/>
      <c r="TVS156" s="262"/>
      <c r="TVT156" s="262"/>
      <c r="TVU156" s="262"/>
      <c r="TVV156" s="262"/>
      <c r="TVW156" s="262"/>
      <c r="TVX156" s="262"/>
      <c r="TVY156" s="262"/>
      <c r="TVZ156" s="262"/>
      <c r="TWA156" s="262"/>
      <c r="TWB156" s="262"/>
      <c r="TWC156" s="262"/>
      <c r="TWD156" s="262"/>
      <c r="TWE156" s="262"/>
      <c r="TWF156" s="262"/>
      <c r="TWG156" s="262"/>
      <c r="TWH156" s="262"/>
      <c r="TWI156" s="262"/>
      <c r="TWJ156" s="262"/>
      <c r="TWK156" s="262"/>
      <c r="TWL156" s="262"/>
      <c r="TWM156" s="262"/>
      <c r="TWN156" s="262"/>
      <c r="TWO156" s="262"/>
      <c r="TWP156" s="262"/>
      <c r="TWQ156" s="262"/>
      <c r="TWR156" s="262"/>
      <c r="TWS156" s="262"/>
      <c r="TWT156" s="262"/>
      <c r="TWU156" s="262"/>
      <c r="TWV156" s="262"/>
      <c r="TWW156" s="262"/>
      <c r="TWX156" s="262"/>
      <c r="TWY156" s="262"/>
      <c r="TWZ156" s="262"/>
      <c r="TXA156" s="262"/>
      <c r="TXB156" s="262"/>
      <c r="TXC156" s="262"/>
      <c r="TXD156" s="262"/>
      <c r="TXE156" s="262"/>
      <c r="TXF156" s="262"/>
      <c r="TXG156" s="262"/>
      <c r="TXH156" s="262"/>
      <c r="TXI156" s="262"/>
      <c r="TXJ156" s="262"/>
      <c r="TXK156" s="262"/>
      <c r="TXL156" s="262"/>
      <c r="TXM156" s="262"/>
      <c r="TXN156" s="262"/>
      <c r="TXO156" s="262"/>
      <c r="TXP156" s="262"/>
      <c r="TXQ156" s="262"/>
      <c r="TXR156" s="262"/>
      <c r="TXS156" s="262"/>
      <c r="TXT156" s="262"/>
      <c r="TXU156" s="262"/>
      <c r="TXV156" s="262"/>
      <c r="TXW156" s="262"/>
      <c r="TXX156" s="262"/>
      <c r="TXY156" s="262"/>
      <c r="TXZ156" s="262"/>
      <c r="TYA156" s="262"/>
      <c r="TYB156" s="262"/>
      <c r="TYC156" s="262"/>
      <c r="TYD156" s="262"/>
      <c r="TYE156" s="262"/>
      <c r="TYF156" s="262"/>
      <c r="TYG156" s="262"/>
      <c r="TYH156" s="262"/>
      <c r="TYI156" s="262"/>
      <c r="TYJ156" s="262"/>
      <c r="TYK156" s="262"/>
      <c r="TYL156" s="262"/>
      <c r="TYM156" s="262"/>
      <c r="TYN156" s="262"/>
      <c r="TYO156" s="262"/>
      <c r="TYP156" s="262"/>
      <c r="TYQ156" s="262"/>
      <c r="TYR156" s="262"/>
      <c r="TYS156" s="262"/>
      <c r="TYT156" s="262"/>
      <c r="TYU156" s="262"/>
      <c r="TYV156" s="262"/>
      <c r="TYW156" s="262"/>
      <c r="TYX156" s="262"/>
      <c r="TYY156" s="262"/>
      <c r="TYZ156" s="262"/>
      <c r="TZA156" s="262"/>
      <c r="TZB156" s="262"/>
      <c r="TZC156" s="262"/>
      <c r="TZD156" s="262"/>
      <c r="TZE156" s="262"/>
      <c r="TZF156" s="262"/>
      <c r="TZG156" s="262"/>
      <c r="TZH156" s="262"/>
      <c r="TZI156" s="262"/>
      <c r="TZJ156" s="262"/>
      <c r="TZK156" s="262"/>
      <c r="TZL156" s="262"/>
      <c r="TZM156" s="262"/>
      <c r="TZN156" s="262"/>
      <c r="TZO156" s="262"/>
      <c r="TZP156" s="262"/>
      <c r="TZQ156" s="262"/>
      <c r="TZR156" s="262"/>
      <c r="TZS156" s="262"/>
      <c r="TZT156" s="262"/>
      <c r="TZU156" s="262"/>
      <c r="TZV156" s="262"/>
      <c r="TZW156" s="262"/>
      <c r="TZX156" s="262"/>
      <c r="TZY156" s="262"/>
      <c r="TZZ156" s="262"/>
      <c r="UAA156" s="262"/>
      <c r="UAB156" s="262"/>
      <c r="UAC156" s="262"/>
      <c r="UAD156" s="262"/>
      <c r="UAE156" s="262"/>
      <c r="UAF156" s="262"/>
      <c r="UAG156" s="262"/>
      <c r="UAH156" s="262"/>
      <c r="UAI156" s="262"/>
      <c r="UAJ156" s="262"/>
      <c r="UAK156" s="262"/>
      <c r="UAL156" s="262"/>
      <c r="UAM156" s="262"/>
      <c r="UAN156" s="262"/>
      <c r="UAO156" s="262"/>
      <c r="UAP156" s="262"/>
      <c r="UAQ156" s="262"/>
      <c r="UAR156" s="262"/>
      <c r="UAS156" s="262"/>
      <c r="UAT156" s="262"/>
      <c r="UAU156" s="262"/>
      <c r="UAV156" s="262"/>
      <c r="UAW156" s="262"/>
      <c r="UAX156" s="262"/>
      <c r="UAY156" s="262"/>
      <c r="UAZ156" s="262"/>
      <c r="UBA156" s="262"/>
      <c r="UBB156" s="262"/>
      <c r="UBC156" s="262"/>
      <c r="UBD156" s="262"/>
      <c r="UBE156" s="262"/>
      <c r="UBF156" s="262"/>
      <c r="UBG156" s="262"/>
      <c r="UBH156" s="262"/>
      <c r="UBI156" s="262"/>
      <c r="UBJ156" s="262"/>
      <c r="UBK156" s="262"/>
      <c r="UBL156" s="262"/>
      <c r="UBM156" s="262"/>
      <c r="UBN156" s="262"/>
      <c r="UBO156" s="262"/>
      <c r="UBP156" s="262"/>
      <c r="UBQ156" s="262"/>
      <c r="UBR156" s="262"/>
      <c r="UBS156" s="262"/>
      <c r="UBT156" s="262"/>
      <c r="UBU156" s="262"/>
      <c r="UBV156" s="262"/>
      <c r="UBW156" s="262"/>
      <c r="UBX156" s="262"/>
      <c r="UBY156" s="262"/>
      <c r="UBZ156" s="262"/>
      <c r="UCA156" s="262"/>
      <c r="UCB156" s="262"/>
      <c r="UCC156" s="262"/>
      <c r="UCD156" s="262"/>
      <c r="UCE156" s="262"/>
      <c r="UCF156" s="262"/>
      <c r="UCG156" s="262"/>
      <c r="UCH156" s="262"/>
      <c r="UCI156" s="262"/>
      <c r="UCJ156" s="262"/>
      <c r="UCK156" s="262"/>
      <c r="UCL156" s="262"/>
      <c r="UCM156" s="262"/>
      <c r="UCN156" s="262"/>
      <c r="UCO156" s="262"/>
      <c r="UCP156" s="262"/>
      <c r="UCQ156" s="262"/>
      <c r="UCR156" s="262"/>
      <c r="UCS156" s="262"/>
      <c r="UCT156" s="262"/>
      <c r="UCU156" s="262"/>
      <c r="UCV156" s="262"/>
      <c r="UCW156" s="262"/>
      <c r="UCX156" s="262"/>
      <c r="UCY156" s="262"/>
      <c r="UCZ156" s="262"/>
      <c r="UDA156" s="262"/>
      <c r="UDB156" s="262"/>
      <c r="UDC156" s="262"/>
      <c r="UDD156" s="262"/>
      <c r="UDE156" s="262"/>
      <c r="UDF156" s="262"/>
      <c r="UDG156" s="262"/>
      <c r="UDH156" s="262"/>
      <c r="UDI156" s="262"/>
      <c r="UDJ156" s="262"/>
      <c r="UDK156" s="262"/>
      <c r="UDL156" s="262"/>
      <c r="UDM156" s="262"/>
      <c r="UDN156" s="262"/>
      <c r="UDO156" s="262"/>
      <c r="UDP156" s="262"/>
      <c r="UDQ156" s="262"/>
      <c r="UDR156" s="262"/>
      <c r="UDS156" s="262"/>
      <c r="UDT156" s="262"/>
      <c r="UDU156" s="262"/>
      <c r="UDV156" s="262"/>
      <c r="UDW156" s="262"/>
      <c r="UDX156" s="262"/>
      <c r="UDY156" s="262"/>
      <c r="UDZ156" s="262"/>
      <c r="UEA156" s="262"/>
      <c r="UEB156" s="262"/>
      <c r="UEC156" s="262"/>
      <c r="UED156" s="262"/>
      <c r="UEE156" s="262"/>
      <c r="UEF156" s="262"/>
      <c r="UEG156" s="262"/>
      <c r="UEH156" s="262"/>
      <c r="UEI156" s="262"/>
      <c r="UEJ156" s="262"/>
      <c r="UEK156" s="262"/>
      <c r="UEL156" s="262"/>
      <c r="UEM156" s="262"/>
      <c r="UEN156" s="262"/>
      <c r="UEO156" s="262"/>
      <c r="UEP156" s="262"/>
      <c r="UEQ156" s="262"/>
      <c r="UER156" s="262"/>
      <c r="UES156" s="262"/>
      <c r="UET156" s="262"/>
      <c r="UEU156" s="262"/>
      <c r="UEV156" s="262"/>
      <c r="UEW156" s="262"/>
      <c r="UEX156" s="262"/>
      <c r="UEY156" s="262"/>
      <c r="UEZ156" s="262"/>
      <c r="UFA156" s="262"/>
      <c r="UFB156" s="262"/>
      <c r="UFC156" s="262"/>
      <c r="UFD156" s="262"/>
      <c r="UFE156" s="262"/>
      <c r="UFF156" s="262"/>
      <c r="UFG156" s="262"/>
      <c r="UFH156" s="262"/>
      <c r="UFI156" s="262"/>
      <c r="UFJ156" s="262"/>
      <c r="UFK156" s="262"/>
      <c r="UFL156" s="262"/>
      <c r="UFM156" s="262"/>
      <c r="UFN156" s="262"/>
      <c r="UFO156" s="262"/>
      <c r="UFP156" s="262"/>
      <c r="UFQ156" s="262"/>
      <c r="UFR156" s="262"/>
      <c r="UFS156" s="262"/>
      <c r="UFT156" s="262"/>
      <c r="UFU156" s="262"/>
      <c r="UFV156" s="262"/>
      <c r="UFW156" s="262"/>
      <c r="UFX156" s="262"/>
      <c r="UFY156" s="262"/>
      <c r="UFZ156" s="262"/>
      <c r="UGA156" s="262"/>
      <c r="UGB156" s="262"/>
      <c r="UGC156" s="262"/>
      <c r="UGD156" s="262"/>
      <c r="UGE156" s="262"/>
      <c r="UGF156" s="262"/>
      <c r="UGG156" s="262"/>
      <c r="UGH156" s="262"/>
      <c r="UGI156" s="262"/>
      <c r="UGJ156" s="262"/>
      <c r="UGK156" s="262"/>
      <c r="UGL156" s="262"/>
      <c r="UGM156" s="262"/>
      <c r="UGN156" s="262"/>
      <c r="UGO156" s="262"/>
      <c r="UGP156" s="262"/>
      <c r="UGQ156" s="262"/>
      <c r="UGR156" s="262"/>
      <c r="UGS156" s="262"/>
      <c r="UGT156" s="262"/>
      <c r="UGU156" s="262"/>
      <c r="UGV156" s="262"/>
      <c r="UGW156" s="262"/>
      <c r="UGX156" s="262"/>
      <c r="UGY156" s="262"/>
      <c r="UGZ156" s="262"/>
      <c r="UHA156" s="262"/>
      <c r="UHB156" s="262"/>
      <c r="UHC156" s="262"/>
      <c r="UHD156" s="262"/>
      <c r="UHE156" s="262"/>
      <c r="UHF156" s="262"/>
      <c r="UHG156" s="262"/>
      <c r="UHH156" s="262"/>
      <c r="UHI156" s="262"/>
      <c r="UHJ156" s="262"/>
      <c r="UHK156" s="262"/>
      <c r="UHL156" s="262"/>
      <c r="UHM156" s="262"/>
      <c r="UHN156" s="262"/>
      <c r="UHO156" s="262"/>
      <c r="UHP156" s="262"/>
      <c r="UHQ156" s="262"/>
      <c r="UHR156" s="262"/>
      <c r="UHS156" s="262"/>
      <c r="UHT156" s="262"/>
      <c r="UHU156" s="262"/>
      <c r="UHV156" s="262"/>
      <c r="UHW156" s="262"/>
      <c r="UHX156" s="262"/>
      <c r="UHY156" s="262"/>
      <c r="UHZ156" s="262"/>
      <c r="UIA156" s="262"/>
      <c r="UIB156" s="262"/>
      <c r="UIC156" s="262"/>
      <c r="UID156" s="262"/>
      <c r="UIE156" s="262"/>
      <c r="UIF156" s="262"/>
      <c r="UIG156" s="262"/>
      <c r="UIH156" s="262"/>
      <c r="UII156" s="262"/>
      <c r="UIJ156" s="262"/>
      <c r="UIK156" s="262"/>
      <c r="UIL156" s="262"/>
      <c r="UIM156" s="262"/>
      <c r="UIN156" s="262"/>
      <c r="UIO156" s="262"/>
      <c r="UIP156" s="262"/>
      <c r="UIQ156" s="262"/>
      <c r="UIR156" s="262"/>
      <c r="UIS156" s="262"/>
      <c r="UIT156" s="262"/>
      <c r="UIU156" s="262"/>
      <c r="UIV156" s="262"/>
      <c r="UIW156" s="262"/>
      <c r="UIX156" s="262"/>
      <c r="UIY156" s="262"/>
      <c r="UIZ156" s="262"/>
      <c r="UJA156" s="262"/>
      <c r="UJB156" s="262"/>
      <c r="UJC156" s="262"/>
      <c r="UJD156" s="262"/>
      <c r="UJE156" s="262"/>
      <c r="UJF156" s="262"/>
      <c r="UJG156" s="262"/>
      <c r="UJH156" s="262"/>
      <c r="UJI156" s="262"/>
      <c r="UJJ156" s="262"/>
      <c r="UJK156" s="262"/>
      <c r="UJL156" s="262"/>
      <c r="UJM156" s="262"/>
      <c r="UJN156" s="262"/>
      <c r="UJO156" s="262"/>
      <c r="UJP156" s="262"/>
      <c r="UJQ156" s="262"/>
      <c r="UJR156" s="262"/>
      <c r="UJS156" s="262"/>
      <c r="UJT156" s="262"/>
      <c r="UJU156" s="262"/>
      <c r="UJV156" s="262"/>
      <c r="UJW156" s="262"/>
      <c r="UJX156" s="262"/>
      <c r="UJY156" s="262"/>
      <c r="UJZ156" s="262"/>
      <c r="UKA156" s="262"/>
      <c r="UKB156" s="262"/>
      <c r="UKC156" s="262"/>
      <c r="UKD156" s="262"/>
      <c r="UKE156" s="262"/>
      <c r="UKF156" s="262"/>
      <c r="UKG156" s="262"/>
      <c r="UKH156" s="262"/>
      <c r="UKI156" s="262"/>
      <c r="UKJ156" s="262"/>
      <c r="UKK156" s="262"/>
      <c r="UKL156" s="262"/>
      <c r="UKM156" s="262"/>
      <c r="UKN156" s="262"/>
      <c r="UKO156" s="262"/>
      <c r="UKP156" s="262"/>
      <c r="UKQ156" s="262"/>
      <c r="UKR156" s="262"/>
      <c r="UKS156" s="262"/>
      <c r="UKT156" s="262"/>
      <c r="UKU156" s="262"/>
      <c r="UKV156" s="262"/>
      <c r="UKW156" s="262"/>
      <c r="UKX156" s="262"/>
      <c r="UKY156" s="262"/>
      <c r="UKZ156" s="262"/>
      <c r="ULA156" s="262"/>
      <c r="ULB156" s="262"/>
      <c r="ULC156" s="262"/>
      <c r="ULD156" s="262"/>
      <c r="ULE156" s="262"/>
      <c r="ULF156" s="262"/>
      <c r="ULG156" s="262"/>
      <c r="ULH156" s="262"/>
      <c r="ULI156" s="262"/>
      <c r="ULJ156" s="262"/>
      <c r="ULK156" s="262"/>
      <c r="ULL156" s="262"/>
      <c r="ULM156" s="262"/>
      <c r="ULN156" s="262"/>
      <c r="ULO156" s="262"/>
      <c r="ULP156" s="262"/>
      <c r="ULQ156" s="262"/>
      <c r="ULR156" s="262"/>
      <c r="ULS156" s="262"/>
      <c r="ULT156" s="262"/>
      <c r="ULU156" s="262"/>
      <c r="ULV156" s="262"/>
      <c r="ULW156" s="262"/>
      <c r="ULX156" s="262"/>
      <c r="ULY156" s="262"/>
      <c r="ULZ156" s="262"/>
      <c r="UMA156" s="262"/>
      <c r="UMB156" s="262"/>
      <c r="UMC156" s="262"/>
      <c r="UMD156" s="262"/>
      <c r="UME156" s="262"/>
      <c r="UMF156" s="262"/>
      <c r="UMG156" s="262"/>
      <c r="UMH156" s="262"/>
      <c r="UMI156" s="262"/>
      <c r="UMJ156" s="262"/>
      <c r="UMK156" s="262"/>
      <c r="UML156" s="262"/>
      <c r="UMM156" s="262"/>
      <c r="UMN156" s="262"/>
      <c r="UMO156" s="262"/>
      <c r="UMP156" s="262"/>
      <c r="UMQ156" s="262"/>
      <c r="UMR156" s="262"/>
      <c r="UMS156" s="262"/>
      <c r="UMT156" s="262"/>
      <c r="UMU156" s="262"/>
      <c r="UMV156" s="262"/>
      <c r="UMW156" s="262"/>
      <c r="UMX156" s="262"/>
      <c r="UMY156" s="262"/>
      <c r="UMZ156" s="262"/>
      <c r="UNA156" s="262"/>
      <c r="UNB156" s="262"/>
      <c r="UNC156" s="262"/>
      <c r="UND156" s="262"/>
      <c r="UNE156" s="262"/>
      <c r="UNF156" s="262"/>
      <c r="UNG156" s="262"/>
      <c r="UNH156" s="262"/>
      <c r="UNI156" s="262"/>
      <c r="UNJ156" s="262"/>
      <c r="UNK156" s="262"/>
      <c r="UNL156" s="262"/>
      <c r="UNM156" s="262"/>
      <c r="UNN156" s="262"/>
      <c r="UNO156" s="262"/>
      <c r="UNP156" s="262"/>
      <c r="UNQ156" s="262"/>
      <c r="UNR156" s="262"/>
      <c r="UNS156" s="262"/>
      <c r="UNT156" s="262"/>
      <c r="UNU156" s="262"/>
      <c r="UNV156" s="262"/>
      <c r="UNW156" s="262"/>
      <c r="UNX156" s="262"/>
      <c r="UNY156" s="262"/>
      <c r="UNZ156" s="262"/>
      <c r="UOA156" s="262"/>
      <c r="UOB156" s="262"/>
      <c r="UOC156" s="262"/>
      <c r="UOD156" s="262"/>
      <c r="UOE156" s="262"/>
      <c r="UOF156" s="262"/>
      <c r="UOG156" s="262"/>
      <c r="UOH156" s="262"/>
      <c r="UOI156" s="262"/>
      <c r="UOJ156" s="262"/>
      <c r="UOK156" s="262"/>
      <c r="UOL156" s="262"/>
      <c r="UOM156" s="262"/>
      <c r="UON156" s="262"/>
      <c r="UOO156" s="262"/>
      <c r="UOP156" s="262"/>
      <c r="UOQ156" s="262"/>
      <c r="UOR156" s="262"/>
      <c r="UOS156" s="262"/>
      <c r="UOT156" s="262"/>
      <c r="UOU156" s="262"/>
      <c r="UOV156" s="262"/>
      <c r="UOW156" s="262"/>
      <c r="UOX156" s="262"/>
      <c r="UOY156" s="262"/>
      <c r="UOZ156" s="262"/>
      <c r="UPA156" s="262"/>
      <c r="UPB156" s="262"/>
      <c r="UPC156" s="262"/>
      <c r="UPD156" s="262"/>
      <c r="UPE156" s="262"/>
      <c r="UPF156" s="262"/>
      <c r="UPG156" s="262"/>
      <c r="UPH156" s="262"/>
      <c r="UPI156" s="262"/>
      <c r="UPJ156" s="262"/>
      <c r="UPK156" s="262"/>
      <c r="UPL156" s="262"/>
      <c r="UPM156" s="262"/>
      <c r="UPN156" s="262"/>
      <c r="UPO156" s="262"/>
      <c r="UPP156" s="262"/>
      <c r="UPQ156" s="262"/>
      <c r="UPR156" s="262"/>
      <c r="UPS156" s="262"/>
      <c r="UPT156" s="262"/>
      <c r="UPU156" s="262"/>
      <c r="UPV156" s="262"/>
      <c r="UPW156" s="262"/>
      <c r="UPX156" s="262"/>
      <c r="UPY156" s="262"/>
      <c r="UPZ156" s="262"/>
      <c r="UQA156" s="262"/>
      <c r="UQB156" s="262"/>
      <c r="UQC156" s="262"/>
      <c r="UQD156" s="262"/>
      <c r="UQE156" s="262"/>
      <c r="UQF156" s="262"/>
      <c r="UQG156" s="262"/>
      <c r="UQH156" s="262"/>
      <c r="UQI156" s="262"/>
      <c r="UQJ156" s="262"/>
      <c r="UQK156" s="262"/>
      <c r="UQL156" s="262"/>
      <c r="UQM156" s="262"/>
      <c r="UQN156" s="262"/>
      <c r="UQO156" s="262"/>
      <c r="UQP156" s="262"/>
      <c r="UQQ156" s="262"/>
      <c r="UQR156" s="262"/>
      <c r="UQS156" s="262"/>
      <c r="UQT156" s="262"/>
      <c r="UQU156" s="262"/>
      <c r="UQV156" s="262"/>
      <c r="UQW156" s="262"/>
      <c r="UQX156" s="262"/>
      <c r="UQY156" s="262"/>
      <c r="UQZ156" s="262"/>
      <c r="URA156" s="262"/>
      <c r="URB156" s="262"/>
      <c r="URC156" s="262"/>
      <c r="URD156" s="262"/>
      <c r="URE156" s="262"/>
      <c r="URF156" s="262"/>
      <c r="URG156" s="262"/>
      <c r="URH156" s="262"/>
      <c r="URI156" s="262"/>
      <c r="URJ156" s="262"/>
      <c r="URK156" s="262"/>
      <c r="URL156" s="262"/>
      <c r="URM156" s="262"/>
      <c r="URN156" s="262"/>
      <c r="URO156" s="262"/>
      <c r="URP156" s="262"/>
      <c r="URQ156" s="262"/>
      <c r="URR156" s="262"/>
      <c r="URS156" s="262"/>
      <c r="URT156" s="262"/>
      <c r="URU156" s="262"/>
      <c r="URV156" s="262"/>
      <c r="URW156" s="262"/>
      <c r="URX156" s="262"/>
      <c r="URY156" s="262"/>
      <c r="URZ156" s="262"/>
      <c r="USA156" s="262"/>
      <c r="USB156" s="262"/>
      <c r="USC156" s="262"/>
      <c r="USD156" s="262"/>
      <c r="USE156" s="262"/>
      <c r="USF156" s="262"/>
      <c r="USG156" s="262"/>
      <c r="USH156" s="262"/>
      <c r="USI156" s="262"/>
      <c r="USJ156" s="262"/>
      <c r="USK156" s="262"/>
      <c r="USL156" s="262"/>
      <c r="USM156" s="262"/>
      <c r="USN156" s="262"/>
      <c r="USO156" s="262"/>
      <c r="USP156" s="262"/>
      <c r="USQ156" s="262"/>
      <c r="USR156" s="262"/>
      <c r="USS156" s="262"/>
      <c r="UST156" s="262"/>
      <c r="USU156" s="262"/>
      <c r="USV156" s="262"/>
      <c r="USW156" s="262"/>
      <c r="USX156" s="262"/>
      <c r="USY156" s="262"/>
      <c r="USZ156" s="262"/>
      <c r="UTA156" s="262"/>
      <c r="UTB156" s="262"/>
      <c r="UTC156" s="262"/>
      <c r="UTD156" s="262"/>
      <c r="UTE156" s="262"/>
      <c r="UTF156" s="262"/>
      <c r="UTG156" s="262"/>
      <c r="UTH156" s="262"/>
      <c r="UTI156" s="262"/>
      <c r="UTJ156" s="262"/>
      <c r="UTK156" s="262"/>
      <c r="UTL156" s="262"/>
      <c r="UTM156" s="262"/>
      <c r="UTN156" s="262"/>
      <c r="UTO156" s="262"/>
      <c r="UTP156" s="262"/>
      <c r="UTQ156" s="262"/>
      <c r="UTR156" s="262"/>
      <c r="UTS156" s="262"/>
      <c r="UTT156" s="262"/>
      <c r="UTU156" s="262"/>
      <c r="UTV156" s="262"/>
      <c r="UTW156" s="262"/>
      <c r="UTX156" s="262"/>
      <c r="UTY156" s="262"/>
      <c r="UTZ156" s="262"/>
      <c r="UUA156" s="262"/>
      <c r="UUB156" s="262"/>
      <c r="UUC156" s="262"/>
      <c r="UUD156" s="262"/>
      <c r="UUE156" s="262"/>
      <c r="UUF156" s="262"/>
      <c r="UUG156" s="262"/>
      <c r="UUH156" s="262"/>
      <c r="UUI156" s="262"/>
      <c r="UUJ156" s="262"/>
      <c r="UUK156" s="262"/>
      <c r="UUL156" s="262"/>
      <c r="UUM156" s="262"/>
      <c r="UUN156" s="262"/>
      <c r="UUO156" s="262"/>
      <c r="UUP156" s="262"/>
      <c r="UUQ156" s="262"/>
      <c r="UUR156" s="262"/>
      <c r="UUS156" s="262"/>
      <c r="UUT156" s="262"/>
      <c r="UUU156" s="262"/>
      <c r="UUV156" s="262"/>
      <c r="UUW156" s="262"/>
      <c r="UUX156" s="262"/>
      <c r="UUY156" s="262"/>
      <c r="UUZ156" s="262"/>
      <c r="UVA156" s="262"/>
      <c r="UVB156" s="262"/>
      <c r="UVC156" s="262"/>
      <c r="UVD156" s="262"/>
      <c r="UVE156" s="262"/>
      <c r="UVF156" s="262"/>
      <c r="UVG156" s="262"/>
      <c r="UVH156" s="262"/>
      <c r="UVI156" s="262"/>
      <c r="UVJ156" s="262"/>
      <c r="UVK156" s="262"/>
      <c r="UVL156" s="262"/>
      <c r="UVM156" s="262"/>
      <c r="UVN156" s="262"/>
      <c r="UVO156" s="262"/>
      <c r="UVP156" s="262"/>
      <c r="UVQ156" s="262"/>
      <c r="UVR156" s="262"/>
      <c r="UVS156" s="262"/>
      <c r="UVT156" s="262"/>
      <c r="UVU156" s="262"/>
      <c r="UVV156" s="262"/>
      <c r="UVW156" s="262"/>
      <c r="UVX156" s="262"/>
      <c r="UVY156" s="262"/>
      <c r="UVZ156" s="262"/>
      <c r="UWA156" s="262"/>
      <c r="UWB156" s="262"/>
      <c r="UWC156" s="262"/>
      <c r="UWD156" s="262"/>
      <c r="UWE156" s="262"/>
      <c r="UWF156" s="262"/>
      <c r="UWG156" s="262"/>
      <c r="UWH156" s="262"/>
      <c r="UWI156" s="262"/>
      <c r="UWJ156" s="262"/>
      <c r="UWK156" s="262"/>
      <c r="UWL156" s="262"/>
      <c r="UWM156" s="262"/>
      <c r="UWN156" s="262"/>
      <c r="UWO156" s="262"/>
      <c r="UWP156" s="262"/>
      <c r="UWQ156" s="262"/>
      <c r="UWR156" s="262"/>
      <c r="UWS156" s="262"/>
      <c r="UWT156" s="262"/>
      <c r="UWU156" s="262"/>
      <c r="UWV156" s="262"/>
      <c r="UWW156" s="262"/>
      <c r="UWX156" s="262"/>
      <c r="UWY156" s="262"/>
      <c r="UWZ156" s="262"/>
      <c r="UXA156" s="262"/>
      <c r="UXB156" s="262"/>
      <c r="UXC156" s="262"/>
      <c r="UXD156" s="262"/>
      <c r="UXE156" s="262"/>
      <c r="UXF156" s="262"/>
      <c r="UXG156" s="262"/>
      <c r="UXH156" s="262"/>
      <c r="UXI156" s="262"/>
      <c r="UXJ156" s="262"/>
      <c r="UXK156" s="262"/>
      <c r="UXL156" s="262"/>
      <c r="UXM156" s="262"/>
      <c r="UXN156" s="262"/>
      <c r="UXO156" s="262"/>
      <c r="UXP156" s="262"/>
      <c r="UXQ156" s="262"/>
      <c r="UXR156" s="262"/>
      <c r="UXS156" s="262"/>
      <c r="UXT156" s="262"/>
      <c r="UXU156" s="262"/>
      <c r="UXV156" s="262"/>
      <c r="UXW156" s="262"/>
      <c r="UXX156" s="262"/>
      <c r="UXY156" s="262"/>
      <c r="UXZ156" s="262"/>
      <c r="UYA156" s="262"/>
      <c r="UYB156" s="262"/>
      <c r="UYC156" s="262"/>
      <c r="UYD156" s="262"/>
      <c r="UYE156" s="262"/>
      <c r="UYF156" s="262"/>
      <c r="UYG156" s="262"/>
      <c r="UYH156" s="262"/>
      <c r="UYI156" s="262"/>
      <c r="UYJ156" s="262"/>
      <c r="UYK156" s="262"/>
      <c r="UYL156" s="262"/>
      <c r="UYM156" s="262"/>
      <c r="UYN156" s="262"/>
      <c r="UYO156" s="262"/>
      <c r="UYP156" s="262"/>
      <c r="UYQ156" s="262"/>
      <c r="UYR156" s="262"/>
      <c r="UYS156" s="262"/>
      <c r="UYT156" s="262"/>
      <c r="UYU156" s="262"/>
      <c r="UYV156" s="262"/>
      <c r="UYW156" s="262"/>
      <c r="UYX156" s="262"/>
      <c r="UYY156" s="262"/>
      <c r="UYZ156" s="262"/>
      <c r="UZA156" s="262"/>
      <c r="UZB156" s="262"/>
      <c r="UZC156" s="262"/>
      <c r="UZD156" s="262"/>
      <c r="UZE156" s="262"/>
      <c r="UZF156" s="262"/>
      <c r="UZG156" s="262"/>
      <c r="UZH156" s="262"/>
      <c r="UZI156" s="262"/>
      <c r="UZJ156" s="262"/>
      <c r="UZK156" s="262"/>
      <c r="UZL156" s="262"/>
      <c r="UZM156" s="262"/>
      <c r="UZN156" s="262"/>
      <c r="UZO156" s="262"/>
      <c r="UZP156" s="262"/>
      <c r="UZQ156" s="262"/>
      <c r="UZR156" s="262"/>
      <c r="UZS156" s="262"/>
      <c r="UZT156" s="262"/>
      <c r="UZU156" s="262"/>
      <c r="UZV156" s="262"/>
      <c r="UZW156" s="262"/>
      <c r="UZX156" s="262"/>
      <c r="UZY156" s="262"/>
      <c r="UZZ156" s="262"/>
      <c r="VAA156" s="262"/>
      <c r="VAB156" s="262"/>
      <c r="VAC156" s="262"/>
      <c r="VAD156" s="262"/>
      <c r="VAE156" s="262"/>
      <c r="VAF156" s="262"/>
      <c r="VAG156" s="262"/>
      <c r="VAH156" s="262"/>
      <c r="VAI156" s="262"/>
      <c r="VAJ156" s="262"/>
      <c r="VAK156" s="262"/>
      <c r="VAL156" s="262"/>
      <c r="VAM156" s="262"/>
      <c r="VAN156" s="262"/>
      <c r="VAO156" s="262"/>
      <c r="VAP156" s="262"/>
      <c r="VAQ156" s="262"/>
      <c r="VAR156" s="262"/>
      <c r="VAS156" s="262"/>
      <c r="VAT156" s="262"/>
      <c r="VAU156" s="262"/>
      <c r="VAV156" s="262"/>
      <c r="VAW156" s="262"/>
      <c r="VAX156" s="262"/>
      <c r="VAY156" s="262"/>
      <c r="VAZ156" s="262"/>
      <c r="VBA156" s="262"/>
      <c r="VBB156" s="262"/>
      <c r="VBC156" s="262"/>
      <c r="VBD156" s="262"/>
      <c r="VBE156" s="262"/>
      <c r="VBF156" s="262"/>
      <c r="VBG156" s="262"/>
      <c r="VBH156" s="262"/>
      <c r="VBI156" s="262"/>
      <c r="VBJ156" s="262"/>
      <c r="VBK156" s="262"/>
      <c r="VBL156" s="262"/>
      <c r="VBM156" s="262"/>
      <c r="VBN156" s="262"/>
      <c r="VBO156" s="262"/>
      <c r="VBP156" s="262"/>
      <c r="VBQ156" s="262"/>
      <c r="VBR156" s="262"/>
      <c r="VBS156" s="262"/>
      <c r="VBT156" s="262"/>
      <c r="VBU156" s="262"/>
      <c r="VBV156" s="262"/>
      <c r="VBW156" s="262"/>
      <c r="VBX156" s="262"/>
      <c r="VBY156" s="262"/>
      <c r="VBZ156" s="262"/>
      <c r="VCA156" s="262"/>
      <c r="VCB156" s="262"/>
      <c r="VCC156" s="262"/>
      <c r="VCD156" s="262"/>
      <c r="VCE156" s="262"/>
      <c r="VCF156" s="262"/>
      <c r="VCG156" s="262"/>
      <c r="VCH156" s="262"/>
      <c r="VCI156" s="262"/>
      <c r="VCJ156" s="262"/>
      <c r="VCK156" s="262"/>
      <c r="VCL156" s="262"/>
      <c r="VCM156" s="262"/>
      <c r="VCN156" s="262"/>
      <c r="VCO156" s="262"/>
      <c r="VCP156" s="262"/>
      <c r="VCQ156" s="262"/>
      <c r="VCR156" s="262"/>
      <c r="VCS156" s="262"/>
      <c r="VCT156" s="262"/>
      <c r="VCU156" s="262"/>
      <c r="VCV156" s="262"/>
      <c r="VCW156" s="262"/>
      <c r="VCX156" s="262"/>
      <c r="VCY156" s="262"/>
      <c r="VCZ156" s="262"/>
      <c r="VDA156" s="262"/>
      <c r="VDB156" s="262"/>
      <c r="VDC156" s="262"/>
      <c r="VDD156" s="262"/>
      <c r="VDE156" s="262"/>
      <c r="VDF156" s="262"/>
      <c r="VDG156" s="262"/>
      <c r="VDH156" s="262"/>
      <c r="VDI156" s="262"/>
      <c r="VDJ156" s="262"/>
      <c r="VDK156" s="262"/>
      <c r="VDL156" s="262"/>
      <c r="VDM156" s="262"/>
      <c r="VDN156" s="262"/>
      <c r="VDO156" s="262"/>
      <c r="VDP156" s="262"/>
      <c r="VDQ156" s="262"/>
      <c r="VDR156" s="262"/>
      <c r="VDS156" s="262"/>
      <c r="VDT156" s="262"/>
      <c r="VDU156" s="262"/>
      <c r="VDV156" s="262"/>
      <c r="VDW156" s="262"/>
      <c r="VDX156" s="262"/>
      <c r="VDY156" s="262"/>
      <c r="VDZ156" s="262"/>
      <c r="VEA156" s="262"/>
      <c r="VEB156" s="262"/>
      <c r="VEC156" s="262"/>
      <c r="VED156" s="262"/>
      <c r="VEE156" s="262"/>
      <c r="VEF156" s="262"/>
      <c r="VEG156" s="262"/>
      <c r="VEH156" s="262"/>
      <c r="VEI156" s="262"/>
      <c r="VEJ156" s="262"/>
      <c r="VEK156" s="262"/>
      <c r="VEL156" s="262"/>
      <c r="VEM156" s="262"/>
      <c r="VEN156" s="262"/>
      <c r="VEO156" s="262"/>
      <c r="VEP156" s="262"/>
      <c r="VEQ156" s="262"/>
      <c r="VER156" s="262"/>
      <c r="VES156" s="262"/>
      <c r="VET156" s="262"/>
      <c r="VEU156" s="262"/>
      <c r="VEV156" s="262"/>
      <c r="VEW156" s="262"/>
      <c r="VEX156" s="262"/>
      <c r="VEY156" s="262"/>
      <c r="VEZ156" s="262"/>
      <c r="VFA156" s="262"/>
      <c r="VFB156" s="262"/>
      <c r="VFC156" s="262"/>
      <c r="VFD156" s="262"/>
      <c r="VFE156" s="262"/>
      <c r="VFF156" s="262"/>
      <c r="VFG156" s="262"/>
      <c r="VFH156" s="262"/>
      <c r="VFI156" s="262"/>
      <c r="VFJ156" s="262"/>
      <c r="VFK156" s="262"/>
      <c r="VFL156" s="262"/>
      <c r="VFM156" s="262"/>
      <c r="VFN156" s="262"/>
      <c r="VFO156" s="262"/>
      <c r="VFP156" s="262"/>
      <c r="VFQ156" s="262"/>
      <c r="VFR156" s="262"/>
      <c r="VFS156" s="262"/>
      <c r="VFT156" s="262"/>
      <c r="VFU156" s="262"/>
      <c r="VFV156" s="262"/>
      <c r="VFW156" s="262"/>
      <c r="VFX156" s="262"/>
      <c r="VFY156" s="262"/>
      <c r="VFZ156" s="262"/>
      <c r="VGA156" s="262"/>
      <c r="VGB156" s="262"/>
      <c r="VGC156" s="262"/>
      <c r="VGD156" s="262"/>
      <c r="VGE156" s="262"/>
      <c r="VGF156" s="262"/>
      <c r="VGG156" s="262"/>
      <c r="VGH156" s="262"/>
      <c r="VGI156" s="262"/>
      <c r="VGJ156" s="262"/>
      <c r="VGK156" s="262"/>
      <c r="VGL156" s="262"/>
      <c r="VGM156" s="262"/>
      <c r="VGN156" s="262"/>
      <c r="VGO156" s="262"/>
      <c r="VGP156" s="262"/>
      <c r="VGQ156" s="262"/>
      <c r="VGR156" s="262"/>
      <c r="VGS156" s="262"/>
      <c r="VGT156" s="262"/>
      <c r="VGU156" s="262"/>
      <c r="VGV156" s="262"/>
      <c r="VGW156" s="262"/>
      <c r="VGX156" s="262"/>
      <c r="VGY156" s="262"/>
      <c r="VGZ156" s="262"/>
      <c r="VHA156" s="262"/>
      <c r="VHB156" s="262"/>
      <c r="VHC156" s="262"/>
      <c r="VHD156" s="262"/>
      <c r="VHE156" s="262"/>
      <c r="VHF156" s="262"/>
      <c r="VHG156" s="262"/>
      <c r="VHH156" s="262"/>
      <c r="VHI156" s="262"/>
      <c r="VHJ156" s="262"/>
      <c r="VHK156" s="262"/>
      <c r="VHL156" s="262"/>
      <c r="VHM156" s="262"/>
      <c r="VHN156" s="262"/>
      <c r="VHO156" s="262"/>
      <c r="VHP156" s="262"/>
      <c r="VHQ156" s="262"/>
      <c r="VHR156" s="262"/>
      <c r="VHS156" s="262"/>
      <c r="VHT156" s="262"/>
      <c r="VHU156" s="262"/>
      <c r="VHV156" s="262"/>
      <c r="VHW156" s="262"/>
      <c r="VHX156" s="262"/>
      <c r="VHY156" s="262"/>
      <c r="VHZ156" s="262"/>
      <c r="VIA156" s="262"/>
      <c r="VIB156" s="262"/>
      <c r="VIC156" s="262"/>
      <c r="VID156" s="262"/>
      <c r="VIE156" s="262"/>
      <c r="VIF156" s="262"/>
      <c r="VIG156" s="262"/>
      <c r="VIH156" s="262"/>
      <c r="VII156" s="262"/>
      <c r="VIJ156" s="262"/>
      <c r="VIK156" s="262"/>
      <c r="VIL156" s="262"/>
      <c r="VIM156" s="262"/>
      <c r="VIN156" s="262"/>
      <c r="VIO156" s="262"/>
      <c r="VIP156" s="262"/>
      <c r="VIQ156" s="262"/>
      <c r="VIR156" s="262"/>
      <c r="VIS156" s="262"/>
      <c r="VIT156" s="262"/>
      <c r="VIU156" s="262"/>
      <c r="VIV156" s="262"/>
      <c r="VIW156" s="262"/>
      <c r="VIX156" s="262"/>
      <c r="VIY156" s="262"/>
      <c r="VIZ156" s="262"/>
      <c r="VJA156" s="262"/>
      <c r="VJB156" s="262"/>
      <c r="VJC156" s="262"/>
      <c r="VJD156" s="262"/>
      <c r="VJE156" s="262"/>
      <c r="VJF156" s="262"/>
      <c r="VJG156" s="262"/>
      <c r="VJH156" s="262"/>
      <c r="VJI156" s="262"/>
      <c r="VJJ156" s="262"/>
      <c r="VJK156" s="262"/>
      <c r="VJL156" s="262"/>
      <c r="VJM156" s="262"/>
      <c r="VJN156" s="262"/>
      <c r="VJO156" s="262"/>
      <c r="VJP156" s="262"/>
      <c r="VJQ156" s="262"/>
      <c r="VJR156" s="262"/>
      <c r="VJS156" s="262"/>
      <c r="VJT156" s="262"/>
      <c r="VJU156" s="262"/>
      <c r="VJV156" s="262"/>
      <c r="VJW156" s="262"/>
      <c r="VJX156" s="262"/>
      <c r="VJY156" s="262"/>
      <c r="VJZ156" s="262"/>
      <c r="VKA156" s="262"/>
      <c r="VKB156" s="262"/>
      <c r="VKC156" s="262"/>
      <c r="VKD156" s="262"/>
      <c r="VKE156" s="262"/>
      <c r="VKF156" s="262"/>
      <c r="VKG156" s="262"/>
      <c r="VKH156" s="262"/>
      <c r="VKI156" s="262"/>
      <c r="VKJ156" s="262"/>
      <c r="VKK156" s="262"/>
      <c r="VKL156" s="262"/>
      <c r="VKM156" s="262"/>
      <c r="VKN156" s="262"/>
      <c r="VKO156" s="262"/>
      <c r="VKP156" s="262"/>
      <c r="VKQ156" s="262"/>
      <c r="VKR156" s="262"/>
      <c r="VKS156" s="262"/>
      <c r="VKT156" s="262"/>
      <c r="VKU156" s="262"/>
      <c r="VKV156" s="262"/>
      <c r="VKW156" s="262"/>
      <c r="VKX156" s="262"/>
      <c r="VKY156" s="262"/>
      <c r="VKZ156" s="262"/>
      <c r="VLA156" s="262"/>
      <c r="VLB156" s="262"/>
      <c r="VLC156" s="262"/>
      <c r="VLD156" s="262"/>
      <c r="VLE156" s="262"/>
      <c r="VLF156" s="262"/>
      <c r="VLG156" s="262"/>
      <c r="VLH156" s="262"/>
      <c r="VLI156" s="262"/>
      <c r="VLJ156" s="262"/>
      <c r="VLK156" s="262"/>
      <c r="VLL156" s="262"/>
      <c r="VLM156" s="262"/>
      <c r="VLN156" s="262"/>
      <c r="VLO156" s="262"/>
      <c r="VLP156" s="262"/>
      <c r="VLQ156" s="262"/>
      <c r="VLR156" s="262"/>
      <c r="VLS156" s="262"/>
      <c r="VLT156" s="262"/>
      <c r="VLU156" s="262"/>
      <c r="VLV156" s="262"/>
      <c r="VLW156" s="262"/>
      <c r="VLX156" s="262"/>
      <c r="VLY156" s="262"/>
      <c r="VLZ156" s="262"/>
      <c r="VMA156" s="262"/>
      <c r="VMB156" s="262"/>
      <c r="VMC156" s="262"/>
      <c r="VMD156" s="262"/>
      <c r="VME156" s="262"/>
      <c r="VMF156" s="262"/>
      <c r="VMG156" s="262"/>
      <c r="VMH156" s="262"/>
      <c r="VMI156" s="262"/>
      <c r="VMJ156" s="262"/>
      <c r="VMK156" s="262"/>
      <c r="VML156" s="262"/>
      <c r="VMM156" s="262"/>
      <c r="VMN156" s="262"/>
      <c r="VMO156" s="262"/>
      <c r="VMP156" s="262"/>
      <c r="VMQ156" s="262"/>
      <c r="VMR156" s="262"/>
      <c r="VMS156" s="262"/>
      <c r="VMT156" s="262"/>
      <c r="VMU156" s="262"/>
      <c r="VMV156" s="262"/>
      <c r="VMW156" s="262"/>
      <c r="VMX156" s="262"/>
      <c r="VMY156" s="262"/>
      <c r="VMZ156" s="262"/>
      <c r="VNA156" s="262"/>
      <c r="VNB156" s="262"/>
      <c r="VNC156" s="262"/>
      <c r="VND156" s="262"/>
      <c r="VNE156" s="262"/>
      <c r="VNF156" s="262"/>
      <c r="VNG156" s="262"/>
      <c r="VNH156" s="262"/>
      <c r="VNI156" s="262"/>
      <c r="VNJ156" s="262"/>
      <c r="VNK156" s="262"/>
      <c r="VNL156" s="262"/>
      <c r="VNM156" s="262"/>
      <c r="VNN156" s="262"/>
      <c r="VNO156" s="262"/>
      <c r="VNP156" s="262"/>
      <c r="VNQ156" s="262"/>
      <c r="VNR156" s="262"/>
      <c r="VNS156" s="262"/>
      <c r="VNT156" s="262"/>
      <c r="VNU156" s="262"/>
      <c r="VNV156" s="262"/>
      <c r="VNW156" s="262"/>
      <c r="VNX156" s="262"/>
      <c r="VNY156" s="262"/>
      <c r="VNZ156" s="262"/>
      <c r="VOA156" s="262"/>
      <c r="VOB156" s="262"/>
      <c r="VOC156" s="262"/>
      <c r="VOD156" s="262"/>
      <c r="VOE156" s="262"/>
      <c r="VOF156" s="262"/>
      <c r="VOG156" s="262"/>
      <c r="VOH156" s="262"/>
      <c r="VOI156" s="262"/>
      <c r="VOJ156" s="262"/>
      <c r="VOK156" s="262"/>
      <c r="VOL156" s="262"/>
      <c r="VOM156" s="262"/>
      <c r="VON156" s="262"/>
      <c r="VOO156" s="262"/>
      <c r="VOP156" s="262"/>
      <c r="VOQ156" s="262"/>
      <c r="VOR156" s="262"/>
      <c r="VOS156" s="262"/>
      <c r="VOT156" s="262"/>
      <c r="VOU156" s="262"/>
      <c r="VOV156" s="262"/>
      <c r="VOW156" s="262"/>
      <c r="VOX156" s="262"/>
      <c r="VOY156" s="262"/>
      <c r="VOZ156" s="262"/>
      <c r="VPA156" s="262"/>
      <c r="VPB156" s="262"/>
      <c r="VPC156" s="262"/>
      <c r="VPD156" s="262"/>
      <c r="VPE156" s="262"/>
      <c r="VPF156" s="262"/>
      <c r="VPG156" s="262"/>
      <c r="VPH156" s="262"/>
      <c r="VPI156" s="262"/>
      <c r="VPJ156" s="262"/>
      <c r="VPK156" s="262"/>
      <c r="VPL156" s="262"/>
      <c r="VPM156" s="262"/>
      <c r="VPN156" s="262"/>
      <c r="VPO156" s="262"/>
      <c r="VPP156" s="262"/>
      <c r="VPQ156" s="262"/>
      <c r="VPR156" s="262"/>
      <c r="VPS156" s="262"/>
      <c r="VPT156" s="262"/>
      <c r="VPU156" s="262"/>
      <c r="VPV156" s="262"/>
      <c r="VPW156" s="262"/>
      <c r="VPX156" s="262"/>
      <c r="VPY156" s="262"/>
      <c r="VPZ156" s="262"/>
      <c r="VQA156" s="262"/>
      <c r="VQB156" s="262"/>
      <c r="VQC156" s="262"/>
      <c r="VQD156" s="262"/>
      <c r="VQE156" s="262"/>
      <c r="VQF156" s="262"/>
      <c r="VQG156" s="262"/>
      <c r="VQH156" s="262"/>
      <c r="VQI156" s="262"/>
      <c r="VQJ156" s="262"/>
      <c r="VQK156" s="262"/>
      <c r="VQL156" s="262"/>
      <c r="VQM156" s="262"/>
      <c r="VQN156" s="262"/>
      <c r="VQO156" s="262"/>
      <c r="VQP156" s="262"/>
      <c r="VQQ156" s="262"/>
      <c r="VQR156" s="262"/>
      <c r="VQS156" s="262"/>
      <c r="VQT156" s="262"/>
      <c r="VQU156" s="262"/>
      <c r="VQV156" s="262"/>
      <c r="VQW156" s="262"/>
      <c r="VQX156" s="262"/>
      <c r="VQY156" s="262"/>
      <c r="VQZ156" s="262"/>
      <c r="VRA156" s="262"/>
      <c r="VRB156" s="262"/>
      <c r="VRC156" s="262"/>
      <c r="VRD156" s="262"/>
      <c r="VRE156" s="262"/>
      <c r="VRF156" s="262"/>
      <c r="VRG156" s="262"/>
      <c r="VRH156" s="262"/>
      <c r="VRI156" s="262"/>
      <c r="VRJ156" s="262"/>
      <c r="VRK156" s="262"/>
      <c r="VRL156" s="262"/>
      <c r="VRM156" s="262"/>
      <c r="VRN156" s="262"/>
      <c r="VRO156" s="262"/>
      <c r="VRP156" s="262"/>
      <c r="VRQ156" s="262"/>
      <c r="VRR156" s="262"/>
      <c r="VRS156" s="262"/>
      <c r="VRT156" s="262"/>
      <c r="VRU156" s="262"/>
      <c r="VRV156" s="262"/>
      <c r="VRW156" s="262"/>
      <c r="VRX156" s="262"/>
      <c r="VRY156" s="262"/>
      <c r="VRZ156" s="262"/>
      <c r="VSA156" s="262"/>
      <c r="VSB156" s="262"/>
      <c r="VSC156" s="262"/>
      <c r="VSD156" s="262"/>
      <c r="VSE156" s="262"/>
      <c r="VSF156" s="262"/>
      <c r="VSG156" s="262"/>
      <c r="VSH156" s="262"/>
      <c r="VSI156" s="262"/>
      <c r="VSJ156" s="262"/>
      <c r="VSK156" s="262"/>
      <c r="VSL156" s="262"/>
      <c r="VSM156" s="262"/>
      <c r="VSN156" s="262"/>
      <c r="VSO156" s="262"/>
      <c r="VSP156" s="262"/>
      <c r="VSQ156" s="262"/>
      <c r="VSR156" s="262"/>
      <c r="VSS156" s="262"/>
      <c r="VST156" s="262"/>
      <c r="VSU156" s="262"/>
      <c r="VSV156" s="262"/>
      <c r="VSW156" s="262"/>
      <c r="VSX156" s="262"/>
      <c r="VSY156" s="262"/>
      <c r="VSZ156" s="262"/>
      <c r="VTA156" s="262"/>
      <c r="VTB156" s="262"/>
      <c r="VTC156" s="262"/>
      <c r="VTD156" s="262"/>
      <c r="VTE156" s="262"/>
      <c r="VTF156" s="262"/>
      <c r="VTG156" s="262"/>
      <c r="VTH156" s="262"/>
      <c r="VTI156" s="262"/>
      <c r="VTJ156" s="262"/>
      <c r="VTK156" s="262"/>
      <c r="VTL156" s="262"/>
      <c r="VTM156" s="262"/>
      <c r="VTN156" s="262"/>
      <c r="VTO156" s="262"/>
      <c r="VTP156" s="262"/>
      <c r="VTQ156" s="262"/>
      <c r="VTR156" s="262"/>
      <c r="VTS156" s="262"/>
      <c r="VTT156" s="262"/>
      <c r="VTU156" s="262"/>
      <c r="VTV156" s="262"/>
      <c r="VTW156" s="262"/>
      <c r="VTX156" s="262"/>
      <c r="VTY156" s="262"/>
      <c r="VTZ156" s="262"/>
      <c r="VUA156" s="262"/>
      <c r="VUB156" s="262"/>
      <c r="VUC156" s="262"/>
      <c r="VUD156" s="262"/>
      <c r="VUE156" s="262"/>
      <c r="VUF156" s="262"/>
      <c r="VUG156" s="262"/>
      <c r="VUH156" s="262"/>
      <c r="VUI156" s="262"/>
      <c r="VUJ156" s="262"/>
      <c r="VUK156" s="262"/>
      <c r="VUL156" s="262"/>
      <c r="VUM156" s="262"/>
      <c r="VUN156" s="262"/>
      <c r="VUO156" s="262"/>
      <c r="VUP156" s="262"/>
      <c r="VUQ156" s="262"/>
      <c r="VUR156" s="262"/>
      <c r="VUS156" s="262"/>
      <c r="VUT156" s="262"/>
      <c r="VUU156" s="262"/>
      <c r="VUV156" s="262"/>
      <c r="VUW156" s="262"/>
      <c r="VUX156" s="262"/>
      <c r="VUY156" s="262"/>
      <c r="VUZ156" s="262"/>
      <c r="VVA156" s="262"/>
      <c r="VVB156" s="262"/>
      <c r="VVC156" s="262"/>
      <c r="VVD156" s="262"/>
      <c r="VVE156" s="262"/>
      <c r="VVF156" s="262"/>
      <c r="VVG156" s="262"/>
      <c r="VVH156" s="262"/>
      <c r="VVI156" s="262"/>
      <c r="VVJ156" s="262"/>
      <c r="VVK156" s="262"/>
      <c r="VVL156" s="262"/>
      <c r="VVM156" s="262"/>
      <c r="VVN156" s="262"/>
      <c r="VVO156" s="262"/>
      <c r="VVP156" s="262"/>
      <c r="VVQ156" s="262"/>
      <c r="VVR156" s="262"/>
      <c r="VVS156" s="262"/>
      <c r="VVT156" s="262"/>
      <c r="VVU156" s="262"/>
      <c r="VVV156" s="262"/>
      <c r="VVW156" s="262"/>
      <c r="VVX156" s="262"/>
      <c r="VVY156" s="262"/>
      <c r="VVZ156" s="262"/>
      <c r="VWA156" s="262"/>
      <c r="VWB156" s="262"/>
      <c r="VWC156" s="262"/>
      <c r="VWD156" s="262"/>
      <c r="VWE156" s="262"/>
      <c r="VWF156" s="262"/>
      <c r="VWG156" s="262"/>
      <c r="VWH156" s="262"/>
      <c r="VWI156" s="262"/>
      <c r="VWJ156" s="262"/>
      <c r="VWK156" s="262"/>
      <c r="VWL156" s="262"/>
      <c r="VWM156" s="262"/>
      <c r="VWN156" s="262"/>
      <c r="VWO156" s="262"/>
      <c r="VWP156" s="262"/>
      <c r="VWQ156" s="262"/>
      <c r="VWR156" s="262"/>
      <c r="VWS156" s="262"/>
      <c r="VWT156" s="262"/>
      <c r="VWU156" s="262"/>
      <c r="VWV156" s="262"/>
      <c r="VWW156" s="262"/>
      <c r="VWX156" s="262"/>
      <c r="VWY156" s="262"/>
      <c r="VWZ156" s="262"/>
      <c r="VXA156" s="262"/>
      <c r="VXB156" s="262"/>
      <c r="VXC156" s="262"/>
      <c r="VXD156" s="262"/>
      <c r="VXE156" s="262"/>
      <c r="VXF156" s="262"/>
      <c r="VXG156" s="262"/>
      <c r="VXH156" s="262"/>
      <c r="VXI156" s="262"/>
      <c r="VXJ156" s="262"/>
      <c r="VXK156" s="262"/>
      <c r="VXL156" s="262"/>
      <c r="VXM156" s="262"/>
      <c r="VXN156" s="262"/>
      <c r="VXO156" s="262"/>
      <c r="VXP156" s="262"/>
      <c r="VXQ156" s="262"/>
      <c r="VXR156" s="262"/>
      <c r="VXS156" s="262"/>
      <c r="VXT156" s="262"/>
      <c r="VXU156" s="262"/>
      <c r="VXV156" s="262"/>
      <c r="VXW156" s="262"/>
      <c r="VXX156" s="262"/>
      <c r="VXY156" s="262"/>
      <c r="VXZ156" s="262"/>
      <c r="VYA156" s="262"/>
      <c r="VYB156" s="262"/>
      <c r="VYC156" s="262"/>
      <c r="VYD156" s="262"/>
      <c r="VYE156" s="262"/>
      <c r="VYF156" s="262"/>
      <c r="VYG156" s="262"/>
      <c r="VYH156" s="262"/>
      <c r="VYI156" s="262"/>
      <c r="VYJ156" s="262"/>
      <c r="VYK156" s="262"/>
      <c r="VYL156" s="262"/>
      <c r="VYM156" s="262"/>
      <c r="VYN156" s="262"/>
      <c r="VYO156" s="262"/>
      <c r="VYP156" s="262"/>
      <c r="VYQ156" s="262"/>
      <c r="VYR156" s="262"/>
      <c r="VYS156" s="262"/>
      <c r="VYT156" s="262"/>
      <c r="VYU156" s="262"/>
      <c r="VYV156" s="262"/>
      <c r="VYW156" s="262"/>
      <c r="VYX156" s="262"/>
      <c r="VYY156" s="262"/>
      <c r="VYZ156" s="262"/>
      <c r="VZA156" s="262"/>
      <c r="VZB156" s="262"/>
      <c r="VZC156" s="262"/>
      <c r="VZD156" s="262"/>
      <c r="VZE156" s="262"/>
      <c r="VZF156" s="262"/>
      <c r="VZG156" s="262"/>
      <c r="VZH156" s="262"/>
      <c r="VZI156" s="262"/>
      <c r="VZJ156" s="262"/>
      <c r="VZK156" s="262"/>
      <c r="VZL156" s="262"/>
      <c r="VZM156" s="262"/>
      <c r="VZN156" s="262"/>
      <c r="VZO156" s="262"/>
      <c r="VZP156" s="262"/>
      <c r="VZQ156" s="262"/>
      <c r="VZR156" s="262"/>
      <c r="VZS156" s="262"/>
      <c r="VZT156" s="262"/>
      <c r="VZU156" s="262"/>
      <c r="VZV156" s="262"/>
      <c r="VZW156" s="262"/>
      <c r="VZX156" s="262"/>
      <c r="VZY156" s="262"/>
      <c r="VZZ156" s="262"/>
      <c r="WAA156" s="262"/>
      <c r="WAB156" s="262"/>
      <c r="WAC156" s="262"/>
      <c r="WAD156" s="262"/>
      <c r="WAE156" s="262"/>
      <c r="WAF156" s="262"/>
      <c r="WAG156" s="262"/>
      <c r="WAH156" s="262"/>
      <c r="WAI156" s="262"/>
      <c r="WAJ156" s="262"/>
      <c r="WAK156" s="262"/>
      <c r="WAL156" s="262"/>
      <c r="WAM156" s="262"/>
      <c r="WAN156" s="262"/>
      <c r="WAO156" s="262"/>
      <c r="WAP156" s="262"/>
      <c r="WAQ156" s="262"/>
      <c r="WAR156" s="262"/>
      <c r="WAS156" s="262"/>
      <c r="WAT156" s="262"/>
      <c r="WAU156" s="262"/>
      <c r="WAV156" s="262"/>
      <c r="WAW156" s="262"/>
      <c r="WAX156" s="262"/>
      <c r="WAY156" s="262"/>
      <c r="WAZ156" s="262"/>
      <c r="WBA156" s="262"/>
      <c r="WBB156" s="262"/>
      <c r="WBC156" s="262"/>
      <c r="WBD156" s="262"/>
      <c r="WBE156" s="262"/>
      <c r="WBF156" s="262"/>
      <c r="WBG156" s="262"/>
      <c r="WBH156" s="262"/>
      <c r="WBI156" s="262"/>
      <c r="WBJ156" s="262"/>
      <c r="WBK156" s="262"/>
      <c r="WBL156" s="262"/>
      <c r="WBM156" s="262"/>
      <c r="WBN156" s="262"/>
      <c r="WBO156" s="262"/>
      <c r="WBP156" s="262"/>
      <c r="WBQ156" s="262"/>
      <c r="WBR156" s="262"/>
      <c r="WBS156" s="262"/>
      <c r="WBT156" s="262"/>
      <c r="WBU156" s="262"/>
      <c r="WBV156" s="262"/>
      <c r="WBW156" s="262"/>
      <c r="WBX156" s="262"/>
      <c r="WBY156" s="262"/>
      <c r="WBZ156" s="262"/>
      <c r="WCA156" s="262"/>
      <c r="WCB156" s="262"/>
      <c r="WCC156" s="262"/>
      <c r="WCD156" s="262"/>
      <c r="WCE156" s="262"/>
      <c r="WCF156" s="262"/>
      <c r="WCG156" s="262"/>
      <c r="WCH156" s="262"/>
      <c r="WCI156" s="262"/>
      <c r="WCJ156" s="262"/>
      <c r="WCK156" s="262"/>
      <c r="WCL156" s="262"/>
      <c r="WCM156" s="262"/>
      <c r="WCN156" s="262"/>
      <c r="WCO156" s="262"/>
      <c r="WCP156" s="262"/>
      <c r="WCQ156" s="262"/>
      <c r="WCR156" s="262"/>
      <c r="WCS156" s="262"/>
      <c r="WCT156" s="262"/>
      <c r="WCU156" s="262"/>
      <c r="WCV156" s="262"/>
      <c r="WCW156" s="262"/>
      <c r="WCX156" s="262"/>
      <c r="WCY156" s="262"/>
      <c r="WCZ156" s="262"/>
      <c r="WDA156" s="262"/>
      <c r="WDB156" s="262"/>
      <c r="WDC156" s="262"/>
      <c r="WDD156" s="262"/>
      <c r="WDE156" s="262"/>
      <c r="WDF156" s="262"/>
      <c r="WDG156" s="262"/>
      <c r="WDH156" s="262"/>
      <c r="WDI156" s="262"/>
      <c r="WDJ156" s="262"/>
      <c r="WDK156" s="262"/>
      <c r="WDL156" s="262"/>
      <c r="WDM156" s="262"/>
      <c r="WDN156" s="262"/>
      <c r="WDO156" s="262"/>
      <c r="WDP156" s="262"/>
      <c r="WDQ156" s="262"/>
      <c r="WDR156" s="262"/>
      <c r="WDS156" s="262"/>
      <c r="WDT156" s="262"/>
      <c r="WDU156" s="262"/>
      <c r="WDV156" s="262"/>
      <c r="WDW156" s="262"/>
      <c r="WDX156" s="262"/>
      <c r="WDY156" s="262"/>
      <c r="WDZ156" s="262"/>
      <c r="WEA156" s="262"/>
      <c r="WEB156" s="262"/>
      <c r="WEC156" s="262"/>
      <c r="WED156" s="262"/>
      <c r="WEE156" s="262"/>
      <c r="WEF156" s="262"/>
      <c r="WEG156" s="262"/>
      <c r="WEH156" s="262"/>
      <c r="WEI156" s="262"/>
      <c r="WEJ156" s="262"/>
      <c r="WEK156" s="262"/>
      <c r="WEL156" s="262"/>
      <c r="WEM156" s="262"/>
      <c r="WEN156" s="262"/>
      <c r="WEO156" s="262"/>
      <c r="WEP156" s="262"/>
      <c r="WEQ156" s="262"/>
      <c r="WER156" s="262"/>
      <c r="WES156" s="262"/>
      <c r="WET156" s="262"/>
      <c r="WEU156" s="262"/>
      <c r="WEV156" s="262"/>
      <c r="WEW156" s="262"/>
      <c r="WEX156" s="262"/>
      <c r="WEY156" s="262"/>
      <c r="WEZ156" s="262"/>
      <c r="WFA156" s="262"/>
      <c r="WFB156" s="262"/>
      <c r="WFC156" s="262"/>
      <c r="WFD156" s="262"/>
      <c r="WFE156" s="262"/>
      <c r="WFF156" s="262"/>
      <c r="WFG156" s="262"/>
      <c r="WFH156" s="262"/>
      <c r="WFI156" s="262"/>
      <c r="WFJ156" s="262"/>
      <c r="WFK156" s="262"/>
      <c r="WFL156" s="262"/>
      <c r="WFM156" s="262"/>
      <c r="WFN156" s="262"/>
      <c r="WFO156" s="262"/>
      <c r="WFP156" s="262"/>
      <c r="WFQ156" s="262"/>
      <c r="WFR156" s="262"/>
      <c r="WFS156" s="262"/>
      <c r="WFT156" s="262"/>
      <c r="WFU156" s="262"/>
      <c r="WFV156" s="262"/>
      <c r="WFW156" s="262"/>
      <c r="WFX156" s="262"/>
      <c r="WFY156" s="262"/>
      <c r="WFZ156" s="262"/>
      <c r="WGA156" s="262"/>
      <c r="WGB156" s="262"/>
      <c r="WGC156" s="262"/>
      <c r="WGD156" s="262"/>
      <c r="WGE156" s="262"/>
      <c r="WGF156" s="262"/>
      <c r="WGG156" s="262"/>
      <c r="WGH156" s="262"/>
      <c r="WGI156" s="262"/>
      <c r="WGJ156" s="262"/>
      <c r="WGK156" s="262"/>
      <c r="WGL156" s="262"/>
      <c r="WGM156" s="262"/>
      <c r="WGN156" s="262"/>
      <c r="WGO156" s="262"/>
      <c r="WGP156" s="262"/>
      <c r="WGQ156" s="262"/>
      <c r="WGR156" s="262"/>
      <c r="WGS156" s="262"/>
      <c r="WGT156" s="262"/>
      <c r="WGU156" s="262"/>
      <c r="WGV156" s="262"/>
      <c r="WGW156" s="262"/>
      <c r="WGX156" s="262"/>
      <c r="WGY156" s="262"/>
      <c r="WGZ156" s="262"/>
      <c r="WHA156" s="262"/>
      <c r="WHB156" s="262"/>
      <c r="WHC156" s="262"/>
      <c r="WHD156" s="262"/>
      <c r="WHE156" s="262"/>
      <c r="WHF156" s="262"/>
      <c r="WHG156" s="262"/>
      <c r="WHH156" s="262"/>
      <c r="WHI156" s="262"/>
      <c r="WHJ156" s="262"/>
      <c r="WHK156" s="262"/>
      <c r="WHL156" s="262"/>
      <c r="WHM156" s="262"/>
      <c r="WHN156" s="262"/>
      <c r="WHO156" s="262"/>
      <c r="WHP156" s="262"/>
      <c r="WHQ156" s="262"/>
      <c r="WHR156" s="262"/>
      <c r="WHS156" s="262"/>
      <c r="WHT156" s="262"/>
      <c r="WHU156" s="262"/>
      <c r="WHV156" s="262"/>
      <c r="WHW156" s="262"/>
      <c r="WHX156" s="262"/>
      <c r="WHY156" s="262"/>
      <c r="WHZ156" s="262"/>
      <c r="WIA156" s="262"/>
      <c r="WIB156" s="262"/>
      <c r="WIC156" s="262"/>
      <c r="WID156" s="262"/>
      <c r="WIE156" s="262"/>
      <c r="WIF156" s="262"/>
      <c r="WIG156" s="262"/>
      <c r="WIH156" s="262"/>
      <c r="WII156" s="262"/>
      <c r="WIJ156" s="262"/>
      <c r="WIK156" s="262"/>
      <c r="WIL156" s="262"/>
      <c r="WIM156" s="262"/>
      <c r="WIN156" s="262"/>
      <c r="WIO156" s="262"/>
      <c r="WIP156" s="262"/>
      <c r="WIQ156" s="262"/>
      <c r="WIR156" s="262"/>
      <c r="WIS156" s="262"/>
      <c r="WIT156" s="262"/>
      <c r="WIU156" s="262"/>
      <c r="WIV156" s="262"/>
      <c r="WIW156" s="262"/>
      <c r="WIX156" s="262"/>
      <c r="WIY156" s="262"/>
      <c r="WIZ156" s="262"/>
      <c r="WJA156" s="262"/>
      <c r="WJB156" s="262"/>
      <c r="WJC156" s="262"/>
      <c r="WJD156" s="262"/>
      <c r="WJE156" s="262"/>
      <c r="WJF156" s="262"/>
      <c r="WJG156" s="262"/>
      <c r="WJH156" s="262"/>
      <c r="WJI156" s="262"/>
      <c r="WJJ156" s="262"/>
      <c r="WJK156" s="262"/>
      <c r="WJL156" s="262"/>
      <c r="WJM156" s="262"/>
      <c r="WJN156" s="262"/>
      <c r="WJO156" s="262"/>
      <c r="WJP156" s="262"/>
      <c r="WJQ156" s="262"/>
      <c r="WJR156" s="262"/>
      <c r="WJS156" s="262"/>
      <c r="WJT156" s="262"/>
      <c r="WJU156" s="262"/>
      <c r="WJV156" s="262"/>
      <c r="WJW156" s="262"/>
      <c r="WJX156" s="262"/>
      <c r="WJY156" s="262"/>
      <c r="WJZ156" s="262"/>
      <c r="WKA156" s="262"/>
      <c r="WKB156" s="262"/>
      <c r="WKC156" s="262"/>
      <c r="WKD156" s="262"/>
      <c r="WKE156" s="262"/>
      <c r="WKF156" s="262"/>
      <c r="WKG156" s="262"/>
      <c r="WKH156" s="262"/>
      <c r="WKI156" s="262"/>
      <c r="WKJ156" s="262"/>
      <c r="WKK156" s="262"/>
      <c r="WKL156" s="262"/>
      <c r="WKM156" s="262"/>
      <c r="WKN156" s="262"/>
      <c r="WKO156" s="262"/>
      <c r="WKP156" s="262"/>
      <c r="WKQ156" s="262"/>
      <c r="WKR156" s="262"/>
      <c r="WKS156" s="262"/>
      <c r="WKT156" s="262"/>
      <c r="WKU156" s="262"/>
      <c r="WKV156" s="262"/>
      <c r="WKW156" s="262"/>
      <c r="WKX156" s="262"/>
      <c r="WKY156" s="262"/>
      <c r="WKZ156" s="262"/>
      <c r="WLA156" s="262"/>
      <c r="WLB156" s="262"/>
      <c r="WLC156" s="262"/>
      <c r="WLD156" s="262"/>
      <c r="WLE156" s="262"/>
      <c r="WLF156" s="262"/>
      <c r="WLG156" s="262"/>
      <c r="WLH156" s="262"/>
      <c r="WLI156" s="262"/>
      <c r="WLJ156" s="262"/>
      <c r="WLK156" s="262"/>
      <c r="WLL156" s="262"/>
      <c r="WLM156" s="262"/>
      <c r="WLN156" s="262"/>
      <c r="WLO156" s="262"/>
      <c r="WLP156" s="262"/>
      <c r="WLQ156" s="262"/>
      <c r="WLR156" s="262"/>
      <c r="WLS156" s="262"/>
      <c r="WLT156" s="262"/>
      <c r="WLU156" s="262"/>
      <c r="WLV156" s="262"/>
      <c r="WLW156" s="262"/>
      <c r="WLX156" s="262"/>
      <c r="WLY156" s="262"/>
      <c r="WLZ156" s="262"/>
      <c r="WMA156" s="262"/>
      <c r="WMB156" s="262"/>
      <c r="WMC156" s="262"/>
      <c r="WMD156" s="262"/>
      <c r="WME156" s="262"/>
      <c r="WMF156" s="262"/>
      <c r="WMG156" s="262"/>
      <c r="WMH156" s="262"/>
      <c r="WMI156" s="262"/>
      <c r="WMJ156" s="262"/>
      <c r="WMK156" s="262"/>
      <c r="WML156" s="262"/>
      <c r="WMM156" s="262"/>
      <c r="WMN156" s="262"/>
      <c r="WMO156" s="262"/>
      <c r="WMP156" s="262"/>
      <c r="WMQ156" s="262"/>
      <c r="WMR156" s="262"/>
      <c r="WMS156" s="262"/>
      <c r="WMT156" s="262"/>
      <c r="WMU156" s="262"/>
      <c r="WMV156" s="262"/>
      <c r="WMW156" s="262"/>
      <c r="WMX156" s="262"/>
      <c r="WMY156" s="262"/>
      <c r="WMZ156" s="262"/>
      <c r="WNA156" s="262"/>
      <c r="WNB156" s="262"/>
      <c r="WNC156" s="262"/>
      <c r="WND156" s="262"/>
      <c r="WNE156" s="262"/>
      <c r="WNF156" s="262"/>
      <c r="WNG156" s="262"/>
      <c r="WNH156" s="262"/>
      <c r="WNI156" s="262"/>
      <c r="WNJ156" s="262"/>
      <c r="WNK156" s="262"/>
      <c r="WNL156" s="262"/>
      <c r="WNM156" s="262"/>
      <c r="WNN156" s="262"/>
      <c r="WNO156" s="262"/>
      <c r="WNP156" s="262"/>
      <c r="WNQ156" s="262"/>
      <c r="WNR156" s="262"/>
      <c r="WNS156" s="262"/>
      <c r="WNT156" s="262"/>
      <c r="WNU156" s="262"/>
      <c r="WNV156" s="262"/>
      <c r="WNW156" s="262"/>
      <c r="WNX156" s="262"/>
      <c r="WNY156" s="262"/>
      <c r="WNZ156" s="262"/>
      <c r="WOA156" s="262"/>
      <c r="WOB156" s="262"/>
      <c r="WOC156" s="262"/>
      <c r="WOD156" s="262"/>
      <c r="WOE156" s="262"/>
      <c r="WOF156" s="262"/>
      <c r="WOG156" s="262"/>
      <c r="WOH156" s="262"/>
      <c r="WOI156" s="262"/>
      <c r="WOJ156" s="262"/>
      <c r="WOK156" s="262"/>
      <c r="WOL156" s="262"/>
      <c r="WOM156" s="262"/>
      <c r="WON156" s="262"/>
      <c r="WOO156" s="262"/>
      <c r="WOP156" s="262"/>
      <c r="WOQ156" s="262"/>
      <c r="WOR156" s="262"/>
      <c r="WOS156" s="262"/>
      <c r="WOT156" s="262"/>
      <c r="WOU156" s="262"/>
      <c r="WOV156" s="262"/>
      <c r="WOW156" s="262"/>
      <c r="WOX156" s="262"/>
      <c r="WOY156" s="262"/>
      <c r="WOZ156" s="262"/>
      <c r="WPA156" s="262"/>
      <c r="WPB156" s="262"/>
      <c r="WPC156" s="262"/>
      <c r="WPD156" s="262"/>
      <c r="WPE156" s="262"/>
      <c r="WPF156" s="262"/>
      <c r="WPG156" s="262"/>
      <c r="WPH156" s="262"/>
      <c r="WPI156" s="262"/>
      <c r="WPJ156" s="262"/>
      <c r="WPK156" s="262"/>
      <c r="WPL156" s="262"/>
      <c r="WPM156" s="262"/>
      <c r="WPN156" s="262"/>
      <c r="WPO156" s="262"/>
      <c r="WPP156" s="262"/>
      <c r="WPQ156" s="262"/>
      <c r="WPR156" s="262"/>
      <c r="WPS156" s="262"/>
      <c r="WPT156" s="262"/>
      <c r="WPU156" s="262"/>
      <c r="WPV156" s="262"/>
      <c r="WPW156" s="262"/>
      <c r="WPX156" s="262"/>
      <c r="WPY156" s="262"/>
      <c r="WPZ156" s="262"/>
      <c r="WQA156" s="262"/>
      <c r="WQB156" s="262"/>
      <c r="WQC156" s="262"/>
      <c r="WQD156" s="262"/>
      <c r="WQE156" s="262"/>
      <c r="WQF156" s="262"/>
      <c r="WQG156" s="262"/>
      <c r="WQH156" s="262"/>
      <c r="WQI156" s="262"/>
      <c r="WQJ156" s="262"/>
      <c r="WQK156" s="262"/>
      <c r="WQL156" s="262"/>
      <c r="WQM156" s="262"/>
      <c r="WQN156" s="262"/>
      <c r="WQO156" s="262"/>
      <c r="WQP156" s="262"/>
      <c r="WQQ156" s="262"/>
      <c r="WQR156" s="262"/>
      <c r="WQS156" s="262"/>
      <c r="WQT156" s="262"/>
      <c r="WQU156" s="262"/>
      <c r="WQV156" s="262"/>
      <c r="WQW156" s="262"/>
      <c r="WQX156" s="262"/>
      <c r="WQY156" s="262"/>
      <c r="WQZ156" s="262"/>
      <c r="WRA156" s="262"/>
      <c r="WRB156" s="262"/>
      <c r="WRC156" s="262"/>
      <c r="WRD156" s="262"/>
      <c r="WRE156" s="262"/>
      <c r="WRF156" s="262"/>
      <c r="WRG156" s="262"/>
      <c r="WRH156" s="262"/>
      <c r="WRI156" s="262"/>
      <c r="WRJ156" s="262"/>
      <c r="WRK156" s="262"/>
      <c r="WRL156" s="262"/>
      <c r="WRM156" s="262"/>
      <c r="WRN156" s="262"/>
      <c r="WRO156" s="262"/>
      <c r="WRP156" s="262"/>
      <c r="WRQ156" s="262"/>
      <c r="WRR156" s="262"/>
      <c r="WRS156" s="262"/>
      <c r="WRT156" s="262"/>
      <c r="WRU156" s="262"/>
      <c r="WRV156" s="262"/>
      <c r="WRW156" s="262"/>
      <c r="WRX156" s="262"/>
      <c r="WRY156" s="262"/>
      <c r="WRZ156" s="262"/>
      <c r="WSA156" s="262"/>
      <c r="WSB156" s="262"/>
      <c r="WSC156" s="262"/>
      <c r="WSD156" s="262"/>
      <c r="WSE156" s="262"/>
      <c r="WSF156" s="262"/>
      <c r="WSG156" s="262"/>
      <c r="WSH156" s="262"/>
      <c r="WSI156" s="262"/>
      <c r="WSJ156" s="262"/>
      <c r="WSK156" s="262"/>
      <c r="WSL156" s="262"/>
      <c r="WSM156" s="262"/>
      <c r="WSN156" s="262"/>
      <c r="WSO156" s="262"/>
      <c r="WSP156" s="262"/>
      <c r="WSQ156" s="262"/>
      <c r="WSR156" s="262"/>
      <c r="WSS156" s="262"/>
      <c r="WST156" s="262"/>
      <c r="WSU156" s="262"/>
      <c r="WSV156" s="262"/>
      <c r="WSW156" s="262"/>
      <c r="WSX156" s="262"/>
      <c r="WSY156" s="262"/>
      <c r="WSZ156" s="262"/>
      <c r="WTA156" s="262"/>
      <c r="WTB156" s="262"/>
      <c r="WTC156" s="262"/>
      <c r="WTD156" s="262"/>
      <c r="WTE156" s="262"/>
      <c r="WTF156" s="262"/>
      <c r="WTG156" s="262"/>
      <c r="WTH156" s="262"/>
      <c r="WTI156" s="262"/>
      <c r="WTJ156" s="262"/>
      <c r="WTK156" s="262"/>
      <c r="WTL156" s="262"/>
      <c r="WTM156" s="262"/>
      <c r="WTN156" s="262"/>
      <c r="WTO156" s="262"/>
      <c r="WTP156" s="262"/>
      <c r="WTQ156" s="262"/>
      <c r="WTR156" s="262"/>
      <c r="WTS156" s="262"/>
      <c r="WTT156" s="262"/>
      <c r="WTU156" s="262"/>
      <c r="WTV156" s="262"/>
      <c r="WTW156" s="262"/>
      <c r="WTX156" s="262"/>
      <c r="WTY156" s="262"/>
      <c r="WTZ156" s="262"/>
      <c r="WUA156" s="262"/>
      <c r="WUB156" s="262"/>
      <c r="WUC156" s="262"/>
      <c r="WUD156" s="262"/>
      <c r="WUE156" s="262"/>
      <c r="WUF156" s="262"/>
      <c r="WUG156" s="262"/>
      <c r="WUH156" s="262"/>
      <c r="WUI156" s="262"/>
      <c r="WUJ156" s="262"/>
      <c r="WUK156" s="262"/>
      <c r="WUL156" s="262"/>
      <c r="WUM156" s="262"/>
      <c r="WUN156" s="262"/>
      <c r="WUO156" s="262"/>
      <c r="WUP156" s="262"/>
      <c r="WUQ156" s="262"/>
      <c r="WUR156" s="262"/>
      <c r="WUS156" s="262"/>
      <c r="WUT156" s="262"/>
      <c r="WUU156" s="262"/>
      <c r="WUV156" s="262"/>
      <c r="WUW156" s="262"/>
      <c r="WUX156" s="262"/>
      <c r="WUY156" s="262"/>
      <c r="WUZ156" s="262"/>
      <c r="WVA156" s="262"/>
      <c r="WVB156" s="262"/>
      <c r="WVC156" s="262"/>
      <c r="WVD156" s="262"/>
      <c r="WVE156" s="262"/>
      <c r="WVF156" s="262"/>
      <c r="WVG156" s="262"/>
      <c r="WVH156" s="262"/>
      <c r="WVI156" s="262"/>
      <c r="WVJ156" s="262"/>
      <c r="WVK156" s="262"/>
      <c r="WVL156" s="262"/>
      <c r="WVM156" s="262"/>
      <c r="WVN156" s="262"/>
      <c r="WVO156" s="262"/>
      <c r="WVP156" s="262"/>
      <c r="WVQ156" s="262"/>
      <c r="WVR156" s="262"/>
      <c r="WVS156" s="262"/>
      <c r="WVT156" s="262"/>
      <c r="WVU156" s="262"/>
      <c r="WVV156" s="262"/>
      <c r="WVW156" s="262"/>
      <c r="WVX156" s="262"/>
      <c r="WVY156" s="262"/>
      <c r="WVZ156" s="262"/>
      <c r="WWA156" s="262"/>
      <c r="WWB156" s="262"/>
      <c r="WWC156" s="262"/>
      <c r="WWD156" s="262"/>
      <c r="WWE156" s="262"/>
      <c r="WWF156" s="262"/>
      <c r="WWG156" s="262"/>
      <c r="WWH156" s="262"/>
      <c r="WWI156" s="262"/>
      <c r="WWJ156" s="262"/>
      <c r="WWK156" s="262"/>
      <c r="WWL156" s="262"/>
      <c r="WWM156" s="262"/>
      <c r="WWN156" s="262"/>
      <c r="WWO156" s="262"/>
      <c r="WWP156" s="262"/>
      <c r="WWQ156" s="262"/>
      <c r="WWR156" s="262"/>
      <c r="WWS156" s="262"/>
      <c r="WWT156" s="262"/>
      <c r="WWU156" s="262"/>
      <c r="WWV156" s="262"/>
      <c r="WWW156" s="262"/>
      <c r="WWX156" s="262"/>
      <c r="WWY156" s="262"/>
      <c r="WWZ156" s="262"/>
      <c r="WXA156" s="262"/>
      <c r="WXB156" s="262"/>
      <c r="WXC156" s="262"/>
      <c r="WXD156" s="262"/>
      <c r="WXE156" s="262"/>
      <c r="WXF156" s="262"/>
      <c r="WXG156" s="262"/>
      <c r="WXH156" s="262"/>
      <c r="WXI156" s="262"/>
      <c r="WXJ156" s="262"/>
      <c r="WXK156" s="262"/>
      <c r="WXL156" s="262"/>
      <c r="WXM156" s="262"/>
      <c r="WXN156" s="262"/>
      <c r="WXO156" s="262"/>
      <c r="WXP156" s="262"/>
      <c r="WXQ156" s="262"/>
      <c r="WXR156" s="262"/>
      <c r="WXS156" s="262"/>
      <c r="WXT156" s="262"/>
      <c r="WXU156" s="262"/>
      <c r="WXV156" s="262"/>
      <c r="WXW156" s="262"/>
      <c r="WXX156" s="262"/>
      <c r="WXY156" s="262"/>
      <c r="WXZ156" s="262"/>
      <c r="WYA156" s="262"/>
      <c r="WYB156" s="262"/>
      <c r="WYC156" s="262"/>
      <c r="WYD156" s="262"/>
      <c r="WYE156" s="262"/>
      <c r="WYF156" s="262"/>
      <c r="WYG156" s="262"/>
      <c r="WYH156" s="262"/>
      <c r="WYI156" s="262"/>
      <c r="WYJ156" s="262"/>
      <c r="WYK156" s="262"/>
      <c r="WYL156" s="262"/>
      <c r="WYM156" s="262"/>
      <c r="WYN156" s="262"/>
      <c r="WYO156" s="262"/>
      <c r="WYP156" s="262"/>
      <c r="WYQ156" s="262"/>
      <c r="WYR156" s="262"/>
      <c r="WYS156" s="262"/>
      <c r="WYT156" s="262"/>
      <c r="WYU156" s="262"/>
      <c r="WYV156" s="262"/>
      <c r="WYW156" s="262"/>
      <c r="WYX156" s="262"/>
      <c r="WYY156" s="262"/>
      <c r="WYZ156" s="262"/>
      <c r="WZA156" s="262"/>
      <c r="WZB156" s="262"/>
      <c r="WZC156" s="262"/>
      <c r="WZD156" s="262"/>
      <c r="WZE156" s="262"/>
      <c r="WZF156" s="262"/>
      <c r="WZG156" s="262"/>
      <c r="WZH156" s="262"/>
      <c r="WZI156" s="262"/>
      <c r="WZJ156" s="262"/>
      <c r="WZK156" s="262"/>
      <c r="WZL156" s="262"/>
      <c r="WZM156" s="262"/>
      <c r="WZN156" s="262"/>
      <c r="WZO156" s="262"/>
      <c r="WZP156" s="262"/>
      <c r="WZQ156" s="262"/>
      <c r="WZR156" s="262"/>
      <c r="WZS156" s="262"/>
      <c r="WZT156" s="262"/>
      <c r="WZU156" s="262"/>
      <c r="WZV156" s="262"/>
      <c r="WZW156" s="262"/>
      <c r="WZX156" s="262"/>
      <c r="WZY156" s="262"/>
      <c r="WZZ156" s="262"/>
      <c r="XAA156" s="262"/>
      <c r="XAB156" s="262"/>
      <c r="XAC156" s="262"/>
      <c r="XAD156" s="262"/>
      <c r="XAE156" s="262"/>
      <c r="XAF156" s="262"/>
      <c r="XAG156" s="262"/>
      <c r="XAH156" s="262"/>
      <c r="XAI156" s="262"/>
      <c r="XAJ156" s="262"/>
      <c r="XAK156" s="262"/>
      <c r="XAL156" s="262"/>
      <c r="XAM156" s="262"/>
      <c r="XAN156" s="262"/>
      <c r="XAO156" s="262"/>
      <c r="XAP156" s="262"/>
      <c r="XAQ156" s="262"/>
      <c r="XAR156" s="262"/>
      <c r="XAS156" s="262"/>
      <c r="XAT156" s="262"/>
      <c r="XAU156" s="262"/>
      <c r="XAV156" s="262"/>
      <c r="XAW156" s="262"/>
      <c r="XAX156" s="262"/>
      <c r="XAY156" s="262"/>
      <c r="XAZ156" s="262"/>
      <c r="XBA156" s="262"/>
      <c r="XBB156" s="262"/>
      <c r="XBC156" s="262"/>
      <c r="XBD156" s="262"/>
      <c r="XBE156" s="262"/>
      <c r="XBF156" s="262"/>
      <c r="XBG156" s="262"/>
      <c r="XBH156" s="262"/>
      <c r="XBI156" s="262"/>
      <c r="XBJ156" s="262"/>
      <c r="XBK156" s="262"/>
      <c r="XBL156" s="262"/>
      <c r="XBM156" s="262"/>
      <c r="XBN156" s="262"/>
      <c r="XBO156" s="262"/>
      <c r="XBP156" s="262"/>
      <c r="XBQ156" s="262"/>
      <c r="XBR156" s="262"/>
      <c r="XBS156" s="262"/>
      <c r="XBT156" s="262"/>
      <c r="XBU156" s="262"/>
      <c r="XBV156" s="262"/>
      <c r="XBW156" s="262"/>
      <c r="XBX156" s="262"/>
      <c r="XBY156" s="262"/>
      <c r="XBZ156" s="262"/>
      <c r="XCA156" s="262"/>
      <c r="XCB156" s="262"/>
      <c r="XCC156" s="262"/>
      <c r="XCD156" s="262"/>
      <c r="XCE156" s="262"/>
      <c r="XCF156" s="262"/>
      <c r="XCG156" s="262"/>
      <c r="XCH156" s="262"/>
      <c r="XCI156" s="262"/>
      <c r="XCJ156" s="262"/>
      <c r="XCK156" s="262"/>
      <c r="XCL156" s="262"/>
      <c r="XCM156" s="262"/>
      <c r="XCN156" s="262"/>
      <c r="XCO156" s="262"/>
      <c r="XCP156" s="262"/>
      <c r="XCQ156" s="262"/>
      <c r="XCR156" s="262"/>
      <c r="XCS156" s="262"/>
      <c r="XCT156" s="262"/>
      <c r="XCU156" s="262"/>
      <c r="XCV156" s="262"/>
      <c r="XCW156" s="262"/>
      <c r="XCX156" s="262"/>
      <c r="XCY156" s="262"/>
      <c r="XCZ156" s="262"/>
      <c r="XDA156" s="262"/>
      <c r="XDB156" s="262"/>
      <c r="XDC156" s="262"/>
      <c r="XDD156" s="262"/>
      <c r="XDE156" s="262"/>
      <c r="XDF156" s="262"/>
      <c r="XDG156" s="262"/>
      <c r="XDH156" s="262"/>
      <c r="XDI156" s="262"/>
      <c r="XDJ156" s="262"/>
      <c r="XDK156" s="262"/>
      <c r="XDL156" s="262"/>
      <c r="XDM156" s="262"/>
      <c r="XDN156" s="262"/>
      <c r="XDO156" s="262"/>
      <c r="XDP156" s="262"/>
      <c r="XDQ156" s="262"/>
      <c r="XDR156" s="262"/>
      <c r="XDS156" s="262"/>
      <c r="XDT156" s="262"/>
      <c r="XDU156" s="262"/>
      <c r="XDV156" s="262"/>
      <c r="XDW156" s="262"/>
      <c r="XDX156" s="262"/>
      <c r="XDY156" s="262"/>
      <c r="XDZ156" s="262"/>
      <c r="XEA156" s="262"/>
      <c r="XEB156" s="262"/>
      <c r="XEC156" s="262"/>
      <c r="XED156" s="262"/>
      <c r="XEE156" s="262"/>
      <c r="XEF156" s="262"/>
      <c r="XEG156" s="262"/>
      <c r="XEH156" s="262"/>
      <c r="XEI156" s="262"/>
      <c r="XEJ156" s="262"/>
      <c r="XEK156" s="262"/>
      <c r="XEL156" s="262"/>
      <c r="XEM156" s="262"/>
      <c r="XEN156" s="262"/>
      <c r="XEO156" s="262"/>
      <c r="XEP156" s="262"/>
      <c r="XEQ156" s="262"/>
      <c r="XER156" s="262"/>
      <c r="XES156" s="262"/>
      <c r="XET156" s="262"/>
      <c r="XEU156" s="262"/>
      <c r="XEV156" s="262"/>
      <c r="XEW156" s="262"/>
      <c r="XEX156" s="262"/>
      <c r="XEY156" s="262"/>
      <c r="XEZ156" s="262"/>
      <c r="XFA156" s="262"/>
      <c r="XFB156" s="262"/>
      <c r="XFC156" s="262"/>
      <c r="XFD156" s="262"/>
    </row>
    <row r="157" spans="1:16384">
      <c r="A157" s="274" t="s">
        <v>255</v>
      </c>
      <c r="B157" s="275" t="s">
        <v>471</v>
      </c>
      <c r="C157" s="275" t="s">
        <v>340</v>
      </c>
      <c r="D157" s="276" t="s">
        <v>452</v>
      </c>
      <c r="E157" s="276" t="s">
        <v>317</v>
      </c>
      <c r="F157" s="276" t="s">
        <v>451</v>
      </c>
    </row>
    <row r="158" spans="1:16384">
      <c r="A158" s="274" t="s">
        <v>255</v>
      </c>
      <c r="B158" s="275" t="s">
        <v>472</v>
      </c>
      <c r="C158" s="275" t="s">
        <v>410</v>
      </c>
      <c r="D158" s="276" t="s">
        <v>298</v>
      </c>
      <c r="E158" s="276" t="s">
        <v>317</v>
      </c>
      <c r="F158" s="276" t="s">
        <v>451</v>
      </c>
    </row>
    <row r="159" spans="1:16384">
      <c r="A159" s="274" t="s">
        <v>255</v>
      </c>
      <c r="B159" s="275" t="s">
        <v>472</v>
      </c>
      <c r="C159" s="275" t="s">
        <v>410</v>
      </c>
      <c r="D159" s="276" t="s">
        <v>452</v>
      </c>
      <c r="E159" s="276" t="s">
        <v>317</v>
      </c>
      <c r="F159" s="276" t="s">
        <v>451</v>
      </c>
    </row>
    <row r="160" spans="1:16384">
      <c r="A160" s="274" t="s">
        <v>255</v>
      </c>
      <c r="B160" s="275" t="s">
        <v>473</v>
      </c>
      <c r="C160" s="275" t="s">
        <v>474</v>
      </c>
      <c r="D160" s="276" t="s">
        <v>298</v>
      </c>
      <c r="E160" s="276" t="s">
        <v>317</v>
      </c>
      <c r="F160" s="276" t="s">
        <v>451</v>
      </c>
    </row>
    <row r="161" spans="1:6">
      <c r="A161" s="274" t="s">
        <v>255</v>
      </c>
      <c r="B161" s="275" t="s">
        <v>473</v>
      </c>
      <c r="C161" s="275" t="s">
        <v>474</v>
      </c>
      <c r="D161" s="276" t="s">
        <v>452</v>
      </c>
      <c r="E161" s="276" t="s">
        <v>317</v>
      </c>
      <c r="F161" s="276" t="s">
        <v>451</v>
      </c>
    </row>
    <row r="162" spans="1:6">
      <c r="A162" s="274" t="s">
        <v>255</v>
      </c>
      <c r="B162" s="275" t="s">
        <v>475</v>
      </c>
      <c r="C162" s="275" t="s">
        <v>476</v>
      </c>
      <c r="D162" s="276" t="s">
        <v>452</v>
      </c>
      <c r="E162" s="276" t="s">
        <v>317</v>
      </c>
      <c r="F162" s="276" t="s">
        <v>451</v>
      </c>
    </row>
    <row r="163" spans="1:6">
      <c r="A163" s="274" t="s">
        <v>255</v>
      </c>
      <c r="B163" s="275" t="s">
        <v>475</v>
      </c>
      <c r="C163" s="275" t="s">
        <v>476</v>
      </c>
      <c r="D163" s="276" t="s">
        <v>298</v>
      </c>
      <c r="E163" s="276" t="s">
        <v>317</v>
      </c>
      <c r="F163" s="276" t="s">
        <v>451</v>
      </c>
    </row>
    <row r="164" spans="1:6">
      <c r="A164" s="274" t="s">
        <v>255</v>
      </c>
      <c r="B164" s="275" t="s">
        <v>411</v>
      </c>
      <c r="C164" s="275" t="s">
        <v>412</v>
      </c>
      <c r="D164" s="276" t="s">
        <v>298</v>
      </c>
      <c r="E164" s="276" t="s">
        <v>317</v>
      </c>
      <c r="F164" s="276" t="s">
        <v>451</v>
      </c>
    </row>
    <row r="165" spans="1:6">
      <c r="A165" s="274" t="s">
        <v>255</v>
      </c>
      <c r="B165" s="275" t="s">
        <v>413</v>
      </c>
      <c r="C165" s="275" t="s">
        <v>414</v>
      </c>
      <c r="D165" s="276" t="s">
        <v>298</v>
      </c>
      <c r="E165" s="276" t="s">
        <v>317</v>
      </c>
      <c r="F165" s="276" t="s">
        <v>451</v>
      </c>
    </row>
    <row r="166" spans="1:6">
      <c r="A166" s="274" t="s">
        <v>255</v>
      </c>
      <c r="B166" s="275" t="s">
        <v>413</v>
      </c>
      <c r="C166" s="275" t="s">
        <v>414</v>
      </c>
      <c r="D166" s="276" t="s">
        <v>452</v>
      </c>
      <c r="E166" s="276" t="s">
        <v>317</v>
      </c>
      <c r="F166" s="276" t="s">
        <v>451</v>
      </c>
    </row>
    <row r="167" spans="1:6">
      <c r="A167" s="274" t="s">
        <v>255</v>
      </c>
      <c r="B167" s="275" t="s">
        <v>512</v>
      </c>
      <c r="C167" s="275" t="s">
        <v>513</v>
      </c>
      <c r="D167" s="276" t="s">
        <v>298</v>
      </c>
      <c r="E167" s="276" t="s">
        <v>317</v>
      </c>
      <c r="F167" s="276" t="s">
        <v>451</v>
      </c>
    </row>
    <row r="168" spans="1:6">
      <c r="A168" s="274" t="s">
        <v>255</v>
      </c>
      <c r="B168" s="275" t="s">
        <v>512</v>
      </c>
      <c r="C168" s="275" t="s">
        <v>513</v>
      </c>
      <c r="D168" s="276" t="s">
        <v>452</v>
      </c>
      <c r="E168" s="276" t="s">
        <v>317</v>
      </c>
      <c r="F168" s="276" t="s">
        <v>451</v>
      </c>
    </row>
    <row r="169" spans="1:6">
      <c r="A169" s="274" t="s">
        <v>255</v>
      </c>
      <c r="B169" s="275" t="s">
        <v>330</v>
      </c>
      <c r="C169" s="275" t="s">
        <v>331</v>
      </c>
      <c r="D169" s="276" t="s">
        <v>298</v>
      </c>
      <c r="E169" s="276" t="s">
        <v>317</v>
      </c>
      <c r="F169" s="276" t="s">
        <v>451</v>
      </c>
    </row>
    <row r="170" spans="1:6">
      <c r="A170" s="277" t="s">
        <v>256</v>
      </c>
      <c r="B170" s="221" t="s">
        <v>477</v>
      </c>
      <c r="C170" s="296" t="s">
        <v>478</v>
      </c>
      <c r="D170" s="296" t="s">
        <v>298</v>
      </c>
      <c r="E170" s="296" t="s">
        <v>317</v>
      </c>
      <c r="F170" s="296" t="s">
        <v>451</v>
      </c>
    </row>
    <row r="171" spans="1:6">
      <c r="A171" s="277" t="s">
        <v>256</v>
      </c>
      <c r="B171" s="221" t="s">
        <v>479</v>
      </c>
      <c r="C171" s="297" t="s">
        <v>480</v>
      </c>
      <c r="D171" s="296" t="s">
        <v>298</v>
      </c>
      <c r="E171" s="296" t="s">
        <v>317</v>
      </c>
      <c r="F171" s="296" t="s">
        <v>451</v>
      </c>
    </row>
    <row r="172" spans="1:6">
      <c r="A172" s="277" t="s">
        <v>256</v>
      </c>
      <c r="B172" s="221" t="s">
        <v>479</v>
      </c>
      <c r="C172" s="297" t="s">
        <v>480</v>
      </c>
      <c r="D172" s="296" t="s">
        <v>452</v>
      </c>
      <c r="E172" s="296" t="s">
        <v>317</v>
      </c>
      <c r="F172" s="296" t="s">
        <v>451</v>
      </c>
    </row>
    <row r="173" spans="1:6">
      <c r="A173" s="277" t="s">
        <v>256</v>
      </c>
      <c r="B173" s="221" t="s">
        <v>481</v>
      </c>
      <c r="C173" s="297" t="s">
        <v>482</v>
      </c>
      <c r="D173" s="296" t="s">
        <v>298</v>
      </c>
      <c r="E173" s="296" t="s">
        <v>317</v>
      </c>
      <c r="F173" s="296" t="s">
        <v>451</v>
      </c>
    </row>
    <row r="174" spans="1:6">
      <c r="A174" s="277" t="s">
        <v>256</v>
      </c>
      <c r="B174" s="221" t="s">
        <v>483</v>
      </c>
      <c r="C174" s="297" t="s">
        <v>484</v>
      </c>
      <c r="D174" s="296" t="s">
        <v>452</v>
      </c>
      <c r="E174" s="296" t="s">
        <v>317</v>
      </c>
      <c r="F174" s="296" t="s">
        <v>451</v>
      </c>
    </row>
    <row r="175" spans="1:6">
      <c r="A175" s="277" t="s">
        <v>256</v>
      </c>
      <c r="B175" s="221" t="s">
        <v>483</v>
      </c>
      <c r="C175" s="297" t="s">
        <v>484</v>
      </c>
      <c r="D175" s="296" t="s">
        <v>298</v>
      </c>
      <c r="E175" s="296" t="s">
        <v>317</v>
      </c>
      <c r="F175" s="296" t="s">
        <v>451</v>
      </c>
    </row>
    <row r="176" spans="1:6">
      <c r="A176" s="277" t="s">
        <v>256</v>
      </c>
      <c r="B176" s="222" t="s">
        <v>485</v>
      </c>
      <c r="C176" s="297" t="s">
        <v>486</v>
      </c>
      <c r="D176" s="296" t="s">
        <v>298</v>
      </c>
      <c r="E176" s="296" t="s">
        <v>317</v>
      </c>
      <c r="F176" s="296" t="s">
        <v>451</v>
      </c>
    </row>
    <row r="177" spans="1:6">
      <c r="A177" s="277" t="s">
        <v>256</v>
      </c>
      <c r="B177" s="222" t="s">
        <v>485</v>
      </c>
      <c r="C177" s="297" t="s">
        <v>486</v>
      </c>
      <c r="D177" s="296" t="s">
        <v>452</v>
      </c>
      <c r="E177" s="296" t="s">
        <v>317</v>
      </c>
      <c r="F177" s="296" t="s">
        <v>451</v>
      </c>
    </row>
    <row r="178" spans="1:6">
      <c r="A178" s="277" t="s">
        <v>256</v>
      </c>
      <c r="B178" s="221" t="s">
        <v>487</v>
      </c>
      <c r="C178" s="297" t="s">
        <v>488</v>
      </c>
      <c r="D178" s="296" t="s">
        <v>298</v>
      </c>
      <c r="E178" s="296" t="s">
        <v>317</v>
      </c>
      <c r="F178" s="296" t="s">
        <v>451</v>
      </c>
    </row>
    <row r="179" spans="1:6">
      <c r="A179" s="277" t="s">
        <v>256</v>
      </c>
      <c r="B179" s="221" t="s">
        <v>417</v>
      </c>
      <c r="C179" s="297" t="s">
        <v>489</v>
      </c>
      <c r="D179" s="296" t="s">
        <v>298</v>
      </c>
      <c r="E179" s="296" t="s">
        <v>317</v>
      </c>
      <c r="F179" s="296" t="s">
        <v>451</v>
      </c>
    </row>
    <row r="180" spans="1:6">
      <c r="A180" s="277" t="s">
        <v>256</v>
      </c>
      <c r="B180" s="221" t="s">
        <v>417</v>
      </c>
      <c r="C180" s="297" t="s">
        <v>489</v>
      </c>
      <c r="D180" s="296" t="s">
        <v>452</v>
      </c>
      <c r="E180" s="296" t="s">
        <v>317</v>
      </c>
      <c r="F180" s="296" t="s">
        <v>451</v>
      </c>
    </row>
    <row r="181" spans="1:6">
      <c r="A181" s="277" t="s">
        <v>256</v>
      </c>
      <c r="B181" s="221" t="s">
        <v>343</v>
      </c>
      <c r="C181" s="297" t="s">
        <v>344</v>
      </c>
      <c r="D181" s="296" t="s">
        <v>298</v>
      </c>
      <c r="E181" s="296" t="s">
        <v>317</v>
      </c>
      <c r="F181" s="296" t="s">
        <v>451</v>
      </c>
    </row>
    <row r="182" spans="1:6">
      <c r="A182" s="277" t="s">
        <v>256</v>
      </c>
      <c r="B182" s="221" t="s">
        <v>490</v>
      </c>
      <c r="C182" s="297" t="s">
        <v>491</v>
      </c>
      <c r="D182" s="296" t="s">
        <v>298</v>
      </c>
      <c r="E182" s="296" t="s">
        <v>317</v>
      </c>
      <c r="F182" s="296" t="s">
        <v>451</v>
      </c>
    </row>
    <row r="183" spans="1:6">
      <c r="A183" s="277" t="s">
        <v>256</v>
      </c>
      <c r="B183" s="221" t="s">
        <v>492</v>
      </c>
      <c r="C183" s="297" t="s">
        <v>493</v>
      </c>
      <c r="D183" s="296" t="s">
        <v>452</v>
      </c>
      <c r="E183" s="296" t="s">
        <v>317</v>
      </c>
      <c r="F183" s="296" t="s">
        <v>451</v>
      </c>
    </row>
    <row r="184" spans="1:6">
      <c r="A184" s="277" t="s">
        <v>256</v>
      </c>
      <c r="B184" s="221" t="s">
        <v>494</v>
      </c>
      <c r="C184" s="297" t="s">
        <v>495</v>
      </c>
      <c r="D184" s="296" t="s">
        <v>298</v>
      </c>
      <c r="E184" s="296" t="s">
        <v>317</v>
      </c>
      <c r="F184" s="296" t="s">
        <v>451</v>
      </c>
    </row>
    <row r="185" spans="1:6">
      <c r="A185" s="277" t="s">
        <v>256</v>
      </c>
      <c r="B185" s="221" t="s">
        <v>494</v>
      </c>
      <c r="C185" s="297" t="s">
        <v>495</v>
      </c>
      <c r="D185" s="296" t="s">
        <v>452</v>
      </c>
      <c r="E185" s="296" t="s">
        <v>317</v>
      </c>
      <c r="F185" s="296" t="s">
        <v>451</v>
      </c>
    </row>
    <row r="186" spans="1:6">
      <c r="A186" s="277" t="s">
        <v>256</v>
      </c>
      <c r="B186" s="221" t="s">
        <v>496</v>
      </c>
      <c r="C186" s="297" t="s">
        <v>497</v>
      </c>
      <c r="D186" s="296" t="s">
        <v>452</v>
      </c>
      <c r="E186" s="296" t="s">
        <v>317</v>
      </c>
      <c r="F186" s="296" t="s">
        <v>451</v>
      </c>
    </row>
    <row r="187" spans="1:6">
      <c r="A187" s="277" t="s">
        <v>256</v>
      </c>
      <c r="B187" s="221" t="s">
        <v>496</v>
      </c>
      <c r="C187" s="297" t="s">
        <v>497</v>
      </c>
      <c r="D187" s="296" t="s">
        <v>298</v>
      </c>
      <c r="E187" s="296" t="s">
        <v>317</v>
      </c>
      <c r="F187" s="296" t="s">
        <v>451</v>
      </c>
    </row>
    <row r="188" spans="1:6">
      <c r="A188" s="277" t="s">
        <v>256</v>
      </c>
      <c r="B188" s="221" t="s">
        <v>347</v>
      </c>
      <c r="C188" s="297" t="s">
        <v>498</v>
      </c>
      <c r="D188" s="296" t="s">
        <v>452</v>
      </c>
      <c r="E188" s="296" t="s">
        <v>317</v>
      </c>
      <c r="F188" s="296" t="s">
        <v>451</v>
      </c>
    </row>
    <row r="189" spans="1:6">
      <c r="A189" s="277" t="s">
        <v>256</v>
      </c>
      <c r="B189" s="221" t="s">
        <v>347</v>
      </c>
      <c r="C189" s="297" t="s">
        <v>498</v>
      </c>
      <c r="D189" s="296" t="s">
        <v>298</v>
      </c>
      <c r="E189" s="296" t="s">
        <v>317</v>
      </c>
      <c r="F189" s="296" t="s">
        <v>451</v>
      </c>
    </row>
    <row r="190" spans="1:6">
      <c r="A190" s="277" t="s">
        <v>256</v>
      </c>
      <c r="B190" s="221" t="s">
        <v>514</v>
      </c>
      <c r="C190" s="297" t="s">
        <v>515</v>
      </c>
      <c r="D190" s="296" t="s">
        <v>298</v>
      </c>
      <c r="E190" s="296" t="s">
        <v>317</v>
      </c>
      <c r="F190" s="296" t="s">
        <v>451</v>
      </c>
    </row>
    <row r="191" spans="1:6">
      <c r="A191" s="277" t="s">
        <v>256</v>
      </c>
      <c r="B191" s="221" t="s">
        <v>514</v>
      </c>
      <c r="C191" s="297" t="s">
        <v>515</v>
      </c>
      <c r="D191" s="296" t="s">
        <v>452</v>
      </c>
      <c r="E191" s="296" t="s">
        <v>317</v>
      </c>
      <c r="F191" s="296" t="s">
        <v>451</v>
      </c>
    </row>
    <row r="192" spans="1:6" ht="15.75">
      <c r="A192" s="279" t="s">
        <v>257</v>
      </c>
      <c r="B192" s="280" t="s">
        <v>351</v>
      </c>
      <c r="C192" s="280" t="s">
        <v>499</v>
      </c>
      <c r="D192" s="281" t="s">
        <v>298</v>
      </c>
      <c r="E192" s="281" t="s">
        <v>317</v>
      </c>
      <c r="F192" s="281" t="s">
        <v>451</v>
      </c>
    </row>
    <row r="193" spans="1:6" ht="15.75">
      <c r="A193" s="279" t="s">
        <v>257</v>
      </c>
      <c r="B193" s="280" t="s">
        <v>351</v>
      </c>
      <c r="C193" s="280" t="s">
        <v>499</v>
      </c>
      <c r="D193" s="281" t="s">
        <v>452</v>
      </c>
      <c r="E193" s="281" t="s">
        <v>317</v>
      </c>
      <c r="F193" s="281" t="s">
        <v>451</v>
      </c>
    </row>
    <row r="194" spans="1:6" ht="15.75">
      <c r="A194" s="279" t="s">
        <v>257</v>
      </c>
      <c r="B194" s="280" t="s">
        <v>353</v>
      </c>
      <c r="C194" s="280" t="s">
        <v>434</v>
      </c>
      <c r="D194" s="281" t="s">
        <v>298</v>
      </c>
      <c r="E194" s="281" t="s">
        <v>317</v>
      </c>
      <c r="F194" s="281" t="s">
        <v>451</v>
      </c>
    </row>
    <row r="195" spans="1:6" ht="15.75">
      <c r="A195" s="279" t="s">
        <v>257</v>
      </c>
      <c r="B195" s="280" t="s">
        <v>353</v>
      </c>
      <c r="C195" s="280" t="s">
        <v>434</v>
      </c>
      <c r="D195" s="281" t="s">
        <v>452</v>
      </c>
      <c r="E195" s="281" t="s">
        <v>317</v>
      </c>
      <c r="F195" s="281" t="s">
        <v>451</v>
      </c>
    </row>
    <row r="196" spans="1:6" ht="15.75">
      <c r="A196" s="279" t="s">
        <v>257</v>
      </c>
      <c r="B196" s="280" t="s">
        <v>351</v>
      </c>
      <c r="C196" s="280" t="s">
        <v>500</v>
      </c>
      <c r="D196" s="281" t="s">
        <v>298</v>
      </c>
      <c r="E196" s="281" t="s">
        <v>317</v>
      </c>
      <c r="F196" s="281" t="s">
        <v>451</v>
      </c>
    </row>
    <row r="197" spans="1:6" ht="15.75">
      <c r="A197" s="279" t="s">
        <v>257</v>
      </c>
      <c r="B197" s="280" t="s">
        <v>351</v>
      </c>
      <c r="C197" s="280" t="s">
        <v>433</v>
      </c>
      <c r="D197" s="281" t="s">
        <v>298</v>
      </c>
      <c r="E197" s="281" t="s">
        <v>317</v>
      </c>
      <c r="F197" s="281" t="s">
        <v>451</v>
      </c>
    </row>
    <row r="198" spans="1:6">
      <c r="A198" s="250" t="s">
        <v>357</v>
      </c>
      <c r="B198" s="263" t="s">
        <v>501</v>
      </c>
      <c r="C198" s="251" t="s">
        <v>502</v>
      </c>
      <c r="D198" s="252" t="s">
        <v>298</v>
      </c>
      <c r="E198" s="252" t="s">
        <v>317</v>
      </c>
      <c r="F198" s="252" t="s">
        <v>451</v>
      </c>
    </row>
    <row r="199" spans="1:6">
      <c r="A199" s="250" t="s">
        <v>357</v>
      </c>
      <c r="B199" s="263" t="s">
        <v>503</v>
      </c>
      <c r="C199" s="253" t="s">
        <v>444</v>
      </c>
      <c r="D199" s="254" t="s">
        <v>298</v>
      </c>
      <c r="E199" s="252" t="s">
        <v>317</v>
      </c>
      <c r="F199" s="254" t="s">
        <v>451</v>
      </c>
    </row>
    <row r="200" spans="1:6">
      <c r="A200" s="250" t="s">
        <v>357</v>
      </c>
      <c r="B200" s="258" t="s">
        <v>360</v>
      </c>
      <c r="C200" s="253" t="s">
        <v>361</v>
      </c>
      <c r="D200" s="254" t="s">
        <v>298</v>
      </c>
      <c r="E200" s="252" t="s">
        <v>317</v>
      </c>
      <c r="F200" s="254" t="s">
        <v>451</v>
      </c>
    </row>
    <row r="201" spans="1:6">
      <c r="A201" s="250" t="s">
        <v>357</v>
      </c>
      <c r="B201" s="258" t="s">
        <v>360</v>
      </c>
      <c r="C201" s="253" t="s">
        <v>361</v>
      </c>
      <c r="D201" s="254" t="s">
        <v>452</v>
      </c>
      <c r="E201" s="252" t="s">
        <v>317</v>
      </c>
      <c r="F201" s="254" t="s">
        <v>451</v>
      </c>
    </row>
    <row r="202" spans="1:6">
      <c r="A202" s="250" t="s">
        <v>357</v>
      </c>
      <c r="B202" s="258" t="s">
        <v>366</v>
      </c>
      <c r="C202" s="253" t="s">
        <v>367</v>
      </c>
      <c r="D202" s="254" t="s">
        <v>298</v>
      </c>
      <c r="E202" s="252" t="s">
        <v>317</v>
      </c>
      <c r="F202" s="254" t="s">
        <v>451</v>
      </c>
    </row>
    <row r="203" spans="1:6">
      <c r="A203" s="250" t="s">
        <v>357</v>
      </c>
      <c r="B203" s="258" t="s">
        <v>366</v>
      </c>
      <c r="C203" s="253" t="s">
        <v>367</v>
      </c>
      <c r="D203" s="254" t="s">
        <v>452</v>
      </c>
      <c r="E203" s="252" t="s">
        <v>317</v>
      </c>
      <c r="F203" s="254" t="s">
        <v>451</v>
      </c>
    </row>
    <row r="204" spans="1:6">
      <c r="A204" s="250" t="s">
        <v>357</v>
      </c>
      <c r="B204" s="258" t="s">
        <v>371</v>
      </c>
      <c r="C204" s="253" t="s">
        <v>445</v>
      </c>
      <c r="D204" s="254" t="s">
        <v>298</v>
      </c>
      <c r="E204" s="252" t="s">
        <v>317</v>
      </c>
      <c r="F204" s="254" t="s">
        <v>451</v>
      </c>
    </row>
    <row r="205" spans="1:6">
      <c r="A205" s="250" t="s">
        <v>357</v>
      </c>
      <c r="B205" s="258" t="s">
        <v>371</v>
      </c>
      <c r="C205" s="253" t="s">
        <v>445</v>
      </c>
      <c r="D205" s="254" t="s">
        <v>452</v>
      </c>
      <c r="E205" s="252" t="s">
        <v>317</v>
      </c>
      <c r="F205" s="254" t="s">
        <v>451</v>
      </c>
    </row>
    <row r="206" spans="1:6">
      <c r="A206" s="250" t="s">
        <v>357</v>
      </c>
      <c r="B206" s="258" t="s">
        <v>463</v>
      </c>
      <c r="C206" s="253" t="s">
        <v>504</v>
      </c>
      <c r="D206" s="254" t="s">
        <v>298</v>
      </c>
      <c r="E206" s="252" t="s">
        <v>317</v>
      </c>
      <c r="F206" s="254" t="s">
        <v>451</v>
      </c>
    </row>
    <row r="207" spans="1:6">
      <c r="A207" s="250" t="s">
        <v>357</v>
      </c>
      <c r="B207" s="258" t="s">
        <v>463</v>
      </c>
      <c r="C207" s="253" t="s">
        <v>504</v>
      </c>
      <c r="D207" s="254" t="s">
        <v>452</v>
      </c>
      <c r="E207" s="252" t="s">
        <v>317</v>
      </c>
      <c r="F207" s="254" t="s">
        <v>451</v>
      </c>
    </row>
    <row r="208" spans="1:6">
      <c r="A208" s="289" t="s">
        <v>264</v>
      </c>
      <c r="B208" s="290" t="s">
        <v>446</v>
      </c>
      <c r="C208" s="290" t="s">
        <v>505</v>
      </c>
      <c r="D208" s="291" t="s">
        <v>298</v>
      </c>
      <c r="E208" s="291" t="s">
        <v>317</v>
      </c>
      <c r="F208" s="291" t="s">
        <v>451</v>
      </c>
    </row>
    <row r="209" spans="1:6">
      <c r="A209" s="289" t="s">
        <v>264</v>
      </c>
      <c r="B209" s="290" t="s">
        <v>446</v>
      </c>
      <c r="C209" s="290" t="s">
        <v>505</v>
      </c>
      <c r="D209" s="291" t="s">
        <v>452</v>
      </c>
      <c r="E209" s="291" t="s">
        <v>317</v>
      </c>
      <c r="F209" s="291" t="s">
        <v>451</v>
      </c>
    </row>
    <row r="210" spans="1:6">
      <c r="A210" s="289" t="s">
        <v>264</v>
      </c>
      <c r="B210" s="290" t="s">
        <v>330</v>
      </c>
      <c r="C210" s="290" t="s">
        <v>331</v>
      </c>
      <c r="D210" s="291" t="s">
        <v>298</v>
      </c>
      <c r="E210" s="291" t="s">
        <v>317</v>
      </c>
      <c r="F210" s="291" t="s">
        <v>451</v>
      </c>
    </row>
    <row r="211" spans="1:6">
      <c r="A211" s="289" t="s">
        <v>264</v>
      </c>
      <c r="B211" s="290" t="s">
        <v>330</v>
      </c>
      <c r="C211" s="290" t="s">
        <v>331</v>
      </c>
      <c r="D211" s="291" t="s">
        <v>452</v>
      </c>
      <c r="E211" s="291" t="s">
        <v>317</v>
      </c>
      <c r="F211" s="291" t="s">
        <v>451</v>
      </c>
    </row>
    <row r="212" spans="1:6">
      <c r="A212" s="286" t="s">
        <v>379</v>
      </c>
      <c r="B212" s="287" t="s">
        <v>380</v>
      </c>
      <c r="C212" s="287" t="s">
        <v>381</v>
      </c>
      <c r="D212" s="288" t="s">
        <v>298</v>
      </c>
      <c r="E212" s="288" t="s">
        <v>317</v>
      </c>
      <c r="F212" s="288" t="s">
        <v>451</v>
      </c>
    </row>
    <row r="213" spans="1:6">
      <c r="A213" s="286" t="s">
        <v>379</v>
      </c>
      <c r="B213" s="287" t="s">
        <v>380</v>
      </c>
      <c r="C213" s="287" t="s">
        <v>381</v>
      </c>
      <c r="D213" s="288" t="s">
        <v>452</v>
      </c>
      <c r="E213" s="288" t="s">
        <v>317</v>
      </c>
      <c r="F213" s="288" t="s">
        <v>451</v>
      </c>
    </row>
    <row r="214" spans="1:6" ht="15.75">
      <c r="A214" s="292"/>
      <c r="B214" s="293"/>
      <c r="C214" s="293"/>
      <c r="D214" s="294"/>
      <c r="E214" s="294"/>
      <c r="F214" s="294"/>
    </row>
    <row r="215" spans="1:6" ht="15.75">
      <c r="A215" s="292"/>
      <c r="B215" s="293"/>
      <c r="C215" s="293"/>
      <c r="D215" s="294"/>
      <c r="E215" s="294"/>
      <c r="F215" s="294"/>
    </row>
    <row r="216" spans="1:6" ht="15.75">
      <c r="A216" s="292"/>
      <c r="B216" s="293"/>
      <c r="C216" s="293"/>
      <c r="D216" s="294"/>
      <c r="E216" s="294"/>
      <c r="F216" s="294"/>
    </row>
    <row r="217" spans="1:6" ht="15.75">
      <c r="A217" s="292"/>
      <c r="B217" s="293"/>
      <c r="C217" s="293"/>
      <c r="D217" s="294"/>
      <c r="E217" s="294"/>
      <c r="F217" s="294"/>
    </row>
    <row r="218" spans="1:6" ht="15.75">
      <c r="A218" s="292"/>
      <c r="B218" s="293"/>
      <c r="C218" s="293"/>
      <c r="D218" s="294"/>
      <c r="E218" s="294"/>
      <c r="F218" s="294"/>
    </row>
    <row r="219" spans="1:6" ht="15.75">
      <c r="A219" s="292"/>
      <c r="B219" s="293"/>
      <c r="C219" s="293"/>
      <c r="D219" s="294"/>
      <c r="E219" s="294"/>
      <c r="F219" s="294"/>
    </row>
    <row r="220" spans="1:6" ht="15.75">
      <c r="A220" s="292"/>
      <c r="B220" s="293"/>
      <c r="C220" s="293"/>
      <c r="D220" s="294"/>
      <c r="E220" s="294"/>
      <c r="F220" s="294"/>
    </row>
    <row r="221" spans="1:6" ht="15.75">
      <c r="A221" s="292"/>
      <c r="B221" s="293"/>
      <c r="C221" s="293"/>
      <c r="D221" s="294"/>
      <c r="E221" s="294"/>
      <c r="F221" s="294"/>
    </row>
    <row r="222" spans="1:6" ht="15.75">
      <c r="A222" s="292"/>
      <c r="B222" s="293"/>
      <c r="C222" s="293"/>
      <c r="D222" s="294"/>
      <c r="E222" s="294"/>
      <c r="F222" s="294"/>
    </row>
    <row r="223" spans="1:6" ht="15.75">
      <c r="A223" s="264"/>
      <c r="B223" s="265"/>
      <c r="C223" s="266"/>
      <c r="D223" s="267"/>
      <c r="E223" s="267"/>
      <c r="F223" s="267"/>
    </row>
    <row r="224" spans="1:6" ht="15.75">
      <c r="A224" s="264"/>
      <c r="B224" s="265"/>
      <c r="C224" s="266"/>
      <c r="D224" s="267"/>
      <c r="E224" s="267"/>
      <c r="F224" s="267"/>
    </row>
    <row r="225" spans="1:6" ht="15.75">
      <c r="A225" s="264"/>
      <c r="B225" s="265"/>
      <c r="C225" s="266"/>
      <c r="D225" s="267"/>
      <c r="E225" s="267"/>
      <c r="F225" s="267"/>
    </row>
    <row r="226" spans="1:6" ht="15.75">
      <c r="A226" s="264"/>
      <c r="B226" s="265"/>
      <c r="C226" s="266"/>
      <c r="D226" s="267"/>
      <c r="E226" s="267"/>
      <c r="F226" s="267"/>
    </row>
    <row r="227" spans="1:6" ht="15.75">
      <c r="A227" s="264"/>
      <c r="B227" s="265"/>
      <c r="C227" s="266"/>
      <c r="D227" s="267"/>
      <c r="E227" s="267"/>
      <c r="F227" s="267"/>
    </row>
    <row r="228" spans="1:6" ht="15.75">
      <c r="A228" s="264"/>
      <c r="B228" s="265"/>
      <c r="C228" s="266"/>
      <c r="D228" s="267"/>
      <c r="E228" s="267"/>
      <c r="F228" s="267"/>
    </row>
    <row r="229" spans="1:6" ht="15.75">
      <c r="A229" s="264"/>
      <c r="B229" s="265"/>
      <c r="C229" s="266"/>
      <c r="D229" s="267"/>
      <c r="E229" s="267"/>
      <c r="F229" s="267"/>
    </row>
    <row r="230" spans="1:6" ht="15.75">
      <c r="A230" s="264"/>
      <c r="B230" s="265"/>
      <c r="C230" s="266"/>
      <c r="D230" s="267"/>
      <c r="E230" s="267"/>
      <c r="F230" s="267"/>
    </row>
    <row r="231" spans="1:6" ht="15.75">
      <c r="A231" s="264"/>
      <c r="B231" s="265"/>
      <c r="C231" s="266"/>
      <c r="D231" s="267"/>
      <c r="E231" s="267"/>
      <c r="F231" s="267"/>
    </row>
    <row r="232" spans="1:6" ht="15.75">
      <c r="A232" s="264"/>
      <c r="B232" s="265"/>
      <c r="C232" s="266"/>
      <c r="D232" s="267"/>
      <c r="E232" s="267"/>
      <c r="F232" s="267"/>
    </row>
    <row r="233" spans="1:6" ht="15.75">
      <c r="A233" s="264"/>
      <c r="B233" s="265"/>
      <c r="C233" s="266"/>
      <c r="D233" s="267"/>
      <c r="E233" s="267"/>
      <c r="F233" s="267"/>
    </row>
    <row r="234" spans="1:6" ht="15.75">
      <c r="A234" s="264"/>
      <c r="B234" s="265"/>
      <c r="C234" s="266"/>
      <c r="D234" s="267"/>
      <c r="E234" s="267"/>
      <c r="F234" s="267"/>
    </row>
    <row r="235" spans="1:6" ht="15.75">
      <c r="A235" s="292"/>
      <c r="B235" s="293"/>
      <c r="C235" s="293"/>
      <c r="D235" s="294"/>
      <c r="E235" s="294"/>
      <c r="F235" s="294"/>
    </row>
    <row r="236" spans="1:6" ht="15.75">
      <c r="A236" s="292"/>
      <c r="B236" s="293"/>
      <c r="C236" s="293"/>
      <c r="D236" s="294"/>
      <c r="E236" s="294"/>
      <c r="F236" s="294"/>
    </row>
    <row r="237" spans="1:6" ht="15.75">
      <c r="A237" s="292"/>
      <c r="B237" s="293"/>
      <c r="C237" s="293"/>
      <c r="D237" s="294"/>
      <c r="E237" s="294"/>
      <c r="F237" s="294"/>
    </row>
    <row r="238" spans="1:6" ht="15.75">
      <c r="A238" s="292"/>
      <c r="B238" s="293"/>
      <c r="C238" s="293"/>
      <c r="D238" s="294"/>
      <c r="E238" s="294"/>
      <c r="F238" s="294"/>
    </row>
    <row r="239" spans="1:6" ht="15.75">
      <c r="A239" s="292"/>
      <c r="B239" s="293"/>
      <c r="C239" s="293"/>
      <c r="D239" s="294"/>
      <c r="E239" s="294"/>
      <c r="F239" s="294"/>
    </row>
    <row r="240" spans="1:6" ht="15.75">
      <c r="A240" s="292"/>
      <c r="B240" s="293"/>
      <c r="C240" s="293"/>
      <c r="D240" s="294"/>
      <c r="E240" s="294"/>
      <c r="F240" s="294"/>
    </row>
    <row r="241" spans="1:6" ht="15.75">
      <c r="A241" s="292"/>
      <c r="B241" s="293"/>
      <c r="C241" s="293"/>
      <c r="D241" s="294"/>
      <c r="E241" s="294"/>
      <c r="F241" s="294"/>
    </row>
    <row r="242" spans="1:6" ht="24" customHeight="1">
      <c r="A242" s="292"/>
      <c r="B242" s="293"/>
      <c r="C242" s="293"/>
      <c r="D242" s="294"/>
      <c r="E242" s="294"/>
      <c r="F242" s="294"/>
    </row>
  </sheetData>
  <autoFilter ref="A121:XFD213"/>
  <mergeCells count="1">
    <mergeCell ref="A1:F1"/>
  </mergeCells>
  <pageMargins left="0.75" right="0.75" top="1" bottom="1" header="0.4921259845" footer="0.4921259845"/>
  <pageSetup paperSize="9" scale="71" fitToHeight="0" orientation="portrait" r:id="rId1"/>
  <headerFooter alignWithMargins="0"/>
  <rowBreaks count="1" manualBreakCount="1">
    <brk id="11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zoomScaleSheetLayoutView="100" workbookViewId="0">
      <selection activeCell="F26" sqref="F26"/>
    </sheetView>
  </sheetViews>
  <sheetFormatPr defaultColWidth="8.75" defaultRowHeight="15.75"/>
  <cols>
    <col min="1" max="1" width="19.375" style="223" customWidth="1"/>
    <col min="2" max="2" width="9.625" style="223" customWidth="1"/>
    <col min="3" max="3" width="25" style="223" customWidth="1"/>
    <col min="4" max="4" width="19.125" style="223" customWidth="1"/>
    <col min="5" max="5" width="7.25" style="223" customWidth="1"/>
    <col min="6" max="6" width="7.875" style="223" customWidth="1"/>
    <col min="7" max="7" width="12" style="223" customWidth="1"/>
    <col min="8" max="8" width="20.5" style="223" customWidth="1"/>
    <col min="9" max="9" width="13.25" style="223" customWidth="1"/>
    <col min="10" max="16384" width="8.75" style="223"/>
  </cols>
  <sheetData>
    <row r="1" spans="1:9" ht="45" customHeight="1">
      <c r="A1" s="648" t="s">
        <v>509</v>
      </c>
      <c r="B1" s="648"/>
      <c r="C1" s="648"/>
      <c r="D1" s="648"/>
      <c r="E1" s="648"/>
      <c r="F1" s="648"/>
      <c r="G1" s="648"/>
      <c r="H1" s="648"/>
    </row>
    <row r="2" spans="1:9" ht="29.25" customHeight="1" thickBot="1">
      <c r="A2" s="224" t="s">
        <v>112</v>
      </c>
      <c r="B2" s="225"/>
      <c r="C2" s="225"/>
      <c r="D2" s="225"/>
      <c r="E2" s="225"/>
      <c r="F2" s="225"/>
      <c r="G2" s="225"/>
      <c r="H2" s="225"/>
    </row>
    <row r="3" spans="1:9" ht="16.5" thickBot="1">
      <c r="A3" s="226" t="s">
        <v>52</v>
      </c>
      <c r="B3" s="227" t="s">
        <v>48</v>
      </c>
      <c r="C3" s="227" t="s">
        <v>81</v>
      </c>
      <c r="D3" s="227" t="s">
        <v>134</v>
      </c>
      <c r="E3" s="227" t="s">
        <v>130</v>
      </c>
      <c r="F3" s="227" t="s">
        <v>109</v>
      </c>
      <c r="G3" s="227" t="s">
        <v>110</v>
      </c>
      <c r="H3" s="228" t="s">
        <v>113</v>
      </c>
    </row>
    <row r="4" spans="1:9" s="234" customFormat="1" ht="24">
      <c r="A4" s="229" t="s">
        <v>253</v>
      </c>
      <c r="B4" s="230" t="s">
        <v>506</v>
      </c>
      <c r="C4" s="230" t="s">
        <v>303</v>
      </c>
      <c r="D4" s="230" t="s">
        <v>304</v>
      </c>
      <c r="E4" s="231" t="s">
        <v>452</v>
      </c>
      <c r="F4" s="231" t="s">
        <v>299</v>
      </c>
      <c r="G4" s="231" t="s">
        <v>300</v>
      </c>
      <c r="H4" s="232">
        <v>41517</v>
      </c>
      <c r="I4" s="233" t="s">
        <v>507</v>
      </c>
    </row>
    <row r="5" spans="1:9" s="234" customFormat="1" ht="36">
      <c r="A5" s="229" t="s">
        <v>253</v>
      </c>
      <c r="B5" s="230" t="s">
        <v>506</v>
      </c>
      <c r="C5" s="230" t="s">
        <v>305</v>
      </c>
      <c r="D5" s="230" t="s">
        <v>306</v>
      </c>
      <c r="E5" s="235" t="s">
        <v>452</v>
      </c>
      <c r="F5" s="231" t="s">
        <v>299</v>
      </c>
      <c r="G5" s="231" t="s">
        <v>300</v>
      </c>
      <c r="H5" s="232">
        <v>41517</v>
      </c>
      <c r="I5" s="233" t="s">
        <v>507</v>
      </c>
    </row>
    <row r="6" spans="1:9" s="234" customFormat="1" ht="24">
      <c r="A6" s="229" t="s">
        <v>253</v>
      </c>
      <c r="B6" s="230" t="s">
        <v>506</v>
      </c>
      <c r="C6" s="230" t="s">
        <v>307</v>
      </c>
      <c r="D6" s="230" t="s">
        <v>308</v>
      </c>
      <c r="E6" s="231" t="s">
        <v>452</v>
      </c>
      <c r="F6" s="231" t="s">
        <v>299</v>
      </c>
      <c r="G6" s="231" t="s">
        <v>300</v>
      </c>
      <c r="H6" s="232">
        <v>41517</v>
      </c>
      <c r="I6" s="233" t="s">
        <v>507</v>
      </c>
    </row>
    <row r="7" spans="1:9" s="234" customFormat="1" ht="24">
      <c r="A7" s="229" t="s">
        <v>253</v>
      </c>
      <c r="B7" s="230" t="s">
        <v>506</v>
      </c>
      <c r="C7" s="230" t="s">
        <v>307</v>
      </c>
      <c r="D7" s="230" t="s">
        <v>309</v>
      </c>
      <c r="E7" s="231" t="s">
        <v>452</v>
      </c>
      <c r="F7" s="231" t="s">
        <v>310</v>
      </c>
      <c r="G7" s="231" t="s">
        <v>300</v>
      </c>
      <c r="H7" s="232">
        <v>41517</v>
      </c>
      <c r="I7" s="233" t="s">
        <v>507</v>
      </c>
    </row>
    <row r="8" spans="1:9" s="234" customFormat="1" ht="36">
      <c r="A8" s="229" t="s">
        <v>253</v>
      </c>
      <c r="B8" s="236" t="s">
        <v>506</v>
      </c>
      <c r="C8" s="230" t="s">
        <v>311</v>
      </c>
      <c r="D8" s="230" t="s">
        <v>508</v>
      </c>
      <c r="E8" s="230" t="s">
        <v>452</v>
      </c>
      <c r="F8" s="236" t="s">
        <v>299</v>
      </c>
      <c r="G8" s="231" t="s">
        <v>300</v>
      </c>
      <c r="H8" s="232">
        <v>41517</v>
      </c>
      <c r="I8" s="233" t="s">
        <v>507</v>
      </c>
    </row>
    <row r="9" spans="1:9" s="237" customFormat="1">
      <c r="D9" s="223"/>
      <c r="E9" s="223"/>
      <c r="F9" s="223"/>
      <c r="G9" s="223"/>
      <c r="H9" s="223"/>
    </row>
    <row r="10" spans="1:9" s="237" customFormat="1" ht="16.5" thickBot="1">
      <c r="A10" s="238" t="s">
        <v>152</v>
      </c>
      <c r="B10" s="223"/>
      <c r="C10" s="223"/>
      <c r="D10" s="223"/>
      <c r="E10" s="223"/>
      <c r="F10" s="223"/>
      <c r="G10" s="223"/>
      <c r="H10" s="223"/>
    </row>
    <row r="11" spans="1:9" s="237" customFormat="1" ht="32.25" thickBot="1">
      <c r="A11" s="226" t="s">
        <v>52</v>
      </c>
      <c r="B11" s="227" t="s">
        <v>48</v>
      </c>
      <c r="C11" s="227" t="s">
        <v>81</v>
      </c>
      <c r="D11" s="227" t="s">
        <v>134</v>
      </c>
      <c r="E11" s="227" t="s">
        <v>130</v>
      </c>
      <c r="F11" s="227" t="s">
        <v>109</v>
      </c>
      <c r="G11" s="227" t="s">
        <v>110</v>
      </c>
      <c r="H11" s="228" t="s">
        <v>151</v>
      </c>
    </row>
    <row r="12" spans="1:9" s="234" customFormat="1" ht="12">
      <c r="A12" s="239"/>
      <c r="B12" s="240"/>
      <c r="C12" s="241"/>
      <c r="D12" s="241"/>
      <c r="E12" s="241"/>
      <c r="F12" s="240"/>
      <c r="G12" s="240"/>
      <c r="H12" s="242"/>
    </row>
    <row r="13" spans="1:9" s="234" customFormat="1" ht="12">
      <c r="A13" s="239"/>
      <c r="B13" s="240"/>
      <c r="C13" s="241"/>
      <c r="D13" s="241"/>
      <c r="E13" s="241"/>
      <c r="F13" s="240"/>
      <c r="G13" s="240"/>
      <c r="H13" s="242"/>
    </row>
    <row r="14" spans="1:9" s="234" customFormat="1" ht="12">
      <c r="A14" s="239"/>
      <c r="B14" s="240"/>
      <c r="C14" s="241"/>
      <c r="D14" s="241"/>
      <c r="E14" s="241"/>
      <c r="F14" s="240"/>
      <c r="G14" s="240"/>
      <c r="H14" s="242"/>
    </row>
    <row r="15" spans="1:9" s="234" customFormat="1" ht="12">
      <c r="A15" s="239"/>
      <c r="B15" s="240"/>
      <c r="C15" s="241"/>
      <c r="D15" s="241"/>
      <c r="E15" s="241"/>
      <c r="F15" s="240"/>
      <c r="G15" s="240"/>
      <c r="H15" s="242"/>
    </row>
    <row r="16" spans="1:9" s="234" customFormat="1" ht="12">
      <c r="A16" s="239"/>
      <c r="B16" s="240"/>
      <c r="C16" s="241"/>
      <c r="D16" s="241"/>
      <c r="E16" s="241"/>
      <c r="F16" s="240"/>
      <c r="G16" s="240"/>
      <c r="H16" s="242"/>
    </row>
    <row r="17" spans="1:8" s="234" customFormat="1" ht="12">
      <c r="A17" s="239"/>
      <c r="B17" s="240"/>
      <c r="C17" s="241"/>
      <c r="D17" s="241"/>
      <c r="E17" s="241"/>
      <c r="F17" s="240"/>
      <c r="G17" s="240"/>
      <c r="H17" s="242"/>
    </row>
    <row r="18" spans="1:8" s="234" customFormat="1" ht="12">
      <c r="A18" s="243"/>
      <c r="B18" s="241"/>
      <c r="C18" s="244"/>
      <c r="D18" s="244"/>
      <c r="E18" s="245"/>
      <c r="F18" s="245"/>
      <c r="G18" s="245"/>
      <c r="H18" s="242"/>
    </row>
    <row r="19" spans="1:8" s="234" customFormat="1" ht="12">
      <c r="A19" s="239"/>
      <c r="B19" s="241"/>
      <c r="C19" s="241"/>
      <c r="D19" s="241"/>
      <c r="E19" s="240"/>
      <c r="F19" s="240"/>
      <c r="G19" s="240"/>
      <c r="H19" s="242"/>
    </row>
    <row r="20" spans="1:8" s="234" customFormat="1" ht="12">
      <c r="A20" s="239"/>
      <c r="B20" s="240"/>
      <c r="C20" s="241"/>
      <c r="D20" s="241"/>
      <c r="E20" s="241"/>
      <c r="F20" s="240"/>
      <c r="G20" s="240"/>
      <c r="H20" s="242"/>
    </row>
    <row r="21" spans="1:8" s="234" customFormat="1" ht="12">
      <c r="A21" s="239"/>
      <c r="B21" s="240"/>
      <c r="C21" s="246"/>
      <c r="D21" s="241"/>
      <c r="E21" s="241"/>
      <c r="F21" s="240"/>
      <c r="G21" s="240"/>
      <c r="H21" s="242"/>
    </row>
    <row r="22" spans="1:8" s="234" customFormat="1" ht="12">
      <c r="A22" s="239"/>
      <c r="B22" s="240"/>
      <c r="C22" s="246"/>
      <c r="D22" s="241"/>
      <c r="E22" s="241"/>
      <c r="F22" s="240"/>
      <c r="G22" s="240"/>
      <c r="H22" s="242"/>
    </row>
    <row r="23" spans="1:8" s="234" customFormat="1" ht="42.6" customHeight="1">
      <c r="A23" s="239"/>
      <c r="B23" s="241"/>
      <c r="C23" s="241"/>
      <c r="D23" s="241"/>
      <c r="E23" s="241"/>
      <c r="F23" s="240"/>
      <c r="G23" s="241"/>
      <c r="H23" s="242"/>
    </row>
    <row r="24" spans="1:8" s="234" customFormat="1" ht="12">
      <c r="A24" s="243"/>
      <c r="B24" s="241"/>
      <c r="C24" s="244"/>
      <c r="D24" s="244"/>
      <c r="E24" s="245"/>
      <c r="F24" s="245"/>
      <c r="G24" s="245"/>
      <c r="H24" s="242"/>
    </row>
    <row r="25" spans="1:8" s="234" customFormat="1" ht="12">
      <c r="A25" s="239"/>
      <c r="B25" s="240"/>
      <c r="C25" s="241"/>
      <c r="D25" s="241"/>
      <c r="E25" s="241"/>
      <c r="F25" s="245"/>
      <c r="G25" s="240"/>
      <c r="H25" s="242"/>
    </row>
    <row r="26" spans="1:8" s="234" customFormat="1" ht="12">
      <c r="A26" s="243"/>
      <c r="B26" s="241"/>
      <c r="C26" s="244"/>
      <c r="D26" s="244"/>
      <c r="E26" s="245"/>
      <c r="F26" s="245"/>
      <c r="G26" s="245"/>
      <c r="H26" s="242"/>
    </row>
    <row r="27" spans="1:8" s="234" customFormat="1" ht="12">
      <c r="A27" s="239"/>
      <c r="B27" s="240"/>
      <c r="C27" s="241"/>
      <c r="D27" s="241"/>
      <c r="E27" s="241"/>
      <c r="F27" s="245"/>
      <c r="G27" s="240"/>
      <c r="H27" s="242"/>
    </row>
    <row r="28" spans="1:8" s="234" customFormat="1" ht="12">
      <c r="A28" s="243"/>
      <c r="B28" s="240"/>
      <c r="C28" s="241"/>
      <c r="D28" s="241"/>
      <c r="E28" s="241"/>
      <c r="F28" s="245"/>
      <c r="G28" s="240"/>
      <c r="H28" s="242"/>
    </row>
    <row r="29" spans="1:8" s="234" customFormat="1" ht="12">
      <c r="A29" s="243"/>
      <c r="B29" s="240"/>
      <c r="C29" s="241"/>
      <c r="D29" s="241"/>
      <c r="E29" s="241"/>
      <c r="F29" s="245"/>
      <c r="G29" s="240"/>
      <c r="H29" s="242"/>
    </row>
    <row r="30" spans="1:8" s="234" customFormat="1" ht="12">
      <c r="A30" s="243"/>
      <c r="B30" s="241"/>
      <c r="C30" s="244"/>
      <c r="D30" s="244"/>
      <c r="E30" s="245"/>
      <c r="F30" s="245"/>
      <c r="G30" s="245"/>
      <c r="H30" s="242"/>
    </row>
    <row r="31" spans="1:8" s="234" customFormat="1" ht="12">
      <c r="A31" s="243"/>
      <c r="B31" s="241"/>
      <c r="C31" s="244"/>
      <c r="D31" s="244"/>
      <c r="E31" s="245"/>
      <c r="F31" s="245"/>
      <c r="G31" s="245"/>
      <c r="H31" s="242"/>
    </row>
    <row r="32" spans="1:8" s="234" customFormat="1" ht="12">
      <c r="A32" s="239"/>
      <c r="B32" s="241"/>
      <c r="C32" s="246"/>
      <c r="D32" s="241"/>
      <c r="E32" s="240"/>
      <c r="F32" s="240"/>
      <c r="G32" s="240"/>
      <c r="H32" s="242"/>
    </row>
    <row r="33" spans="1:8" s="234" customFormat="1" ht="12">
      <c r="A33" s="239"/>
      <c r="B33" s="241"/>
      <c r="C33" s="246"/>
      <c r="D33" s="241"/>
      <c r="E33" s="240"/>
      <c r="F33" s="240"/>
      <c r="G33" s="240"/>
      <c r="H33" s="242"/>
    </row>
    <row r="34" spans="1:8">
      <c r="A34" s="247"/>
      <c r="B34" s="247"/>
      <c r="C34" s="247"/>
      <c r="D34" s="247"/>
      <c r="E34" s="247"/>
      <c r="F34" s="247"/>
      <c r="G34" s="247"/>
      <c r="H34" s="247"/>
    </row>
  </sheetData>
  <mergeCells count="1">
    <mergeCell ref="A1:H1"/>
  </mergeCells>
  <pageMargins left="0.70866141732283472" right="0.70866141732283472" top="0.39370078740157483" bottom="0.39370078740157483" header="0.31496062992125984" footer="0.31496062992125984"/>
  <pageSetup paperSize="9"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view="pageBreakPreview" zoomScaleNormal="100" zoomScaleSheetLayoutView="100" workbookViewId="0">
      <selection sqref="A1:XFD1048576"/>
    </sheetView>
  </sheetViews>
  <sheetFormatPr defaultRowHeight="15.75"/>
  <cols>
    <col min="1" max="1" width="31.5" customWidth="1"/>
    <col min="2" max="2" width="48.125" customWidth="1"/>
  </cols>
  <sheetData>
    <row r="1" spans="1:2" ht="50.25" customHeight="1" thickBot="1">
      <c r="A1" s="620" t="s">
        <v>602</v>
      </c>
      <c r="B1" s="620"/>
    </row>
    <row r="2" spans="1:2" s="1" customFormat="1" ht="16.5" thickBot="1">
      <c r="A2" s="98" t="s">
        <v>52</v>
      </c>
      <c r="B2" s="99" t="s">
        <v>114</v>
      </c>
    </row>
    <row r="3" spans="1:2">
      <c r="A3" s="340" t="s">
        <v>253</v>
      </c>
      <c r="B3" s="341" t="s">
        <v>296</v>
      </c>
    </row>
    <row r="4" spans="1:2">
      <c r="A4" s="341"/>
      <c r="B4" s="342" t="s">
        <v>603</v>
      </c>
    </row>
    <row r="5" spans="1:2">
      <c r="A5" s="341"/>
      <c r="B5" s="342" t="s">
        <v>303</v>
      </c>
    </row>
    <row r="6" spans="1:2">
      <c r="A6" s="341"/>
      <c r="B6" s="342" t="s">
        <v>562</v>
      </c>
    </row>
    <row r="7" spans="1:2">
      <c r="A7" s="341"/>
      <c r="B7" s="342" t="s">
        <v>399</v>
      </c>
    </row>
    <row r="8" spans="1:2">
      <c r="A8" s="341"/>
      <c r="B8" s="342" t="s">
        <v>307</v>
      </c>
    </row>
    <row r="9" spans="1:2">
      <c r="A9" s="341"/>
      <c r="B9" s="342" t="s">
        <v>535</v>
      </c>
    </row>
    <row r="10" spans="1:2">
      <c r="A10" s="341"/>
      <c r="B10" s="342" t="s">
        <v>313</v>
      </c>
    </row>
    <row r="11" spans="1:2">
      <c r="A11" s="340" t="s">
        <v>254</v>
      </c>
      <c r="B11" s="342" t="s">
        <v>399</v>
      </c>
    </row>
    <row r="12" spans="1:2">
      <c r="A12" s="340"/>
      <c r="B12" s="341" t="s">
        <v>604</v>
      </c>
    </row>
    <row r="13" spans="1:2">
      <c r="A13" s="341"/>
      <c r="B13" s="341" t="s">
        <v>605</v>
      </c>
    </row>
    <row r="14" spans="1:2">
      <c r="A14" s="341"/>
      <c r="B14" s="341" t="s">
        <v>463</v>
      </c>
    </row>
    <row r="15" spans="1:2">
      <c r="A15" s="341"/>
      <c r="B15" s="341" t="s">
        <v>417</v>
      </c>
    </row>
    <row r="16" spans="1:2">
      <c r="A16" s="341"/>
      <c r="B16" s="341" t="s">
        <v>401</v>
      </c>
    </row>
    <row r="17" spans="1:2">
      <c r="A17" s="341"/>
      <c r="B17" s="341" t="s">
        <v>606</v>
      </c>
    </row>
    <row r="18" spans="1:2">
      <c r="A18" s="341"/>
      <c r="B18" s="341" t="s">
        <v>607</v>
      </c>
    </row>
    <row r="19" spans="1:2">
      <c r="A19" s="341"/>
      <c r="B19" s="341" t="s">
        <v>320</v>
      </c>
    </row>
    <row r="20" spans="1:2">
      <c r="A20" s="341"/>
      <c r="B20" s="341" t="s">
        <v>464</v>
      </c>
    </row>
    <row r="21" spans="1:2">
      <c r="A21" s="340" t="s">
        <v>255</v>
      </c>
      <c r="B21" s="343" t="s">
        <v>417</v>
      </c>
    </row>
    <row r="22" spans="1:2">
      <c r="A22" s="340"/>
      <c r="B22" s="343" t="s">
        <v>608</v>
      </c>
    </row>
    <row r="23" spans="1:2">
      <c r="A23" s="341"/>
      <c r="B23" s="344" t="s">
        <v>472</v>
      </c>
    </row>
    <row r="24" spans="1:2">
      <c r="A24" s="319"/>
      <c r="B24" s="344" t="s">
        <v>332</v>
      </c>
    </row>
    <row r="25" spans="1:2">
      <c r="A25" s="341"/>
      <c r="B25" s="344" t="s">
        <v>609</v>
      </c>
    </row>
    <row r="26" spans="1:2">
      <c r="A26" s="341"/>
      <c r="B26" s="344" t="s">
        <v>473</v>
      </c>
    </row>
    <row r="27" spans="1:2">
      <c r="A27" s="341"/>
      <c r="B27" s="344" t="s">
        <v>413</v>
      </c>
    </row>
    <row r="28" spans="1:2">
      <c r="A28" s="345"/>
      <c r="B28" s="344" t="s">
        <v>610</v>
      </c>
    </row>
    <row r="29" spans="1:2">
      <c r="A29" s="342"/>
      <c r="B29" s="344" t="s">
        <v>339</v>
      </c>
    </row>
    <row r="30" spans="1:2">
      <c r="A30" s="346"/>
      <c r="B30" s="344" t="s">
        <v>512</v>
      </c>
    </row>
    <row r="31" spans="1:2" ht="31.5">
      <c r="A31" s="347" t="s">
        <v>256</v>
      </c>
      <c r="B31" s="348" t="s">
        <v>611</v>
      </c>
    </row>
    <row r="32" spans="1:2">
      <c r="A32" s="349"/>
      <c r="B32" s="348" t="s">
        <v>612</v>
      </c>
    </row>
    <row r="33" spans="1:2">
      <c r="A33" s="349"/>
      <c r="B33" s="350" t="s">
        <v>613</v>
      </c>
    </row>
    <row r="34" spans="1:2">
      <c r="A34" s="349"/>
      <c r="B34" s="350" t="s">
        <v>614</v>
      </c>
    </row>
    <row r="35" spans="1:2">
      <c r="A35" s="349"/>
      <c r="B35" s="350" t="s">
        <v>615</v>
      </c>
    </row>
    <row r="36" spans="1:2">
      <c r="A36" s="349"/>
      <c r="B36" s="350" t="s">
        <v>616</v>
      </c>
    </row>
    <row r="37" spans="1:2">
      <c r="A37" s="349"/>
      <c r="B37" s="350" t="s">
        <v>617</v>
      </c>
    </row>
    <row r="38" spans="1:2">
      <c r="A38" s="349"/>
      <c r="B38" s="350" t="s">
        <v>618</v>
      </c>
    </row>
    <row r="39" spans="1:2">
      <c r="A39" s="349"/>
      <c r="B39" s="350" t="s">
        <v>619</v>
      </c>
    </row>
    <row r="40" spans="1:2">
      <c r="A40" s="349"/>
      <c r="B40" s="350" t="s">
        <v>620</v>
      </c>
    </row>
    <row r="41" spans="1:2">
      <c r="A41" s="349"/>
      <c r="B41" s="350" t="s">
        <v>621</v>
      </c>
    </row>
    <row r="42" spans="1:2">
      <c r="A42" s="349"/>
      <c r="B42" s="350" t="s">
        <v>622</v>
      </c>
    </row>
    <row r="43" spans="1:2">
      <c r="A43" s="349"/>
      <c r="B43" s="351" t="s">
        <v>623</v>
      </c>
    </row>
    <row r="44" spans="1:2">
      <c r="A44" s="341"/>
      <c r="B44" s="351" t="s">
        <v>624</v>
      </c>
    </row>
    <row r="45" spans="1:2">
      <c r="A45" s="340" t="s">
        <v>257</v>
      </c>
      <c r="B45" s="352" t="s">
        <v>625</v>
      </c>
    </row>
    <row r="46" spans="1:2">
      <c r="A46" s="341"/>
      <c r="B46" s="353" t="s">
        <v>353</v>
      </c>
    </row>
    <row r="47" spans="1:2">
      <c r="A47" s="340" t="s">
        <v>357</v>
      </c>
      <c r="B47" s="350" t="s">
        <v>618</v>
      </c>
    </row>
    <row r="48" spans="1:2">
      <c r="A48" s="347"/>
      <c r="B48" s="342" t="s">
        <v>626</v>
      </c>
    </row>
    <row r="49" spans="1:2">
      <c r="A49" s="342"/>
      <c r="B49" s="342" t="s">
        <v>437</v>
      </c>
    </row>
    <row r="50" spans="1:2">
      <c r="A50" s="342"/>
      <c r="B50" s="354" t="s">
        <v>443</v>
      </c>
    </row>
    <row r="51" spans="1:2">
      <c r="A51" s="342"/>
      <c r="B51" s="342" t="s">
        <v>627</v>
      </c>
    </row>
    <row r="52" spans="1:2" ht="31.5">
      <c r="A52" s="347" t="s">
        <v>264</v>
      </c>
      <c r="B52" s="319" t="s">
        <v>628</v>
      </c>
    </row>
    <row r="53" spans="1:2">
      <c r="A53" s="347"/>
      <c r="B53" s="319" t="s">
        <v>330</v>
      </c>
    </row>
    <row r="54" spans="1:2">
      <c r="A54" s="347" t="s">
        <v>629</v>
      </c>
      <c r="B54" s="319" t="s">
        <v>380</v>
      </c>
    </row>
    <row r="55" spans="1:2">
      <c r="A55" s="355"/>
      <c r="B55" s="355"/>
    </row>
    <row r="56" spans="1:2">
      <c r="A56" s="355"/>
      <c r="B56" s="355"/>
    </row>
    <row r="57" spans="1:2">
      <c r="A57" s="355"/>
      <c r="B57" s="355"/>
    </row>
    <row r="58" spans="1:2">
      <c r="A58" s="355"/>
      <c r="B58" s="355"/>
    </row>
    <row r="59" spans="1:2">
      <c r="A59" s="355"/>
      <c r="B59" s="355"/>
    </row>
    <row r="60" spans="1:2">
      <c r="A60" s="355"/>
      <c r="B60" s="355"/>
    </row>
    <row r="61" spans="1:2">
      <c r="A61" s="355"/>
      <c r="B61" s="355"/>
    </row>
    <row r="62" spans="1:2">
      <c r="A62" s="355"/>
      <c r="B62" s="355"/>
    </row>
    <row r="63" spans="1:2">
      <c r="A63" s="355"/>
      <c r="B63" s="355"/>
    </row>
    <row r="64" spans="1:2">
      <c r="A64" s="355"/>
      <c r="B64" s="355"/>
    </row>
    <row r="65" spans="1:2">
      <c r="A65" s="355"/>
      <c r="B65" s="355"/>
    </row>
    <row r="66" spans="1:2">
      <c r="A66" s="355"/>
      <c r="B66" s="355"/>
    </row>
    <row r="67" spans="1:2">
      <c r="A67" s="355"/>
      <c r="B67" s="355"/>
    </row>
    <row r="68" spans="1:2">
      <c r="A68" s="355"/>
      <c r="B68" s="355"/>
    </row>
    <row r="69" spans="1:2">
      <c r="A69" s="355"/>
      <c r="B69" s="355"/>
    </row>
    <row r="70" spans="1:2">
      <c r="A70" s="355"/>
      <c r="B70" s="355"/>
    </row>
    <row r="71" spans="1:2">
      <c r="A71" s="355"/>
      <c r="B71" s="355"/>
    </row>
    <row r="72" spans="1:2">
      <c r="A72" s="355"/>
      <c r="B72" s="355"/>
    </row>
    <row r="73" spans="1:2">
      <c r="A73" s="355"/>
      <c r="B73" s="355"/>
    </row>
    <row r="74" spans="1:2">
      <c r="A74" s="355"/>
      <c r="B74" s="355"/>
    </row>
    <row r="75" spans="1:2">
      <c r="A75" s="355"/>
      <c r="B75" s="355"/>
    </row>
    <row r="76" spans="1:2">
      <c r="A76" s="355"/>
      <c r="B76" s="355"/>
    </row>
    <row r="77" spans="1:2">
      <c r="A77" s="355"/>
      <c r="B77" s="355"/>
    </row>
    <row r="78" spans="1:2">
      <c r="A78" s="355"/>
      <c r="B78" s="355"/>
    </row>
    <row r="79" spans="1:2">
      <c r="A79" s="355"/>
      <c r="B79" s="355"/>
    </row>
    <row r="80" spans="1:2">
      <c r="A80" s="355"/>
      <c r="B80" s="355"/>
    </row>
    <row r="81" spans="1:2">
      <c r="A81" s="355"/>
      <c r="B81" s="355"/>
    </row>
    <row r="82" spans="1:2">
      <c r="A82" s="355"/>
      <c r="B82" s="355"/>
    </row>
    <row r="83" spans="1:2">
      <c r="A83" s="355"/>
      <c r="B83" s="355"/>
    </row>
    <row r="84" spans="1:2">
      <c r="A84" s="355"/>
      <c r="B84" s="355"/>
    </row>
    <row r="85" spans="1:2">
      <c r="A85" s="355"/>
      <c r="B85" s="355"/>
    </row>
    <row r="86" spans="1:2">
      <c r="A86" s="355"/>
      <c r="B86" s="355"/>
    </row>
    <row r="87" spans="1:2">
      <c r="A87" s="355"/>
      <c r="B87" s="355"/>
    </row>
    <row r="88" spans="1:2">
      <c r="A88" s="355"/>
      <c r="B88" s="355"/>
    </row>
    <row r="89" spans="1:2">
      <c r="A89" s="355"/>
      <c r="B89" s="355"/>
    </row>
    <row r="90" spans="1:2">
      <c r="A90" s="355"/>
      <c r="B90" s="355"/>
    </row>
    <row r="91" spans="1:2">
      <c r="A91" s="355"/>
      <c r="B91" s="355"/>
    </row>
    <row r="92" spans="1:2">
      <c r="A92" s="355"/>
      <c r="B92" s="355"/>
    </row>
    <row r="93" spans="1:2">
      <c r="A93" s="355"/>
      <c r="B93" s="35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sqref="A1:XFD1048576"/>
    </sheetView>
  </sheetViews>
  <sheetFormatPr defaultRowHeight="15.7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>
      <c r="A1" s="620" t="s">
        <v>630</v>
      </c>
      <c r="B1" s="620"/>
      <c r="C1" s="620"/>
    </row>
    <row r="2" spans="1:3" ht="24" customHeight="1" thickBot="1">
      <c r="A2" s="100" t="s">
        <v>112</v>
      </c>
      <c r="B2" s="300"/>
      <c r="C2" s="300"/>
    </row>
    <row r="3" spans="1:3" ht="16.5" thickBot="1">
      <c r="A3" s="101" t="s">
        <v>52</v>
      </c>
      <c r="B3" s="73" t="s">
        <v>114</v>
      </c>
      <c r="C3" s="74" t="s">
        <v>113</v>
      </c>
    </row>
    <row r="4" spans="1:3">
      <c r="A4" s="65"/>
      <c r="B4" s="65"/>
      <c r="C4" s="65"/>
    </row>
    <row r="5" spans="1:3">
      <c r="A5" s="65"/>
      <c r="B5" s="65"/>
      <c r="C5" s="65"/>
    </row>
    <row r="6" spans="1:3">
      <c r="A6" s="65"/>
      <c r="B6" s="65"/>
      <c r="C6" s="65"/>
    </row>
    <row r="7" spans="1:3">
      <c r="A7" s="3"/>
      <c r="B7" s="3"/>
      <c r="C7" s="3"/>
    </row>
    <row r="8" spans="1:3">
      <c r="A8" s="3"/>
      <c r="B8" s="3"/>
      <c r="C8" s="3"/>
    </row>
    <row r="9" spans="1:3">
      <c r="A9" s="3"/>
      <c r="B9" s="3"/>
      <c r="C9" s="3"/>
    </row>
    <row r="10" spans="1:3">
      <c r="C10" s="18"/>
    </row>
    <row r="11" spans="1:3" ht="16.5" thickBot="1">
      <c r="A11" s="92" t="s">
        <v>152</v>
      </c>
    </row>
    <row r="12" spans="1:3" ht="16.5" thickBot="1">
      <c r="A12" s="101" t="s">
        <v>52</v>
      </c>
      <c r="B12" s="73" t="s">
        <v>114</v>
      </c>
      <c r="C12" s="74" t="s">
        <v>135</v>
      </c>
    </row>
    <row r="13" spans="1:3">
      <c r="A13" s="65"/>
      <c r="B13" s="65"/>
      <c r="C13" s="65"/>
    </row>
    <row r="14" spans="1:3">
      <c r="A14" s="3"/>
      <c r="B14" s="3"/>
      <c r="C14" s="3"/>
    </row>
    <row r="15" spans="1:3">
      <c r="A15" s="3"/>
      <c r="B15" s="3"/>
      <c r="C15" s="3"/>
    </row>
    <row r="16" spans="1:3">
      <c r="A16" s="3"/>
      <c r="B16" s="3"/>
      <c r="C16" s="3"/>
    </row>
    <row r="17" spans="1:3">
      <c r="A17" s="3"/>
      <c r="B17" s="3"/>
      <c r="C17" s="3"/>
    </row>
    <row r="18" spans="1:3">
      <c r="C18" s="18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8"/>
  <sheetViews>
    <sheetView view="pageBreakPreview" topLeftCell="A749" zoomScaleNormal="100" zoomScaleSheetLayoutView="100" workbookViewId="0">
      <selection activeCell="L10" sqref="L10"/>
    </sheetView>
  </sheetViews>
  <sheetFormatPr defaultColWidth="9" defaultRowHeight="12.75"/>
  <cols>
    <col min="1" max="1" width="3.75" style="356" customWidth="1"/>
    <col min="2" max="2" width="5" style="356" customWidth="1"/>
    <col min="3" max="3" width="15.125" style="422" customWidth="1"/>
    <col min="4" max="5" width="7.25" style="423" customWidth="1"/>
    <col min="6" max="6" width="12.25" style="356" customWidth="1"/>
    <col min="7" max="7" width="16.875" style="422" customWidth="1"/>
    <col min="8" max="8" width="43.375" style="356" customWidth="1"/>
    <col min="9" max="9" width="10.125" style="424" customWidth="1"/>
    <col min="10" max="10" width="11.25" style="425" customWidth="1"/>
    <col min="11" max="11" width="10.5" style="356" customWidth="1"/>
    <col min="12" max="12" width="10.875" style="426" customWidth="1"/>
    <col min="13" max="16384" width="9" style="356"/>
  </cols>
  <sheetData>
    <row r="1" spans="1:14" ht="13.5" thickBot="1">
      <c r="A1" s="649" t="s">
        <v>631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</row>
    <row r="2" spans="1:14" ht="141" thickBot="1">
      <c r="A2" s="123" t="s">
        <v>136</v>
      </c>
      <c r="B2" s="124" t="s">
        <v>52</v>
      </c>
      <c r="C2" s="124" t="s">
        <v>184</v>
      </c>
      <c r="D2" s="124" t="s">
        <v>187</v>
      </c>
      <c r="E2" s="124" t="s">
        <v>186</v>
      </c>
      <c r="F2" s="124" t="s">
        <v>137</v>
      </c>
      <c r="G2" s="124" t="s">
        <v>138</v>
      </c>
      <c r="H2" s="124" t="s">
        <v>124</v>
      </c>
      <c r="I2" s="124" t="s">
        <v>139</v>
      </c>
      <c r="J2" s="357" t="s">
        <v>140</v>
      </c>
      <c r="K2" s="124" t="s">
        <v>141</v>
      </c>
      <c r="L2" s="358" t="s">
        <v>142</v>
      </c>
    </row>
    <row r="3" spans="1:14" ht="25.5">
      <c r="A3" s="359">
        <v>1</v>
      </c>
      <c r="B3" s="359" t="s">
        <v>598</v>
      </c>
      <c r="C3" s="359" t="s">
        <v>632</v>
      </c>
      <c r="D3" s="360" t="s">
        <v>633</v>
      </c>
      <c r="E3" s="360" t="s">
        <v>298</v>
      </c>
      <c r="F3" s="359" t="s">
        <v>634</v>
      </c>
      <c r="G3" s="359" t="s">
        <v>635</v>
      </c>
      <c r="H3" s="359" t="s">
        <v>636</v>
      </c>
      <c r="I3" s="360" t="s">
        <v>637</v>
      </c>
      <c r="J3" s="361">
        <v>49269.440000000002</v>
      </c>
      <c r="K3" s="362">
        <v>0</v>
      </c>
      <c r="L3" s="363" t="s">
        <v>638</v>
      </c>
      <c r="M3" s="119"/>
    </row>
    <row r="4" spans="1:14" ht="38.25">
      <c r="A4" s="363">
        <f t="shared" ref="A4:A67" si="0">A3+1</f>
        <v>2</v>
      </c>
      <c r="B4" s="363" t="s">
        <v>598</v>
      </c>
      <c r="C4" s="363" t="s">
        <v>639</v>
      </c>
      <c r="D4" s="364" t="s">
        <v>633</v>
      </c>
      <c r="E4" s="360" t="s">
        <v>640</v>
      </c>
      <c r="F4" s="363" t="s">
        <v>641</v>
      </c>
      <c r="G4" s="363" t="s">
        <v>642</v>
      </c>
      <c r="H4" s="363" t="s">
        <v>643</v>
      </c>
      <c r="I4" s="364" t="s">
        <v>644</v>
      </c>
      <c r="J4" s="365">
        <v>16354.32</v>
      </c>
      <c r="K4" s="366">
        <v>0</v>
      </c>
      <c r="L4" s="363" t="s">
        <v>638</v>
      </c>
      <c r="M4" s="367"/>
      <c r="N4" s="368"/>
    </row>
    <row r="5" spans="1:14" ht="51">
      <c r="A5" s="363">
        <f t="shared" si="0"/>
        <v>3</v>
      </c>
      <c r="B5" s="363" t="s">
        <v>598</v>
      </c>
      <c r="C5" s="363" t="s">
        <v>645</v>
      </c>
      <c r="D5" s="364" t="s">
        <v>633</v>
      </c>
      <c r="E5" s="360" t="s">
        <v>640</v>
      </c>
      <c r="F5" s="363" t="s">
        <v>646</v>
      </c>
      <c r="G5" s="363" t="s">
        <v>647</v>
      </c>
      <c r="H5" s="363" t="s">
        <v>648</v>
      </c>
      <c r="I5" s="364" t="s">
        <v>649</v>
      </c>
      <c r="J5" s="365">
        <v>23909</v>
      </c>
      <c r="K5" s="366">
        <v>0</v>
      </c>
      <c r="L5" s="363" t="s">
        <v>638</v>
      </c>
      <c r="M5" s="367"/>
      <c r="N5" s="368"/>
    </row>
    <row r="6" spans="1:14" ht="51">
      <c r="A6" s="363">
        <f t="shared" si="0"/>
        <v>4</v>
      </c>
      <c r="B6" s="363" t="s">
        <v>598</v>
      </c>
      <c r="C6" s="363" t="s">
        <v>650</v>
      </c>
      <c r="D6" s="364" t="s">
        <v>633</v>
      </c>
      <c r="E6" s="360" t="s">
        <v>640</v>
      </c>
      <c r="F6" s="363" t="s">
        <v>651</v>
      </c>
      <c r="G6" s="363" t="s">
        <v>652</v>
      </c>
      <c r="H6" s="363" t="s">
        <v>653</v>
      </c>
      <c r="I6" s="364" t="s">
        <v>654</v>
      </c>
      <c r="J6" s="365">
        <v>32119.84</v>
      </c>
      <c r="K6" s="366">
        <v>0</v>
      </c>
      <c r="L6" s="363" t="s">
        <v>638</v>
      </c>
      <c r="M6" s="367"/>
    </row>
    <row r="7" spans="1:14" ht="38.25">
      <c r="A7" s="363">
        <f t="shared" si="0"/>
        <v>5</v>
      </c>
      <c r="B7" s="363" t="s">
        <v>598</v>
      </c>
      <c r="C7" s="363" t="s">
        <v>655</v>
      </c>
      <c r="D7" s="364" t="s">
        <v>633</v>
      </c>
      <c r="E7" s="360" t="s">
        <v>640</v>
      </c>
      <c r="F7" s="363" t="s">
        <v>656</v>
      </c>
      <c r="G7" s="363" t="s">
        <v>642</v>
      </c>
      <c r="H7" s="363" t="s">
        <v>657</v>
      </c>
      <c r="I7" s="364" t="s">
        <v>658</v>
      </c>
      <c r="J7" s="365">
        <v>10076.89</v>
      </c>
      <c r="K7" s="366">
        <v>0</v>
      </c>
      <c r="L7" s="363" t="s">
        <v>638</v>
      </c>
      <c r="M7" s="367"/>
    </row>
    <row r="8" spans="1:14" ht="38.25">
      <c r="A8" s="363">
        <f t="shared" si="0"/>
        <v>6</v>
      </c>
      <c r="B8" s="363" t="s">
        <v>598</v>
      </c>
      <c r="C8" s="363" t="s">
        <v>659</v>
      </c>
      <c r="D8" s="364" t="s">
        <v>633</v>
      </c>
      <c r="E8" s="364" t="s">
        <v>298</v>
      </c>
      <c r="F8" s="363" t="s">
        <v>660</v>
      </c>
      <c r="G8" s="363" t="s">
        <v>661</v>
      </c>
      <c r="H8" s="363" t="s">
        <v>662</v>
      </c>
      <c r="I8" s="364" t="s">
        <v>663</v>
      </c>
      <c r="J8" s="365">
        <v>12712</v>
      </c>
      <c r="K8" s="366">
        <v>0</v>
      </c>
      <c r="L8" s="363"/>
      <c r="M8" s="367"/>
    </row>
    <row r="9" spans="1:14" ht="25.5">
      <c r="A9" s="363">
        <f t="shared" si="0"/>
        <v>7</v>
      </c>
      <c r="B9" s="363" t="s">
        <v>598</v>
      </c>
      <c r="C9" s="363" t="s">
        <v>659</v>
      </c>
      <c r="D9" s="364" t="s">
        <v>633</v>
      </c>
      <c r="E9" s="364" t="s">
        <v>298</v>
      </c>
      <c r="F9" s="363" t="s">
        <v>664</v>
      </c>
      <c r="G9" s="363" t="s">
        <v>665</v>
      </c>
      <c r="H9" s="363" t="s">
        <v>666</v>
      </c>
      <c r="I9" s="364" t="s">
        <v>663</v>
      </c>
      <c r="J9" s="365">
        <v>14264</v>
      </c>
      <c r="K9" s="366">
        <v>0</v>
      </c>
      <c r="L9" s="363"/>
      <c r="M9" s="367"/>
    </row>
    <row r="10" spans="1:14" ht="25.5">
      <c r="A10" s="363">
        <f t="shared" si="0"/>
        <v>8</v>
      </c>
      <c r="B10" s="363" t="s">
        <v>598</v>
      </c>
      <c r="C10" s="363" t="s">
        <v>659</v>
      </c>
      <c r="D10" s="364" t="s">
        <v>633</v>
      </c>
      <c r="E10" s="364" t="s">
        <v>298</v>
      </c>
      <c r="F10" s="363" t="s">
        <v>667</v>
      </c>
      <c r="G10" s="363" t="s">
        <v>668</v>
      </c>
      <c r="H10" s="363" t="s">
        <v>669</v>
      </c>
      <c r="I10" s="364" t="s">
        <v>663</v>
      </c>
      <c r="J10" s="365">
        <v>10896</v>
      </c>
      <c r="K10" s="366">
        <v>0</v>
      </c>
      <c r="L10" s="363"/>
      <c r="M10" s="367"/>
    </row>
    <row r="11" spans="1:14" ht="25.5">
      <c r="A11" s="363">
        <f t="shared" si="0"/>
        <v>9</v>
      </c>
      <c r="B11" s="363" t="s">
        <v>598</v>
      </c>
      <c r="C11" s="363" t="s">
        <v>659</v>
      </c>
      <c r="D11" s="364" t="s">
        <v>633</v>
      </c>
      <c r="E11" s="364" t="s">
        <v>298</v>
      </c>
      <c r="F11" s="363" t="s">
        <v>670</v>
      </c>
      <c r="G11" s="363" t="s">
        <v>671</v>
      </c>
      <c r="H11" s="363" t="s">
        <v>672</v>
      </c>
      <c r="I11" s="364" t="s">
        <v>663</v>
      </c>
      <c r="J11" s="365">
        <v>14466</v>
      </c>
      <c r="K11" s="366">
        <v>0</v>
      </c>
      <c r="L11" s="363"/>
      <c r="M11" s="367"/>
    </row>
    <row r="12" spans="1:14" ht="25.5">
      <c r="A12" s="363">
        <f t="shared" si="0"/>
        <v>10</v>
      </c>
      <c r="B12" s="363" t="s">
        <v>598</v>
      </c>
      <c r="C12" s="363" t="s">
        <v>659</v>
      </c>
      <c r="D12" s="364" t="s">
        <v>633</v>
      </c>
      <c r="E12" s="364" t="s">
        <v>298</v>
      </c>
      <c r="F12" s="363" t="s">
        <v>673</v>
      </c>
      <c r="G12" s="363" t="s">
        <v>674</v>
      </c>
      <c r="H12" s="363" t="s">
        <v>675</v>
      </c>
      <c r="I12" s="364" t="s">
        <v>663</v>
      </c>
      <c r="J12" s="365">
        <v>7341</v>
      </c>
      <c r="K12" s="366">
        <v>0</v>
      </c>
      <c r="L12" s="363"/>
      <c r="M12" s="367"/>
    </row>
    <row r="13" spans="1:14" ht="25.5">
      <c r="A13" s="363">
        <f t="shared" si="0"/>
        <v>11</v>
      </c>
      <c r="B13" s="363" t="s">
        <v>598</v>
      </c>
      <c r="C13" s="363" t="s">
        <v>659</v>
      </c>
      <c r="D13" s="364" t="s">
        <v>633</v>
      </c>
      <c r="E13" s="364" t="s">
        <v>298</v>
      </c>
      <c r="F13" s="363" t="s">
        <v>676</v>
      </c>
      <c r="G13" s="363" t="s">
        <v>677</v>
      </c>
      <c r="H13" s="363" t="s">
        <v>678</v>
      </c>
      <c r="I13" s="364" t="s">
        <v>679</v>
      </c>
      <c r="J13" s="365">
        <v>14160</v>
      </c>
      <c r="K13" s="366">
        <v>0</v>
      </c>
      <c r="L13" s="363"/>
      <c r="M13" s="367"/>
    </row>
    <row r="14" spans="1:14" ht="25.5">
      <c r="A14" s="363">
        <f t="shared" si="0"/>
        <v>12</v>
      </c>
      <c r="B14" s="363" t="s">
        <v>598</v>
      </c>
      <c r="C14" s="363" t="s">
        <v>659</v>
      </c>
      <c r="D14" s="364" t="s">
        <v>633</v>
      </c>
      <c r="E14" s="364" t="s">
        <v>298</v>
      </c>
      <c r="F14" s="363" t="s">
        <v>680</v>
      </c>
      <c r="G14" s="363" t="s">
        <v>681</v>
      </c>
      <c r="H14" s="363" t="s">
        <v>682</v>
      </c>
      <c r="I14" s="364" t="s">
        <v>679</v>
      </c>
      <c r="J14" s="365">
        <v>10204</v>
      </c>
      <c r="K14" s="366">
        <v>0</v>
      </c>
      <c r="L14" s="363"/>
      <c r="M14" s="367"/>
    </row>
    <row r="15" spans="1:14" ht="25.5">
      <c r="A15" s="363">
        <f t="shared" si="0"/>
        <v>13</v>
      </c>
      <c r="B15" s="363" t="s">
        <v>598</v>
      </c>
      <c r="C15" s="363" t="s">
        <v>659</v>
      </c>
      <c r="D15" s="364" t="s">
        <v>633</v>
      </c>
      <c r="E15" s="364" t="s">
        <v>298</v>
      </c>
      <c r="F15" s="363" t="s">
        <v>683</v>
      </c>
      <c r="G15" s="363" t="s">
        <v>684</v>
      </c>
      <c r="H15" s="363" t="s">
        <v>685</v>
      </c>
      <c r="I15" s="364" t="s">
        <v>679</v>
      </c>
      <c r="J15" s="365">
        <v>17327</v>
      </c>
      <c r="K15" s="366">
        <v>0</v>
      </c>
      <c r="L15" s="363"/>
      <c r="M15" s="367"/>
    </row>
    <row r="16" spans="1:14" ht="38.25">
      <c r="A16" s="363">
        <f t="shared" si="0"/>
        <v>14</v>
      </c>
      <c r="B16" s="363" t="s">
        <v>598</v>
      </c>
      <c r="C16" s="363" t="s">
        <v>659</v>
      </c>
      <c r="D16" s="364" t="s">
        <v>633</v>
      </c>
      <c r="E16" s="364" t="s">
        <v>298</v>
      </c>
      <c r="F16" s="363" t="s">
        <v>686</v>
      </c>
      <c r="G16" s="363" t="s">
        <v>687</v>
      </c>
      <c r="H16" s="363" t="s">
        <v>688</v>
      </c>
      <c r="I16" s="364" t="s">
        <v>689</v>
      </c>
      <c r="J16" s="365">
        <v>8149</v>
      </c>
      <c r="K16" s="366">
        <v>0</v>
      </c>
      <c r="L16" s="363"/>
      <c r="M16" s="367"/>
    </row>
    <row r="17" spans="1:13" ht="38.25">
      <c r="A17" s="363">
        <f t="shared" si="0"/>
        <v>15</v>
      </c>
      <c r="B17" s="363" t="s">
        <v>598</v>
      </c>
      <c r="C17" s="363" t="s">
        <v>659</v>
      </c>
      <c r="D17" s="364" t="s">
        <v>633</v>
      </c>
      <c r="E17" s="364" t="s">
        <v>298</v>
      </c>
      <c r="F17" s="363" t="s">
        <v>690</v>
      </c>
      <c r="G17" s="363" t="s">
        <v>691</v>
      </c>
      <c r="H17" s="363" t="s">
        <v>692</v>
      </c>
      <c r="I17" s="364" t="s">
        <v>679</v>
      </c>
      <c r="J17" s="365">
        <v>2750</v>
      </c>
      <c r="K17" s="366">
        <v>0</v>
      </c>
      <c r="L17" s="363"/>
      <c r="M17" s="367"/>
    </row>
    <row r="18" spans="1:13" ht="25.5">
      <c r="A18" s="363">
        <f t="shared" si="0"/>
        <v>16</v>
      </c>
      <c r="B18" s="363" t="s">
        <v>598</v>
      </c>
      <c r="C18" s="363" t="s">
        <v>659</v>
      </c>
      <c r="D18" s="364" t="s">
        <v>633</v>
      </c>
      <c r="E18" s="364" t="s">
        <v>298</v>
      </c>
      <c r="F18" s="363" t="s">
        <v>693</v>
      </c>
      <c r="G18" s="363" t="s">
        <v>694</v>
      </c>
      <c r="H18" s="363" t="s">
        <v>695</v>
      </c>
      <c r="I18" s="364" t="s">
        <v>679</v>
      </c>
      <c r="J18" s="365">
        <v>6605</v>
      </c>
      <c r="K18" s="366">
        <v>0</v>
      </c>
      <c r="L18" s="363"/>
      <c r="M18" s="367"/>
    </row>
    <row r="19" spans="1:13" ht="25.5">
      <c r="A19" s="363">
        <f t="shared" si="0"/>
        <v>17</v>
      </c>
      <c r="B19" s="363" t="s">
        <v>598</v>
      </c>
      <c r="C19" s="363" t="s">
        <v>659</v>
      </c>
      <c r="D19" s="364" t="s">
        <v>633</v>
      </c>
      <c r="E19" s="364" t="s">
        <v>298</v>
      </c>
      <c r="F19" s="363" t="s">
        <v>696</v>
      </c>
      <c r="G19" s="363" t="s">
        <v>697</v>
      </c>
      <c r="H19" s="363" t="s">
        <v>698</v>
      </c>
      <c r="I19" s="364" t="s">
        <v>679</v>
      </c>
      <c r="J19" s="365">
        <v>6054</v>
      </c>
      <c r="K19" s="366">
        <v>0</v>
      </c>
      <c r="L19" s="363"/>
      <c r="M19" s="367"/>
    </row>
    <row r="20" spans="1:13" ht="25.5">
      <c r="A20" s="363">
        <f t="shared" si="0"/>
        <v>18</v>
      </c>
      <c r="B20" s="363" t="s">
        <v>598</v>
      </c>
      <c r="C20" s="363" t="s">
        <v>659</v>
      </c>
      <c r="D20" s="364" t="s">
        <v>633</v>
      </c>
      <c r="E20" s="364" t="s">
        <v>298</v>
      </c>
      <c r="F20" s="363" t="s">
        <v>699</v>
      </c>
      <c r="G20" s="363" t="s">
        <v>700</v>
      </c>
      <c r="H20" s="363" t="s">
        <v>701</v>
      </c>
      <c r="I20" s="364" t="s">
        <v>679</v>
      </c>
      <c r="J20" s="365">
        <v>8399</v>
      </c>
      <c r="K20" s="366">
        <v>0</v>
      </c>
      <c r="L20" s="363"/>
      <c r="M20" s="367"/>
    </row>
    <row r="21" spans="1:13" ht="25.5">
      <c r="A21" s="363">
        <f t="shared" si="0"/>
        <v>19</v>
      </c>
      <c r="B21" s="363" t="s">
        <v>598</v>
      </c>
      <c r="C21" s="363" t="s">
        <v>659</v>
      </c>
      <c r="D21" s="364" t="s">
        <v>633</v>
      </c>
      <c r="E21" s="364" t="s">
        <v>298</v>
      </c>
      <c r="F21" s="363" t="s">
        <v>702</v>
      </c>
      <c r="G21" s="363" t="s">
        <v>703</v>
      </c>
      <c r="H21" s="363" t="s">
        <v>704</v>
      </c>
      <c r="I21" s="364" t="s">
        <v>679</v>
      </c>
      <c r="J21" s="365">
        <v>9961</v>
      </c>
      <c r="K21" s="366">
        <v>0</v>
      </c>
      <c r="L21" s="363"/>
      <c r="M21" s="367"/>
    </row>
    <row r="22" spans="1:13" ht="25.5">
      <c r="A22" s="363">
        <f t="shared" si="0"/>
        <v>20</v>
      </c>
      <c r="B22" s="363" t="s">
        <v>598</v>
      </c>
      <c r="C22" s="363" t="s">
        <v>659</v>
      </c>
      <c r="D22" s="364" t="s">
        <v>633</v>
      </c>
      <c r="E22" s="364" t="s">
        <v>298</v>
      </c>
      <c r="F22" s="363" t="s">
        <v>705</v>
      </c>
      <c r="G22" s="363" t="s">
        <v>706</v>
      </c>
      <c r="H22" s="363" t="s">
        <v>707</v>
      </c>
      <c r="I22" s="364" t="s">
        <v>679</v>
      </c>
      <c r="J22" s="365">
        <v>10822</v>
      </c>
      <c r="K22" s="366">
        <v>0</v>
      </c>
      <c r="L22" s="363"/>
      <c r="M22" s="367"/>
    </row>
    <row r="23" spans="1:13" ht="25.5">
      <c r="A23" s="363">
        <f t="shared" si="0"/>
        <v>21</v>
      </c>
      <c r="B23" s="363" t="s">
        <v>598</v>
      </c>
      <c r="C23" s="363" t="s">
        <v>659</v>
      </c>
      <c r="D23" s="364" t="s">
        <v>633</v>
      </c>
      <c r="E23" s="364" t="s">
        <v>298</v>
      </c>
      <c r="F23" s="363" t="s">
        <v>708</v>
      </c>
      <c r="G23" s="363" t="s">
        <v>709</v>
      </c>
      <c r="H23" s="363" t="s">
        <v>710</v>
      </c>
      <c r="I23" s="364" t="s">
        <v>689</v>
      </c>
      <c r="J23" s="365">
        <v>10687</v>
      </c>
      <c r="K23" s="366">
        <v>0</v>
      </c>
      <c r="L23" s="363"/>
      <c r="M23" s="367"/>
    </row>
    <row r="24" spans="1:13" ht="38.25">
      <c r="A24" s="363">
        <f t="shared" si="0"/>
        <v>22</v>
      </c>
      <c r="B24" s="363" t="s">
        <v>598</v>
      </c>
      <c r="C24" s="363" t="s">
        <v>659</v>
      </c>
      <c r="D24" s="364" t="s">
        <v>633</v>
      </c>
      <c r="E24" s="364" t="s">
        <v>298</v>
      </c>
      <c r="F24" s="363" t="s">
        <v>711</v>
      </c>
      <c r="G24" s="363" t="s">
        <v>712</v>
      </c>
      <c r="H24" s="363" t="s">
        <v>713</v>
      </c>
      <c r="I24" s="364" t="s">
        <v>679</v>
      </c>
      <c r="J24" s="365">
        <v>8610</v>
      </c>
      <c r="K24" s="366">
        <v>0</v>
      </c>
      <c r="L24" s="363"/>
      <c r="M24" s="367"/>
    </row>
    <row r="25" spans="1:13" ht="25.5">
      <c r="A25" s="363">
        <f t="shared" si="0"/>
        <v>23</v>
      </c>
      <c r="B25" s="363" t="s">
        <v>598</v>
      </c>
      <c r="C25" s="363" t="s">
        <v>659</v>
      </c>
      <c r="D25" s="364" t="s">
        <v>633</v>
      </c>
      <c r="E25" s="364" t="s">
        <v>298</v>
      </c>
      <c r="F25" s="363" t="s">
        <v>714</v>
      </c>
      <c r="G25" s="363" t="s">
        <v>715</v>
      </c>
      <c r="H25" s="363" t="s">
        <v>716</v>
      </c>
      <c r="I25" s="364" t="s">
        <v>679</v>
      </c>
      <c r="J25" s="365">
        <v>3116</v>
      </c>
      <c r="K25" s="366">
        <v>0</v>
      </c>
      <c r="L25" s="363"/>
      <c r="M25" s="367"/>
    </row>
    <row r="26" spans="1:13" ht="25.5">
      <c r="A26" s="363">
        <f t="shared" si="0"/>
        <v>24</v>
      </c>
      <c r="B26" s="363" t="s">
        <v>598</v>
      </c>
      <c r="C26" s="363" t="s">
        <v>659</v>
      </c>
      <c r="D26" s="364" t="s">
        <v>633</v>
      </c>
      <c r="E26" s="364" t="s">
        <v>298</v>
      </c>
      <c r="F26" s="363" t="s">
        <v>717</v>
      </c>
      <c r="G26" s="363" t="s">
        <v>718</v>
      </c>
      <c r="H26" s="363" t="s">
        <v>719</v>
      </c>
      <c r="I26" s="364" t="s">
        <v>679</v>
      </c>
      <c r="J26" s="365">
        <v>6971</v>
      </c>
      <c r="K26" s="366">
        <v>0</v>
      </c>
      <c r="L26" s="363"/>
      <c r="M26" s="367"/>
    </row>
    <row r="27" spans="1:13" ht="25.5">
      <c r="A27" s="363">
        <f t="shared" si="0"/>
        <v>25</v>
      </c>
      <c r="B27" s="363" t="s">
        <v>598</v>
      </c>
      <c r="C27" s="363" t="s">
        <v>659</v>
      </c>
      <c r="D27" s="364" t="s">
        <v>633</v>
      </c>
      <c r="E27" s="364" t="s">
        <v>298</v>
      </c>
      <c r="F27" s="363" t="s">
        <v>720</v>
      </c>
      <c r="G27" s="363" t="s">
        <v>721</v>
      </c>
      <c r="H27" s="363" t="s">
        <v>722</v>
      </c>
      <c r="I27" s="364" t="s">
        <v>679</v>
      </c>
      <c r="J27" s="365">
        <v>4380</v>
      </c>
      <c r="K27" s="366">
        <v>0</v>
      </c>
      <c r="L27" s="363"/>
      <c r="M27" s="367"/>
    </row>
    <row r="28" spans="1:13" ht="51">
      <c r="A28" s="363">
        <f t="shared" si="0"/>
        <v>26</v>
      </c>
      <c r="B28" s="363" t="s">
        <v>598</v>
      </c>
      <c r="C28" s="363" t="s">
        <v>659</v>
      </c>
      <c r="D28" s="364" t="s">
        <v>633</v>
      </c>
      <c r="E28" s="364" t="s">
        <v>298</v>
      </c>
      <c r="F28" s="363" t="s">
        <v>723</v>
      </c>
      <c r="G28" s="363" t="s">
        <v>724</v>
      </c>
      <c r="H28" s="363" t="s">
        <v>725</v>
      </c>
      <c r="I28" s="364" t="s">
        <v>679</v>
      </c>
      <c r="J28" s="365">
        <v>3799</v>
      </c>
      <c r="K28" s="366">
        <v>0</v>
      </c>
      <c r="L28" s="363"/>
      <c r="M28" s="367"/>
    </row>
    <row r="29" spans="1:13" ht="63.75">
      <c r="A29" s="363">
        <f t="shared" si="0"/>
        <v>27</v>
      </c>
      <c r="B29" s="363" t="s">
        <v>598</v>
      </c>
      <c r="C29" s="363" t="s">
        <v>659</v>
      </c>
      <c r="D29" s="364" t="s">
        <v>633</v>
      </c>
      <c r="E29" s="364" t="s">
        <v>298</v>
      </c>
      <c r="F29" s="363" t="s">
        <v>726</v>
      </c>
      <c r="G29" s="363" t="s">
        <v>727</v>
      </c>
      <c r="H29" s="363" t="s">
        <v>728</v>
      </c>
      <c r="I29" s="364" t="s">
        <v>689</v>
      </c>
      <c r="J29" s="365">
        <v>2382</v>
      </c>
      <c r="K29" s="366">
        <v>0</v>
      </c>
      <c r="L29" s="363"/>
      <c r="M29" s="367"/>
    </row>
    <row r="30" spans="1:13" ht="25.5">
      <c r="A30" s="363">
        <f t="shared" si="0"/>
        <v>28</v>
      </c>
      <c r="B30" s="363" t="s">
        <v>598</v>
      </c>
      <c r="C30" s="363" t="s">
        <v>659</v>
      </c>
      <c r="D30" s="364" t="s">
        <v>633</v>
      </c>
      <c r="E30" s="364" t="s">
        <v>298</v>
      </c>
      <c r="F30" s="363" t="s">
        <v>729</v>
      </c>
      <c r="G30" s="363" t="s">
        <v>730</v>
      </c>
      <c r="H30" s="363" t="s">
        <v>731</v>
      </c>
      <c r="I30" s="364" t="s">
        <v>732</v>
      </c>
      <c r="J30" s="365">
        <v>10539</v>
      </c>
      <c r="K30" s="366">
        <v>0</v>
      </c>
      <c r="L30" s="363"/>
      <c r="M30" s="367"/>
    </row>
    <row r="31" spans="1:13" ht="38.25">
      <c r="A31" s="363">
        <f t="shared" si="0"/>
        <v>29</v>
      </c>
      <c r="B31" s="363" t="s">
        <v>598</v>
      </c>
      <c r="C31" s="363" t="s">
        <v>659</v>
      </c>
      <c r="D31" s="364" t="s">
        <v>633</v>
      </c>
      <c r="E31" s="364" t="s">
        <v>298</v>
      </c>
      <c r="F31" s="363" t="s">
        <v>733</v>
      </c>
      <c r="G31" s="363" t="s">
        <v>734</v>
      </c>
      <c r="H31" s="363" t="s">
        <v>735</v>
      </c>
      <c r="I31" s="364" t="s">
        <v>732</v>
      </c>
      <c r="J31" s="365">
        <v>8552</v>
      </c>
      <c r="K31" s="366">
        <v>0</v>
      </c>
      <c r="L31" s="363"/>
      <c r="M31" s="367"/>
    </row>
    <row r="32" spans="1:13" ht="38.25">
      <c r="A32" s="363">
        <f t="shared" si="0"/>
        <v>30</v>
      </c>
      <c r="B32" s="363" t="s">
        <v>598</v>
      </c>
      <c r="C32" s="363" t="s">
        <v>659</v>
      </c>
      <c r="D32" s="364" t="s">
        <v>633</v>
      </c>
      <c r="E32" s="364" t="s">
        <v>298</v>
      </c>
      <c r="F32" s="363" t="s">
        <v>736</v>
      </c>
      <c r="G32" s="363" t="s">
        <v>737</v>
      </c>
      <c r="H32" s="363" t="s">
        <v>738</v>
      </c>
      <c r="I32" s="364" t="s">
        <v>739</v>
      </c>
      <c r="J32" s="365">
        <v>8874</v>
      </c>
      <c r="K32" s="366">
        <v>0</v>
      </c>
      <c r="L32" s="363"/>
      <c r="M32" s="367"/>
    </row>
    <row r="33" spans="1:13" ht="25.5">
      <c r="A33" s="363">
        <f t="shared" si="0"/>
        <v>31</v>
      </c>
      <c r="B33" s="363" t="s">
        <v>598</v>
      </c>
      <c r="C33" s="363" t="s">
        <v>659</v>
      </c>
      <c r="D33" s="364" t="s">
        <v>633</v>
      </c>
      <c r="E33" s="364" t="s">
        <v>298</v>
      </c>
      <c r="F33" s="363" t="s">
        <v>740</v>
      </c>
      <c r="G33" s="363" t="s">
        <v>741</v>
      </c>
      <c r="H33" s="363" t="s">
        <v>742</v>
      </c>
      <c r="I33" s="364" t="s">
        <v>732</v>
      </c>
      <c r="J33" s="365">
        <v>8438</v>
      </c>
      <c r="K33" s="366">
        <v>0</v>
      </c>
      <c r="L33" s="363"/>
      <c r="M33" s="367"/>
    </row>
    <row r="34" spans="1:13" ht="38.25">
      <c r="A34" s="363">
        <f t="shared" si="0"/>
        <v>32</v>
      </c>
      <c r="B34" s="363" t="s">
        <v>598</v>
      </c>
      <c r="C34" s="363" t="s">
        <v>659</v>
      </c>
      <c r="D34" s="364" t="s">
        <v>633</v>
      </c>
      <c r="E34" s="364" t="s">
        <v>298</v>
      </c>
      <c r="F34" s="363" t="s">
        <v>743</v>
      </c>
      <c r="G34" s="363" t="s">
        <v>744</v>
      </c>
      <c r="H34" s="363" t="s">
        <v>745</v>
      </c>
      <c r="I34" s="364" t="s">
        <v>732</v>
      </c>
      <c r="J34" s="365">
        <v>8853</v>
      </c>
      <c r="K34" s="366">
        <v>0</v>
      </c>
      <c r="L34" s="363"/>
      <c r="M34" s="367"/>
    </row>
    <row r="35" spans="1:13" ht="25.5">
      <c r="A35" s="363">
        <f t="shared" si="0"/>
        <v>33</v>
      </c>
      <c r="B35" s="363" t="s">
        <v>598</v>
      </c>
      <c r="C35" s="363" t="s">
        <v>659</v>
      </c>
      <c r="D35" s="364" t="s">
        <v>633</v>
      </c>
      <c r="E35" s="364" t="s">
        <v>298</v>
      </c>
      <c r="F35" s="363" t="s">
        <v>746</v>
      </c>
      <c r="G35" s="363" t="s">
        <v>747</v>
      </c>
      <c r="H35" s="363" t="s">
        <v>748</v>
      </c>
      <c r="I35" s="364" t="s">
        <v>732</v>
      </c>
      <c r="J35" s="365">
        <v>5436</v>
      </c>
      <c r="K35" s="366">
        <v>0</v>
      </c>
      <c r="L35" s="363"/>
      <c r="M35" s="367"/>
    </row>
    <row r="36" spans="1:13" ht="38.25">
      <c r="A36" s="363">
        <f t="shared" si="0"/>
        <v>34</v>
      </c>
      <c r="B36" s="363" t="s">
        <v>598</v>
      </c>
      <c r="C36" s="363" t="s">
        <v>659</v>
      </c>
      <c r="D36" s="364" t="s">
        <v>633</v>
      </c>
      <c r="E36" s="364" t="s">
        <v>298</v>
      </c>
      <c r="F36" s="363" t="s">
        <v>749</v>
      </c>
      <c r="G36" s="363" t="s">
        <v>750</v>
      </c>
      <c r="H36" s="363" t="s">
        <v>751</v>
      </c>
      <c r="I36" s="364" t="s">
        <v>732</v>
      </c>
      <c r="J36" s="365">
        <v>8851</v>
      </c>
      <c r="K36" s="366">
        <v>0</v>
      </c>
      <c r="L36" s="363"/>
      <c r="M36" s="367"/>
    </row>
    <row r="37" spans="1:13" ht="25.5">
      <c r="A37" s="363">
        <f t="shared" si="0"/>
        <v>35</v>
      </c>
      <c r="B37" s="363" t="s">
        <v>598</v>
      </c>
      <c r="C37" s="363" t="s">
        <v>659</v>
      </c>
      <c r="D37" s="364" t="s">
        <v>633</v>
      </c>
      <c r="E37" s="364" t="s">
        <v>298</v>
      </c>
      <c r="F37" s="363" t="s">
        <v>752</v>
      </c>
      <c r="G37" s="363" t="s">
        <v>753</v>
      </c>
      <c r="H37" s="363" t="s">
        <v>754</v>
      </c>
      <c r="I37" s="364" t="s">
        <v>732</v>
      </c>
      <c r="J37" s="365">
        <v>9226</v>
      </c>
      <c r="K37" s="366">
        <v>0</v>
      </c>
      <c r="L37" s="363"/>
      <c r="M37" s="367"/>
    </row>
    <row r="38" spans="1:13" ht="25.5">
      <c r="A38" s="363">
        <f t="shared" si="0"/>
        <v>36</v>
      </c>
      <c r="B38" s="363" t="s">
        <v>598</v>
      </c>
      <c r="C38" s="363" t="s">
        <v>659</v>
      </c>
      <c r="D38" s="364" t="s">
        <v>633</v>
      </c>
      <c r="E38" s="364" t="s">
        <v>298</v>
      </c>
      <c r="F38" s="363" t="s">
        <v>755</v>
      </c>
      <c r="G38" s="363" t="s">
        <v>756</v>
      </c>
      <c r="H38" s="363" t="s">
        <v>757</v>
      </c>
      <c r="I38" s="364" t="s">
        <v>732</v>
      </c>
      <c r="J38" s="365">
        <v>9612</v>
      </c>
      <c r="K38" s="366">
        <v>0</v>
      </c>
      <c r="L38" s="363"/>
      <c r="M38" s="367"/>
    </row>
    <row r="39" spans="1:13" ht="25.5">
      <c r="A39" s="363">
        <f t="shared" si="0"/>
        <v>37</v>
      </c>
      <c r="B39" s="363" t="s">
        <v>598</v>
      </c>
      <c r="C39" s="363" t="s">
        <v>659</v>
      </c>
      <c r="D39" s="364" t="s">
        <v>633</v>
      </c>
      <c r="E39" s="364" t="s">
        <v>298</v>
      </c>
      <c r="F39" s="363" t="s">
        <v>758</v>
      </c>
      <c r="G39" s="363" t="s">
        <v>759</v>
      </c>
      <c r="H39" s="363" t="s">
        <v>760</v>
      </c>
      <c r="I39" s="364" t="s">
        <v>732</v>
      </c>
      <c r="J39" s="365">
        <v>4427</v>
      </c>
      <c r="K39" s="366">
        <v>0</v>
      </c>
      <c r="L39" s="363"/>
      <c r="M39" s="367"/>
    </row>
    <row r="40" spans="1:13" ht="25.5">
      <c r="A40" s="363">
        <f t="shared" si="0"/>
        <v>38</v>
      </c>
      <c r="B40" s="363" t="s">
        <v>598</v>
      </c>
      <c r="C40" s="363" t="s">
        <v>659</v>
      </c>
      <c r="D40" s="364" t="s">
        <v>633</v>
      </c>
      <c r="E40" s="364" t="s">
        <v>298</v>
      </c>
      <c r="F40" s="363" t="s">
        <v>761</v>
      </c>
      <c r="G40" s="363" t="s">
        <v>762</v>
      </c>
      <c r="H40" s="363" t="s">
        <v>763</v>
      </c>
      <c r="I40" s="364" t="s">
        <v>732</v>
      </c>
      <c r="J40" s="365">
        <v>9701</v>
      </c>
      <c r="K40" s="366">
        <v>0</v>
      </c>
      <c r="L40" s="363"/>
      <c r="M40" s="367"/>
    </row>
    <row r="41" spans="1:13" ht="25.5">
      <c r="A41" s="363">
        <f t="shared" si="0"/>
        <v>39</v>
      </c>
      <c r="B41" s="363" t="s">
        <v>598</v>
      </c>
      <c r="C41" s="363" t="s">
        <v>659</v>
      </c>
      <c r="D41" s="364" t="s">
        <v>633</v>
      </c>
      <c r="E41" s="364" t="s">
        <v>298</v>
      </c>
      <c r="F41" s="363" t="s">
        <v>764</v>
      </c>
      <c r="G41" s="363" t="s">
        <v>765</v>
      </c>
      <c r="H41" s="363" t="s">
        <v>766</v>
      </c>
      <c r="I41" s="364" t="s">
        <v>739</v>
      </c>
      <c r="J41" s="365">
        <v>13492</v>
      </c>
      <c r="K41" s="366">
        <v>0</v>
      </c>
      <c r="L41" s="363"/>
      <c r="M41" s="367"/>
    </row>
    <row r="42" spans="1:13" ht="25.5">
      <c r="A42" s="363">
        <f t="shared" si="0"/>
        <v>40</v>
      </c>
      <c r="B42" s="363" t="s">
        <v>598</v>
      </c>
      <c r="C42" s="363" t="s">
        <v>659</v>
      </c>
      <c r="D42" s="364" t="s">
        <v>633</v>
      </c>
      <c r="E42" s="364" t="s">
        <v>298</v>
      </c>
      <c r="F42" s="363" t="s">
        <v>767</v>
      </c>
      <c r="G42" s="363" t="s">
        <v>768</v>
      </c>
      <c r="H42" s="363" t="s">
        <v>769</v>
      </c>
      <c r="I42" s="364" t="s">
        <v>732</v>
      </c>
      <c r="J42" s="365">
        <v>12335</v>
      </c>
      <c r="K42" s="366">
        <v>0</v>
      </c>
      <c r="L42" s="363"/>
      <c r="M42" s="367"/>
    </row>
    <row r="43" spans="1:13" ht="25.5">
      <c r="A43" s="363">
        <f t="shared" si="0"/>
        <v>41</v>
      </c>
      <c r="B43" s="363" t="s">
        <v>598</v>
      </c>
      <c r="C43" s="363" t="s">
        <v>659</v>
      </c>
      <c r="D43" s="364" t="s">
        <v>633</v>
      </c>
      <c r="E43" s="364" t="s">
        <v>298</v>
      </c>
      <c r="F43" s="363" t="s">
        <v>770</v>
      </c>
      <c r="G43" s="363" t="s">
        <v>771</v>
      </c>
      <c r="H43" s="363" t="s">
        <v>772</v>
      </c>
      <c r="I43" s="364" t="s">
        <v>732</v>
      </c>
      <c r="J43" s="365">
        <v>10311</v>
      </c>
      <c r="K43" s="366">
        <v>0</v>
      </c>
      <c r="L43" s="363"/>
      <c r="M43" s="367"/>
    </row>
    <row r="44" spans="1:13" ht="25.5">
      <c r="A44" s="363">
        <f t="shared" si="0"/>
        <v>42</v>
      </c>
      <c r="B44" s="363" t="s">
        <v>598</v>
      </c>
      <c r="C44" s="363" t="s">
        <v>659</v>
      </c>
      <c r="D44" s="364" t="s">
        <v>633</v>
      </c>
      <c r="E44" s="364" t="s">
        <v>298</v>
      </c>
      <c r="F44" s="363" t="s">
        <v>773</v>
      </c>
      <c r="G44" s="363" t="s">
        <v>774</v>
      </c>
      <c r="H44" s="363" t="s">
        <v>775</v>
      </c>
      <c r="I44" s="364" t="s">
        <v>732</v>
      </c>
      <c r="J44" s="365">
        <v>2335</v>
      </c>
      <c r="K44" s="366">
        <v>0</v>
      </c>
      <c r="L44" s="363"/>
      <c r="M44" s="367"/>
    </row>
    <row r="45" spans="1:13" ht="25.5">
      <c r="A45" s="363">
        <f t="shared" si="0"/>
        <v>43</v>
      </c>
      <c r="B45" s="363" t="s">
        <v>598</v>
      </c>
      <c r="C45" s="363" t="s">
        <v>659</v>
      </c>
      <c r="D45" s="364" t="s">
        <v>633</v>
      </c>
      <c r="E45" s="364" t="s">
        <v>298</v>
      </c>
      <c r="F45" s="363" t="s">
        <v>776</v>
      </c>
      <c r="G45" s="363" t="s">
        <v>777</v>
      </c>
      <c r="H45" s="363" t="s">
        <v>778</v>
      </c>
      <c r="I45" s="364" t="s">
        <v>779</v>
      </c>
      <c r="J45" s="365">
        <v>14878</v>
      </c>
      <c r="K45" s="366">
        <v>0</v>
      </c>
      <c r="L45" s="363"/>
      <c r="M45" s="367"/>
    </row>
    <row r="46" spans="1:13" ht="38.25">
      <c r="A46" s="363">
        <f t="shared" si="0"/>
        <v>44</v>
      </c>
      <c r="B46" s="363" t="s">
        <v>598</v>
      </c>
      <c r="C46" s="363" t="s">
        <v>659</v>
      </c>
      <c r="D46" s="364" t="s">
        <v>633</v>
      </c>
      <c r="E46" s="364" t="s">
        <v>298</v>
      </c>
      <c r="F46" s="363" t="s">
        <v>780</v>
      </c>
      <c r="G46" s="363" t="s">
        <v>781</v>
      </c>
      <c r="H46" s="363" t="s">
        <v>782</v>
      </c>
      <c r="I46" s="364" t="s">
        <v>779</v>
      </c>
      <c r="J46" s="365">
        <v>11025</v>
      </c>
      <c r="K46" s="366">
        <v>0</v>
      </c>
      <c r="L46" s="363"/>
      <c r="M46" s="367"/>
    </row>
    <row r="47" spans="1:13" ht="25.5">
      <c r="A47" s="363">
        <f t="shared" si="0"/>
        <v>45</v>
      </c>
      <c r="B47" s="363" t="s">
        <v>598</v>
      </c>
      <c r="C47" s="363" t="s">
        <v>659</v>
      </c>
      <c r="D47" s="364" t="s">
        <v>633</v>
      </c>
      <c r="E47" s="364" t="s">
        <v>298</v>
      </c>
      <c r="F47" s="363" t="s">
        <v>783</v>
      </c>
      <c r="G47" s="363" t="s">
        <v>784</v>
      </c>
      <c r="H47" s="363" t="s">
        <v>785</v>
      </c>
      <c r="I47" s="364" t="s">
        <v>779</v>
      </c>
      <c r="J47" s="365">
        <v>9221</v>
      </c>
      <c r="K47" s="366">
        <v>0</v>
      </c>
      <c r="L47" s="363"/>
      <c r="M47" s="367"/>
    </row>
    <row r="48" spans="1:13" ht="25.5">
      <c r="A48" s="363">
        <f t="shared" si="0"/>
        <v>46</v>
      </c>
      <c r="B48" s="363" t="s">
        <v>598</v>
      </c>
      <c r="C48" s="363" t="s">
        <v>659</v>
      </c>
      <c r="D48" s="364" t="s">
        <v>633</v>
      </c>
      <c r="E48" s="364" t="s">
        <v>298</v>
      </c>
      <c r="F48" s="363" t="s">
        <v>786</v>
      </c>
      <c r="G48" s="363" t="s">
        <v>787</v>
      </c>
      <c r="H48" s="363" t="s">
        <v>788</v>
      </c>
      <c r="I48" s="364" t="s">
        <v>779</v>
      </c>
      <c r="J48" s="365">
        <v>9673</v>
      </c>
      <c r="K48" s="366">
        <v>0</v>
      </c>
      <c r="L48" s="363"/>
      <c r="M48" s="367"/>
    </row>
    <row r="49" spans="1:13">
      <c r="A49" s="363">
        <f t="shared" si="0"/>
        <v>47</v>
      </c>
      <c r="B49" s="363" t="s">
        <v>598</v>
      </c>
      <c r="C49" s="363" t="s">
        <v>659</v>
      </c>
      <c r="D49" s="364" t="s">
        <v>633</v>
      </c>
      <c r="E49" s="364" t="s">
        <v>298</v>
      </c>
      <c r="F49" s="363" t="s">
        <v>789</v>
      </c>
      <c r="G49" s="363" t="s">
        <v>790</v>
      </c>
      <c r="H49" s="363" t="s">
        <v>791</v>
      </c>
      <c r="I49" s="364" t="s">
        <v>689</v>
      </c>
      <c r="J49" s="365">
        <v>2743</v>
      </c>
      <c r="K49" s="366">
        <v>0</v>
      </c>
      <c r="L49" s="363"/>
      <c r="M49" s="367"/>
    </row>
    <row r="50" spans="1:13" ht="38.25">
      <c r="A50" s="363">
        <f t="shared" si="0"/>
        <v>48</v>
      </c>
      <c r="B50" s="363" t="s">
        <v>598</v>
      </c>
      <c r="C50" s="363" t="s">
        <v>792</v>
      </c>
      <c r="D50" s="364" t="s">
        <v>633</v>
      </c>
      <c r="E50" s="364" t="s">
        <v>298</v>
      </c>
      <c r="F50" s="363" t="s">
        <v>793</v>
      </c>
      <c r="G50" s="363" t="s">
        <v>794</v>
      </c>
      <c r="H50" s="363" t="s">
        <v>795</v>
      </c>
      <c r="I50" s="364" t="s">
        <v>679</v>
      </c>
      <c r="J50" s="365">
        <v>1826</v>
      </c>
      <c r="K50" s="366">
        <v>0</v>
      </c>
      <c r="L50" s="363"/>
      <c r="M50" s="367"/>
    </row>
    <row r="51" spans="1:13" ht="25.5">
      <c r="A51" s="363">
        <f t="shared" si="0"/>
        <v>49</v>
      </c>
      <c r="B51" s="363" t="s">
        <v>598</v>
      </c>
      <c r="C51" s="363" t="s">
        <v>796</v>
      </c>
      <c r="D51" s="364" t="s">
        <v>633</v>
      </c>
      <c r="E51" s="364" t="s">
        <v>298</v>
      </c>
      <c r="F51" s="363" t="s">
        <v>797</v>
      </c>
      <c r="G51" s="363" t="s">
        <v>737</v>
      </c>
      <c r="H51" s="363" t="s">
        <v>798</v>
      </c>
      <c r="I51" s="364" t="s">
        <v>799</v>
      </c>
      <c r="J51" s="365">
        <v>62523</v>
      </c>
      <c r="K51" s="366">
        <v>0</v>
      </c>
      <c r="L51" s="363"/>
      <c r="M51" s="367"/>
    </row>
    <row r="52" spans="1:13" ht="25.5">
      <c r="A52" s="363">
        <f t="shared" si="0"/>
        <v>50</v>
      </c>
      <c r="B52" s="363" t="s">
        <v>598</v>
      </c>
      <c r="C52" s="363" t="s">
        <v>796</v>
      </c>
      <c r="D52" s="364" t="s">
        <v>633</v>
      </c>
      <c r="E52" s="364" t="s">
        <v>298</v>
      </c>
      <c r="F52" s="363" t="s">
        <v>800</v>
      </c>
      <c r="G52" s="363" t="s">
        <v>721</v>
      </c>
      <c r="H52" s="363" t="s">
        <v>801</v>
      </c>
      <c r="I52" s="364" t="s">
        <v>799</v>
      </c>
      <c r="J52" s="365">
        <v>44747</v>
      </c>
      <c r="K52" s="366">
        <v>0</v>
      </c>
      <c r="L52" s="363"/>
      <c r="M52" s="367"/>
    </row>
    <row r="53" spans="1:13" ht="38.25">
      <c r="A53" s="363">
        <f t="shared" si="0"/>
        <v>51</v>
      </c>
      <c r="B53" s="363" t="s">
        <v>598</v>
      </c>
      <c r="C53" s="363" t="s">
        <v>796</v>
      </c>
      <c r="D53" s="364" t="s">
        <v>633</v>
      </c>
      <c r="E53" s="364" t="s">
        <v>298</v>
      </c>
      <c r="F53" s="363" t="s">
        <v>802</v>
      </c>
      <c r="G53" s="363" t="s">
        <v>803</v>
      </c>
      <c r="H53" s="363" t="s">
        <v>804</v>
      </c>
      <c r="I53" s="364" t="s">
        <v>805</v>
      </c>
      <c r="J53" s="365">
        <v>27677</v>
      </c>
      <c r="K53" s="366">
        <v>0</v>
      </c>
      <c r="L53" s="363"/>
      <c r="M53" s="367"/>
    </row>
    <row r="54" spans="1:13" ht="25.5">
      <c r="A54" s="363">
        <f t="shared" si="0"/>
        <v>52</v>
      </c>
      <c r="B54" s="363" t="s">
        <v>598</v>
      </c>
      <c r="C54" s="363" t="s">
        <v>796</v>
      </c>
      <c r="D54" s="364" t="s">
        <v>633</v>
      </c>
      <c r="E54" s="364" t="s">
        <v>298</v>
      </c>
      <c r="F54" s="363" t="s">
        <v>806</v>
      </c>
      <c r="G54" s="363" t="s">
        <v>807</v>
      </c>
      <c r="H54" s="363" t="s">
        <v>808</v>
      </c>
      <c r="I54" s="364" t="s">
        <v>799</v>
      </c>
      <c r="J54" s="365">
        <v>43564</v>
      </c>
      <c r="K54" s="366">
        <v>0</v>
      </c>
      <c r="L54" s="363"/>
      <c r="M54" s="367"/>
    </row>
    <row r="55" spans="1:13" ht="38.25">
      <c r="A55" s="363">
        <f t="shared" si="0"/>
        <v>53</v>
      </c>
      <c r="B55" s="363" t="s">
        <v>598</v>
      </c>
      <c r="C55" s="363" t="s">
        <v>796</v>
      </c>
      <c r="D55" s="364" t="s">
        <v>633</v>
      </c>
      <c r="E55" s="364" t="s">
        <v>298</v>
      </c>
      <c r="F55" s="363" t="s">
        <v>809</v>
      </c>
      <c r="G55" s="363" t="s">
        <v>810</v>
      </c>
      <c r="H55" s="363" t="s">
        <v>811</v>
      </c>
      <c r="I55" s="364" t="s">
        <v>812</v>
      </c>
      <c r="J55" s="365">
        <v>42892</v>
      </c>
      <c r="K55" s="366">
        <v>0</v>
      </c>
      <c r="L55" s="363"/>
      <c r="M55" s="367"/>
    </row>
    <row r="56" spans="1:13" ht="25.5">
      <c r="A56" s="363">
        <f t="shared" si="0"/>
        <v>54</v>
      </c>
      <c r="B56" s="363" t="s">
        <v>598</v>
      </c>
      <c r="C56" s="363" t="s">
        <v>796</v>
      </c>
      <c r="D56" s="364" t="s">
        <v>633</v>
      </c>
      <c r="E56" s="364" t="s">
        <v>298</v>
      </c>
      <c r="F56" s="363" t="s">
        <v>813</v>
      </c>
      <c r="G56" s="363" t="s">
        <v>814</v>
      </c>
      <c r="H56" s="363" t="s">
        <v>815</v>
      </c>
      <c r="I56" s="364" t="s">
        <v>799</v>
      </c>
      <c r="J56" s="365">
        <v>63400</v>
      </c>
      <c r="K56" s="366">
        <v>0</v>
      </c>
      <c r="L56" s="363"/>
      <c r="M56" s="367"/>
    </row>
    <row r="57" spans="1:13" ht="25.5">
      <c r="A57" s="363">
        <f t="shared" si="0"/>
        <v>55</v>
      </c>
      <c r="B57" s="363" t="s">
        <v>598</v>
      </c>
      <c r="C57" s="363" t="s">
        <v>796</v>
      </c>
      <c r="D57" s="364" t="s">
        <v>633</v>
      </c>
      <c r="E57" s="364" t="s">
        <v>298</v>
      </c>
      <c r="F57" s="363" t="s">
        <v>816</v>
      </c>
      <c r="G57" s="363" t="s">
        <v>677</v>
      </c>
      <c r="H57" s="363" t="s">
        <v>817</v>
      </c>
      <c r="I57" s="364" t="s">
        <v>799</v>
      </c>
      <c r="J57" s="365">
        <v>30401</v>
      </c>
      <c r="K57" s="366">
        <v>0</v>
      </c>
      <c r="L57" s="363"/>
      <c r="M57" s="367"/>
    </row>
    <row r="58" spans="1:13" ht="25.5">
      <c r="A58" s="363">
        <f t="shared" si="0"/>
        <v>56</v>
      </c>
      <c r="B58" s="363" t="s">
        <v>598</v>
      </c>
      <c r="C58" s="363" t="s">
        <v>796</v>
      </c>
      <c r="D58" s="364" t="s">
        <v>633</v>
      </c>
      <c r="E58" s="364" t="s">
        <v>298</v>
      </c>
      <c r="F58" s="363" t="s">
        <v>818</v>
      </c>
      <c r="G58" s="363" t="s">
        <v>814</v>
      </c>
      <c r="H58" s="363" t="s">
        <v>819</v>
      </c>
      <c r="I58" s="364" t="s">
        <v>820</v>
      </c>
      <c r="J58" s="365">
        <v>61410</v>
      </c>
      <c r="K58" s="366">
        <v>0</v>
      </c>
      <c r="L58" s="363"/>
      <c r="M58" s="367"/>
    </row>
    <row r="59" spans="1:13" ht="38.25">
      <c r="A59" s="363">
        <f t="shared" si="0"/>
        <v>57</v>
      </c>
      <c r="B59" s="363" t="s">
        <v>598</v>
      </c>
      <c r="C59" s="363" t="s">
        <v>796</v>
      </c>
      <c r="D59" s="364" t="s">
        <v>633</v>
      </c>
      <c r="E59" s="364" t="s">
        <v>298</v>
      </c>
      <c r="F59" s="363" t="s">
        <v>821</v>
      </c>
      <c r="G59" s="363" t="s">
        <v>665</v>
      </c>
      <c r="H59" s="363" t="s">
        <v>822</v>
      </c>
      <c r="I59" s="364" t="s">
        <v>820</v>
      </c>
      <c r="J59" s="365">
        <v>48444</v>
      </c>
      <c r="K59" s="366">
        <v>0</v>
      </c>
      <c r="L59" s="363"/>
      <c r="M59" s="367"/>
    </row>
    <row r="60" spans="1:13" ht="38.25">
      <c r="A60" s="363">
        <f t="shared" si="0"/>
        <v>58</v>
      </c>
      <c r="B60" s="363" t="s">
        <v>598</v>
      </c>
      <c r="C60" s="363" t="s">
        <v>796</v>
      </c>
      <c r="D60" s="364" t="s">
        <v>633</v>
      </c>
      <c r="E60" s="364" t="s">
        <v>298</v>
      </c>
      <c r="F60" s="363" t="s">
        <v>823</v>
      </c>
      <c r="G60" s="363" t="s">
        <v>768</v>
      </c>
      <c r="H60" s="363" t="s">
        <v>824</v>
      </c>
      <c r="I60" s="364" t="s">
        <v>825</v>
      </c>
      <c r="J60" s="365">
        <v>68708</v>
      </c>
      <c r="K60" s="366">
        <v>0</v>
      </c>
      <c r="L60" s="363"/>
      <c r="M60" s="367"/>
    </row>
    <row r="61" spans="1:13" ht="25.5">
      <c r="A61" s="363">
        <f t="shared" si="0"/>
        <v>59</v>
      </c>
      <c r="B61" s="363" t="s">
        <v>598</v>
      </c>
      <c r="C61" s="363" t="s">
        <v>796</v>
      </c>
      <c r="D61" s="364" t="s">
        <v>633</v>
      </c>
      <c r="E61" s="364" t="s">
        <v>298</v>
      </c>
      <c r="F61" s="363" t="s">
        <v>826</v>
      </c>
      <c r="G61" s="363" t="s">
        <v>777</v>
      </c>
      <c r="H61" s="363" t="s">
        <v>827</v>
      </c>
      <c r="I61" s="364" t="s">
        <v>828</v>
      </c>
      <c r="J61" s="365">
        <v>17043</v>
      </c>
      <c r="K61" s="366">
        <v>0</v>
      </c>
      <c r="L61" s="363"/>
      <c r="M61" s="367"/>
    </row>
    <row r="62" spans="1:13" ht="25.5">
      <c r="A62" s="363">
        <f t="shared" si="0"/>
        <v>60</v>
      </c>
      <c r="B62" s="363" t="s">
        <v>598</v>
      </c>
      <c r="C62" s="363" t="s">
        <v>796</v>
      </c>
      <c r="D62" s="364" t="s">
        <v>633</v>
      </c>
      <c r="E62" s="364" t="s">
        <v>298</v>
      </c>
      <c r="F62" s="363" t="s">
        <v>829</v>
      </c>
      <c r="G62" s="363" t="s">
        <v>830</v>
      </c>
      <c r="H62" s="363" t="s">
        <v>831</v>
      </c>
      <c r="I62" s="364" t="s">
        <v>828</v>
      </c>
      <c r="J62" s="365">
        <v>87854.5</v>
      </c>
      <c r="K62" s="366">
        <v>0</v>
      </c>
      <c r="L62" s="363"/>
      <c r="M62" s="367"/>
    </row>
    <row r="63" spans="1:13" ht="25.5">
      <c r="A63" s="363">
        <f t="shared" si="0"/>
        <v>61</v>
      </c>
      <c r="B63" s="363" t="s">
        <v>598</v>
      </c>
      <c r="C63" s="363" t="s">
        <v>796</v>
      </c>
      <c r="D63" s="364" t="s">
        <v>633</v>
      </c>
      <c r="E63" s="364" t="s">
        <v>298</v>
      </c>
      <c r="F63" s="363" t="s">
        <v>832</v>
      </c>
      <c r="G63" s="363" t="s">
        <v>718</v>
      </c>
      <c r="H63" s="363" t="s">
        <v>833</v>
      </c>
      <c r="I63" s="364" t="s">
        <v>828</v>
      </c>
      <c r="J63" s="365">
        <v>65941</v>
      </c>
      <c r="K63" s="366">
        <v>0</v>
      </c>
      <c r="L63" s="363"/>
      <c r="M63" s="367"/>
    </row>
    <row r="64" spans="1:13" ht="25.5">
      <c r="A64" s="363">
        <f t="shared" si="0"/>
        <v>62</v>
      </c>
      <c r="B64" s="363" t="s">
        <v>598</v>
      </c>
      <c r="C64" s="363" t="s">
        <v>796</v>
      </c>
      <c r="D64" s="364" t="s">
        <v>633</v>
      </c>
      <c r="E64" s="364" t="s">
        <v>298</v>
      </c>
      <c r="F64" s="363" t="s">
        <v>834</v>
      </c>
      <c r="G64" s="363" t="s">
        <v>777</v>
      </c>
      <c r="H64" s="363" t="s">
        <v>835</v>
      </c>
      <c r="I64" s="364" t="s">
        <v>799</v>
      </c>
      <c r="J64" s="365">
        <v>18000</v>
      </c>
      <c r="K64" s="366">
        <v>0</v>
      </c>
      <c r="L64" s="363" t="s">
        <v>836</v>
      </c>
      <c r="M64" s="367"/>
    </row>
    <row r="65" spans="1:13" ht="25.5">
      <c r="A65" s="363">
        <f t="shared" si="0"/>
        <v>63</v>
      </c>
      <c r="B65" s="363" t="s">
        <v>598</v>
      </c>
      <c r="C65" s="363" t="s">
        <v>796</v>
      </c>
      <c r="D65" s="364" t="s">
        <v>633</v>
      </c>
      <c r="E65" s="364" t="s">
        <v>298</v>
      </c>
      <c r="F65" s="363" t="s">
        <v>837</v>
      </c>
      <c r="G65" s="363" t="s">
        <v>838</v>
      </c>
      <c r="H65" s="363" t="s">
        <v>839</v>
      </c>
      <c r="I65" s="364" t="s">
        <v>840</v>
      </c>
      <c r="J65" s="365">
        <v>3165</v>
      </c>
      <c r="K65" s="366">
        <v>0</v>
      </c>
      <c r="L65" s="363" t="s">
        <v>841</v>
      </c>
      <c r="M65" s="367"/>
    </row>
    <row r="66" spans="1:13" ht="38.25">
      <c r="A66" s="363">
        <f t="shared" si="0"/>
        <v>64</v>
      </c>
      <c r="B66" s="363" t="s">
        <v>598</v>
      </c>
      <c r="C66" s="363" t="s">
        <v>796</v>
      </c>
      <c r="D66" s="364" t="s">
        <v>633</v>
      </c>
      <c r="E66" s="364" t="s">
        <v>298</v>
      </c>
      <c r="F66" s="363" t="s">
        <v>842</v>
      </c>
      <c r="G66" s="363" t="s">
        <v>753</v>
      </c>
      <c r="H66" s="363" t="s">
        <v>843</v>
      </c>
      <c r="I66" s="364" t="s">
        <v>799</v>
      </c>
      <c r="J66" s="365">
        <v>9431</v>
      </c>
      <c r="K66" s="366">
        <v>0</v>
      </c>
      <c r="L66" s="363" t="s">
        <v>844</v>
      </c>
      <c r="M66" s="367"/>
    </row>
    <row r="67" spans="1:13" ht="25.5">
      <c r="A67" s="363">
        <f t="shared" si="0"/>
        <v>65</v>
      </c>
      <c r="B67" s="363" t="s">
        <v>598</v>
      </c>
      <c r="C67" s="363" t="s">
        <v>796</v>
      </c>
      <c r="D67" s="364" t="s">
        <v>633</v>
      </c>
      <c r="E67" s="364" t="s">
        <v>298</v>
      </c>
      <c r="F67" s="363" t="s">
        <v>845</v>
      </c>
      <c r="G67" s="363" t="s">
        <v>846</v>
      </c>
      <c r="H67" s="363" t="s">
        <v>847</v>
      </c>
      <c r="I67" s="364" t="s">
        <v>799</v>
      </c>
      <c r="J67" s="365">
        <v>8781</v>
      </c>
      <c r="K67" s="366">
        <v>0</v>
      </c>
      <c r="L67" s="363" t="s">
        <v>844</v>
      </c>
      <c r="M67" s="367"/>
    </row>
    <row r="68" spans="1:13" ht="25.5">
      <c r="A68" s="363">
        <f t="shared" ref="A68:A126" si="1">A67+1</f>
        <v>66</v>
      </c>
      <c r="B68" s="363" t="s">
        <v>598</v>
      </c>
      <c r="C68" s="363" t="s">
        <v>796</v>
      </c>
      <c r="D68" s="364" t="s">
        <v>633</v>
      </c>
      <c r="E68" s="364" t="s">
        <v>298</v>
      </c>
      <c r="F68" s="363" t="s">
        <v>848</v>
      </c>
      <c r="G68" s="363" t="s">
        <v>849</v>
      </c>
      <c r="H68" s="363" t="s">
        <v>850</v>
      </c>
      <c r="I68" s="364" t="s">
        <v>799</v>
      </c>
      <c r="J68" s="365">
        <v>8010</v>
      </c>
      <c r="K68" s="366">
        <v>0</v>
      </c>
      <c r="L68" s="363" t="s">
        <v>844</v>
      </c>
      <c r="M68" s="367"/>
    </row>
    <row r="69" spans="1:13" ht="25.5">
      <c r="A69" s="363">
        <f t="shared" si="1"/>
        <v>67</v>
      </c>
      <c r="B69" s="363" t="s">
        <v>598</v>
      </c>
      <c r="C69" s="363" t="s">
        <v>796</v>
      </c>
      <c r="D69" s="364" t="s">
        <v>633</v>
      </c>
      <c r="E69" s="364" t="s">
        <v>298</v>
      </c>
      <c r="F69" s="363" t="s">
        <v>851</v>
      </c>
      <c r="G69" s="363" t="s">
        <v>777</v>
      </c>
      <c r="H69" s="363" t="s">
        <v>852</v>
      </c>
      <c r="I69" s="364" t="s">
        <v>840</v>
      </c>
      <c r="J69" s="365">
        <v>2400</v>
      </c>
      <c r="K69" s="366">
        <v>0</v>
      </c>
      <c r="L69" s="363" t="s">
        <v>836</v>
      </c>
      <c r="M69" s="367"/>
    </row>
    <row r="70" spans="1:13" ht="25.5">
      <c r="A70" s="363">
        <f t="shared" si="1"/>
        <v>68</v>
      </c>
      <c r="B70" s="363" t="s">
        <v>598</v>
      </c>
      <c r="C70" s="363" t="s">
        <v>796</v>
      </c>
      <c r="D70" s="364" t="s">
        <v>633</v>
      </c>
      <c r="E70" s="364" t="s">
        <v>298</v>
      </c>
      <c r="F70" s="363" t="s">
        <v>853</v>
      </c>
      <c r="G70" s="363" t="s">
        <v>854</v>
      </c>
      <c r="H70" s="363" t="s">
        <v>855</v>
      </c>
      <c r="I70" s="364" t="s">
        <v>820</v>
      </c>
      <c r="J70" s="365">
        <v>5286.6</v>
      </c>
      <c r="K70" s="366">
        <v>0</v>
      </c>
      <c r="L70" s="363" t="s">
        <v>856</v>
      </c>
      <c r="M70" s="367"/>
    </row>
    <row r="71" spans="1:13" ht="25.5">
      <c r="A71" s="363">
        <f t="shared" si="1"/>
        <v>69</v>
      </c>
      <c r="B71" s="363" t="s">
        <v>598</v>
      </c>
      <c r="C71" s="363" t="s">
        <v>796</v>
      </c>
      <c r="D71" s="364" t="s">
        <v>633</v>
      </c>
      <c r="E71" s="364" t="s">
        <v>298</v>
      </c>
      <c r="F71" s="363" t="s">
        <v>857</v>
      </c>
      <c r="G71" s="363" t="s">
        <v>858</v>
      </c>
      <c r="H71" s="363" t="s">
        <v>859</v>
      </c>
      <c r="I71" s="364" t="s">
        <v>860</v>
      </c>
      <c r="J71" s="365">
        <v>28686</v>
      </c>
      <c r="K71" s="366">
        <v>0</v>
      </c>
      <c r="L71" s="363" t="s">
        <v>841</v>
      </c>
      <c r="M71" s="367"/>
    </row>
    <row r="72" spans="1:13" ht="38.25">
      <c r="A72" s="363">
        <f t="shared" si="1"/>
        <v>70</v>
      </c>
      <c r="B72" s="363" t="s">
        <v>598</v>
      </c>
      <c r="C72" s="363" t="s">
        <v>796</v>
      </c>
      <c r="D72" s="364" t="s">
        <v>633</v>
      </c>
      <c r="E72" s="364" t="s">
        <v>298</v>
      </c>
      <c r="F72" s="363" t="s">
        <v>861</v>
      </c>
      <c r="G72" s="363" t="s">
        <v>814</v>
      </c>
      <c r="H72" s="363" t="s">
        <v>862</v>
      </c>
      <c r="I72" s="364" t="s">
        <v>863</v>
      </c>
      <c r="J72" s="365">
        <v>6224.5</v>
      </c>
      <c r="K72" s="366">
        <v>0</v>
      </c>
      <c r="L72" s="363" t="s">
        <v>864</v>
      </c>
      <c r="M72" s="367"/>
    </row>
    <row r="73" spans="1:13" ht="25.5">
      <c r="A73" s="363">
        <f t="shared" si="1"/>
        <v>71</v>
      </c>
      <c r="B73" s="363" t="s">
        <v>598</v>
      </c>
      <c r="C73" s="363" t="s">
        <v>865</v>
      </c>
      <c r="D73" s="364" t="s">
        <v>633</v>
      </c>
      <c r="E73" s="364" t="s">
        <v>298</v>
      </c>
      <c r="F73" s="363" t="s">
        <v>866</v>
      </c>
      <c r="G73" s="363" t="s">
        <v>867</v>
      </c>
      <c r="H73" s="363" t="s">
        <v>868</v>
      </c>
      <c r="I73" s="364">
        <v>2014</v>
      </c>
      <c r="J73" s="365">
        <v>5000</v>
      </c>
      <c r="K73" s="366">
        <v>0</v>
      </c>
      <c r="L73" s="363"/>
      <c r="M73" s="367"/>
    </row>
    <row r="74" spans="1:13" ht="25.5">
      <c r="A74" s="363">
        <f t="shared" si="1"/>
        <v>72</v>
      </c>
      <c r="B74" s="363" t="s">
        <v>598</v>
      </c>
      <c r="C74" s="363" t="s">
        <v>865</v>
      </c>
      <c r="D74" s="364" t="s">
        <v>633</v>
      </c>
      <c r="E74" s="364" t="s">
        <v>298</v>
      </c>
      <c r="F74" s="363" t="s">
        <v>869</v>
      </c>
      <c r="G74" s="363" t="s">
        <v>867</v>
      </c>
      <c r="H74" s="363" t="s">
        <v>870</v>
      </c>
      <c r="I74" s="364">
        <v>2014</v>
      </c>
      <c r="J74" s="365">
        <v>8000</v>
      </c>
      <c r="K74" s="366">
        <v>0</v>
      </c>
      <c r="L74" s="363"/>
      <c r="M74" s="367"/>
    </row>
    <row r="75" spans="1:13" ht="38.25" customHeight="1">
      <c r="A75" s="363">
        <f t="shared" si="1"/>
        <v>73</v>
      </c>
      <c r="B75" s="363" t="s">
        <v>598</v>
      </c>
      <c r="C75" s="363" t="s">
        <v>871</v>
      </c>
      <c r="D75" s="364" t="s">
        <v>633</v>
      </c>
      <c r="E75" s="364" t="s">
        <v>640</v>
      </c>
      <c r="F75" s="369" t="s">
        <v>872</v>
      </c>
      <c r="G75" s="369" t="s">
        <v>737</v>
      </c>
      <c r="H75" s="363" t="s">
        <v>873</v>
      </c>
      <c r="I75" s="364" t="s">
        <v>874</v>
      </c>
      <c r="J75" s="365">
        <v>19385.080000000002</v>
      </c>
      <c r="K75" s="366">
        <v>0</v>
      </c>
      <c r="L75" s="363" t="s">
        <v>875</v>
      </c>
      <c r="M75" s="367"/>
    </row>
    <row r="76" spans="1:13" ht="38.25" customHeight="1">
      <c r="A76" s="363">
        <f t="shared" si="1"/>
        <v>74</v>
      </c>
      <c r="B76" s="363" t="s">
        <v>598</v>
      </c>
      <c r="C76" s="359" t="s">
        <v>876</v>
      </c>
      <c r="D76" s="360" t="s">
        <v>633</v>
      </c>
      <c r="E76" s="364" t="s">
        <v>640</v>
      </c>
      <c r="F76" s="359" t="s">
        <v>877</v>
      </c>
      <c r="G76" s="369" t="s">
        <v>737</v>
      </c>
      <c r="H76" s="359" t="s">
        <v>878</v>
      </c>
      <c r="I76" s="360" t="s">
        <v>879</v>
      </c>
      <c r="J76" s="361">
        <v>40616.83</v>
      </c>
      <c r="K76" s="366">
        <v>0</v>
      </c>
      <c r="L76" s="363"/>
      <c r="M76" s="367"/>
    </row>
    <row r="77" spans="1:13" ht="25.5">
      <c r="A77" s="363">
        <f t="shared" si="1"/>
        <v>75</v>
      </c>
      <c r="B77" s="359" t="s">
        <v>598</v>
      </c>
      <c r="C77" s="359" t="s">
        <v>880</v>
      </c>
      <c r="D77" s="360" t="s">
        <v>881</v>
      </c>
      <c r="E77" s="364" t="s">
        <v>298</v>
      </c>
      <c r="F77" s="359" t="s">
        <v>882</v>
      </c>
      <c r="G77" s="359" t="s">
        <v>883</v>
      </c>
      <c r="H77" s="359" t="s">
        <v>884</v>
      </c>
      <c r="I77" s="359" t="s">
        <v>885</v>
      </c>
      <c r="J77" s="361">
        <v>16200</v>
      </c>
      <c r="K77" s="366">
        <v>0</v>
      </c>
      <c r="L77" s="363"/>
    </row>
    <row r="78" spans="1:13" ht="25.5">
      <c r="A78" s="363">
        <f t="shared" si="1"/>
        <v>76</v>
      </c>
      <c r="B78" s="359" t="s">
        <v>598</v>
      </c>
      <c r="C78" s="359" t="s">
        <v>880</v>
      </c>
      <c r="D78" s="360" t="s">
        <v>881</v>
      </c>
      <c r="E78" s="364" t="s">
        <v>298</v>
      </c>
      <c r="F78" s="359" t="s">
        <v>882</v>
      </c>
      <c r="G78" s="359" t="s">
        <v>883</v>
      </c>
      <c r="H78" s="359" t="s">
        <v>886</v>
      </c>
      <c r="I78" s="359" t="s">
        <v>887</v>
      </c>
      <c r="J78" s="361">
        <v>16200</v>
      </c>
      <c r="K78" s="366">
        <v>0</v>
      </c>
      <c r="L78" s="363"/>
    </row>
    <row r="79" spans="1:13" ht="25.5">
      <c r="A79" s="363">
        <f t="shared" si="1"/>
        <v>77</v>
      </c>
      <c r="B79" s="359" t="s">
        <v>598</v>
      </c>
      <c r="C79" s="359" t="s">
        <v>888</v>
      </c>
      <c r="D79" s="360" t="s">
        <v>881</v>
      </c>
      <c r="E79" s="364" t="s">
        <v>298</v>
      </c>
      <c r="F79" s="359" t="s">
        <v>889</v>
      </c>
      <c r="G79" s="359" t="s">
        <v>890</v>
      </c>
      <c r="H79" s="359" t="s">
        <v>891</v>
      </c>
      <c r="I79" s="359" t="s">
        <v>892</v>
      </c>
      <c r="J79" s="361">
        <v>9960</v>
      </c>
      <c r="K79" s="366">
        <v>0</v>
      </c>
      <c r="L79" s="363"/>
    </row>
    <row r="80" spans="1:13" ht="38.25">
      <c r="A80" s="363">
        <f t="shared" si="1"/>
        <v>78</v>
      </c>
      <c r="B80" s="363" t="s">
        <v>598</v>
      </c>
      <c r="C80" s="363" t="s">
        <v>893</v>
      </c>
      <c r="D80" s="364" t="s">
        <v>881</v>
      </c>
      <c r="E80" s="364" t="s">
        <v>298</v>
      </c>
      <c r="F80" s="363" t="s">
        <v>894</v>
      </c>
      <c r="G80" s="363" t="s">
        <v>895</v>
      </c>
      <c r="H80" s="363" t="s">
        <v>896</v>
      </c>
      <c r="I80" s="363" t="s">
        <v>897</v>
      </c>
      <c r="J80" s="365">
        <v>6600</v>
      </c>
      <c r="K80" s="366">
        <v>0</v>
      </c>
      <c r="L80" s="363"/>
    </row>
    <row r="81" spans="1:12" ht="25.5">
      <c r="A81" s="363">
        <f t="shared" si="1"/>
        <v>79</v>
      </c>
      <c r="B81" s="363" t="s">
        <v>598</v>
      </c>
      <c r="C81" s="363" t="s">
        <v>898</v>
      </c>
      <c r="D81" s="364" t="s">
        <v>881</v>
      </c>
      <c r="E81" s="364" t="s">
        <v>298</v>
      </c>
      <c r="F81" s="363" t="s">
        <v>899</v>
      </c>
      <c r="G81" s="363" t="s">
        <v>883</v>
      </c>
      <c r="H81" s="363" t="s">
        <v>900</v>
      </c>
      <c r="I81" s="363" t="s">
        <v>901</v>
      </c>
      <c r="J81" s="365">
        <v>22800</v>
      </c>
      <c r="K81" s="366">
        <v>0</v>
      </c>
      <c r="L81" s="363"/>
    </row>
    <row r="82" spans="1:12" ht="25.5">
      <c r="A82" s="363">
        <f t="shared" si="1"/>
        <v>80</v>
      </c>
      <c r="B82" s="363" t="s">
        <v>598</v>
      </c>
      <c r="C82" s="363" t="s">
        <v>902</v>
      </c>
      <c r="D82" s="364" t="s">
        <v>881</v>
      </c>
      <c r="E82" s="364" t="s">
        <v>298</v>
      </c>
      <c r="F82" s="363" t="s">
        <v>903</v>
      </c>
      <c r="G82" s="363" t="s">
        <v>904</v>
      </c>
      <c r="H82" s="363" t="s">
        <v>905</v>
      </c>
      <c r="I82" s="363" t="s">
        <v>906</v>
      </c>
      <c r="J82" s="365">
        <v>1680</v>
      </c>
      <c r="K82" s="366">
        <v>0</v>
      </c>
      <c r="L82" s="363"/>
    </row>
    <row r="83" spans="1:12" ht="25.5">
      <c r="A83" s="363">
        <f t="shared" si="1"/>
        <v>81</v>
      </c>
      <c r="B83" s="363" t="s">
        <v>598</v>
      </c>
      <c r="C83" s="363" t="s">
        <v>907</v>
      </c>
      <c r="D83" s="364" t="s">
        <v>881</v>
      </c>
      <c r="E83" s="364" t="s">
        <v>298</v>
      </c>
      <c r="F83" s="363" t="s">
        <v>908</v>
      </c>
      <c r="G83" s="363" t="s">
        <v>909</v>
      </c>
      <c r="H83" s="363" t="s">
        <v>910</v>
      </c>
      <c r="I83" s="363" t="s">
        <v>911</v>
      </c>
      <c r="J83" s="365">
        <v>4080</v>
      </c>
      <c r="K83" s="366">
        <v>0</v>
      </c>
      <c r="L83" s="363"/>
    </row>
    <row r="84" spans="1:12" ht="38.25">
      <c r="A84" s="363">
        <f t="shared" si="1"/>
        <v>82</v>
      </c>
      <c r="B84" s="363" t="s">
        <v>598</v>
      </c>
      <c r="C84" s="363" t="s">
        <v>912</v>
      </c>
      <c r="D84" s="364" t="s">
        <v>881</v>
      </c>
      <c r="E84" s="364" t="s">
        <v>298</v>
      </c>
      <c r="F84" s="363" t="s">
        <v>913</v>
      </c>
      <c r="G84" s="363" t="s">
        <v>895</v>
      </c>
      <c r="H84" s="363" t="s">
        <v>914</v>
      </c>
      <c r="I84" s="363" t="s">
        <v>915</v>
      </c>
      <c r="J84" s="365">
        <v>6000</v>
      </c>
      <c r="K84" s="366">
        <v>0</v>
      </c>
      <c r="L84" s="363"/>
    </row>
    <row r="85" spans="1:12" ht="25.5">
      <c r="A85" s="363">
        <f t="shared" si="1"/>
        <v>83</v>
      </c>
      <c r="B85" s="363" t="s">
        <v>598</v>
      </c>
      <c r="C85" s="363" t="s">
        <v>916</v>
      </c>
      <c r="D85" s="364" t="s">
        <v>881</v>
      </c>
      <c r="E85" s="364" t="s">
        <v>298</v>
      </c>
      <c r="F85" s="363" t="s">
        <v>917</v>
      </c>
      <c r="G85" s="363" t="s">
        <v>904</v>
      </c>
      <c r="H85" s="363" t="s">
        <v>918</v>
      </c>
      <c r="I85" s="363" t="s">
        <v>911</v>
      </c>
      <c r="J85" s="365">
        <v>1200</v>
      </c>
      <c r="K85" s="366">
        <v>0</v>
      </c>
      <c r="L85" s="363"/>
    </row>
    <row r="86" spans="1:12" ht="25.5">
      <c r="A86" s="363">
        <f t="shared" si="1"/>
        <v>84</v>
      </c>
      <c r="B86" s="363" t="s">
        <v>598</v>
      </c>
      <c r="C86" s="363" t="s">
        <v>919</v>
      </c>
      <c r="D86" s="364" t="s">
        <v>881</v>
      </c>
      <c r="E86" s="364" t="s">
        <v>298</v>
      </c>
      <c r="F86" s="363" t="s">
        <v>920</v>
      </c>
      <c r="G86" s="363" t="s">
        <v>921</v>
      </c>
      <c r="H86" s="363" t="s">
        <v>922</v>
      </c>
      <c r="I86" s="363" t="s">
        <v>923</v>
      </c>
      <c r="J86" s="365">
        <v>5040</v>
      </c>
      <c r="K86" s="366">
        <v>0</v>
      </c>
      <c r="L86" s="363"/>
    </row>
    <row r="87" spans="1:12" ht="25.5">
      <c r="A87" s="363">
        <f t="shared" si="1"/>
        <v>85</v>
      </c>
      <c r="B87" s="363" t="s">
        <v>598</v>
      </c>
      <c r="C87" s="363" t="s">
        <v>924</v>
      </c>
      <c r="D87" s="364" t="s">
        <v>881</v>
      </c>
      <c r="E87" s="364" t="s">
        <v>298</v>
      </c>
      <c r="F87" s="363" t="s">
        <v>925</v>
      </c>
      <c r="G87" s="363" t="s">
        <v>890</v>
      </c>
      <c r="H87" s="363" t="s">
        <v>926</v>
      </c>
      <c r="I87" s="363" t="s">
        <v>927</v>
      </c>
      <c r="J87" s="365">
        <v>106800</v>
      </c>
      <c r="K87" s="366">
        <v>0</v>
      </c>
      <c r="L87" s="363"/>
    </row>
    <row r="88" spans="1:12" ht="25.5">
      <c r="A88" s="363">
        <f t="shared" si="1"/>
        <v>86</v>
      </c>
      <c r="B88" s="363" t="s">
        <v>598</v>
      </c>
      <c r="C88" s="363" t="s">
        <v>928</v>
      </c>
      <c r="D88" s="364" t="s">
        <v>881</v>
      </c>
      <c r="E88" s="364" t="s">
        <v>298</v>
      </c>
      <c r="F88" s="363" t="s">
        <v>929</v>
      </c>
      <c r="G88" s="363" t="s">
        <v>930</v>
      </c>
      <c r="H88" s="363" t="s">
        <v>931</v>
      </c>
      <c r="I88" s="363" t="s">
        <v>932</v>
      </c>
      <c r="J88" s="365">
        <v>6120</v>
      </c>
      <c r="K88" s="366">
        <v>0</v>
      </c>
      <c r="L88" s="363"/>
    </row>
    <row r="89" spans="1:12" ht="25.5">
      <c r="A89" s="363">
        <f t="shared" si="1"/>
        <v>87</v>
      </c>
      <c r="B89" s="363" t="s">
        <v>598</v>
      </c>
      <c r="C89" s="363" t="s">
        <v>919</v>
      </c>
      <c r="D89" s="364" t="s">
        <v>881</v>
      </c>
      <c r="E89" s="364" t="s">
        <v>298</v>
      </c>
      <c r="F89" s="363" t="s">
        <v>933</v>
      </c>
      <c r="G89" s="363" t="s">
        <v>921</v>
      </c>
      <c r="H89" s="363" t="s">
        <v>934</v>
      </c>
      <c r="I89" s="363" t="s">
        <v>935</v>
      </c>
      <c r="J89" s="365">
        <v>2520</v>
      </c>
      <c r="K89" s="366">
        <v>0</v>
      </c>
      <c r="L89" s="363"/>
    </row>
    <row r="90" spans="1:12" ht="25.5">
      <c r="A90" s="363">
        <f t="shared" si="1"/>
        <v>88</v>
      </c>
      <c r="B90" s="363" t="s">
        <v>598</v>
      </c>
      <c r="C90" s="363" t="s">
        <v>936</v>
      </c>
      <c r="D90" s="364" t="s">
        <v>881</v>
      </c>
      <c r="E90" s="364" t="s">
        <v>298</v>
      </c>
      <c r="F90" s="363" t="s">
        <v>937</v>
      </c>
      <c r="G90" s="363" t="s">
        <v>938</v>
      </c>
      <c r="H90" s="363" t="s">
        <v>939</v>
      </c>
      <c r="I90" s="363" t="s">
        <v>887</v>
      </c>
      <c r="J90" s="365">
        <v>3549.4</v>
      </c>
      <c r="K90" s="366">
        <v>0</v>
      </c>
      <c r="L90" s="363"/>
    </row>
    <row r="91" spans="1:12" ht="25.5">
      <c r="A91" s="363">
        <f t="shared" si="1"/>
        <v>89</v>
      </c>
      <c r="B91" s="363" t="s">
        <v>598</v>
      </c>
      <c r="C91" s="363" t="s">
        <v>940</v>
      </c>
      <c r="D91" s="364" t="s">
        <v>881</v>
      </c>
      <c r="E91" s="364" t="s">
        <v>298</v>
      </c>
      <c r="F91" s="363" t="s">
        <v>941</v>
      </c>
      <c r="G91" s="363" t="s">
        <v>942</v>
      </c>
      <c r="H91" s="363" t="s">
        <v>943</v>
      </c>
      <c r="I91" s="363" t="s">
        <v>944</v>
      </c>
      <c r="J91" s="365">
        <v>756</v>
      </c>
      <c r="K91" s="366">
        <v>0</v>
      </c>
      <c r="L91" s="363"/>
    </row>
    <row r="92" spans="1:12" ht="25.5">
      <c r="A92" s="363">
        <f t="shared" si="1"/>
        <v>90</v>
      </c>
      <c r="B92" s="363" t="s">
        <v>598</v>
      </c>
      <c r="C92" s="363" t="s">
        <v>945</v>
      </c>
      <c r="D92" s="364" t="s">
        <v>881</v>
      </c>
      <c r="E92" s="364" t="s">
        <v>298</v>
      </c>
      <c r="F92" s="363" t="s">
        <v>946</v>
      </c>
      <c r="G92" s="363" t="s">
        <v>947</v>
      </c>
      <c r="H92" s="363" t="s">
        <v>948</v>
      </c>
      <c r="I92" s="363" t="s">
        <v>949</v>
      </c>
      <c r="J92" s="365">
        <v>600</v>
      </c>
      <c r="K92" s="366">
        <v>0</v>
      </c>
      <c r="L92" s="363"/>
    </row>
    <row r="93" spans="1:12" ht="25.5">
      <c r="A93" s="363">
        <f t="shared" si="1"/>
        <v>91</v>
      </c>
      <c r="B93" s="363" t="s">
        <v>598</v>
      </c>
      <c r="C93" s="363" t="s">
        <v>950</v>
      </c>
      <c r="D93" s="364" t="s">
        <v>881</v>
      </c>
      <c r="E93" s="364" t="s">
        <v>298</v>
      </c>
      <c r="F93" s="363" t="s">
        <v>951</v>
      </c>
      <c r="G93" s="363" t="s">
        <v>952</v>
      </c>
      <c r="H93" s="363" t="s">
        <v>953</v>
      </c>
      <c r="I93" s="363" t="s">
        <v>932</v>
      </c>
      <c r="J93" s="365">
        <v>940</v>
      </c>
      <c r="K93" s="366">
        <v>0</v>
      </c>
      <c r="L93" s="363"/>
    </row>
    <row r="94" spans="1:12" ht="25.5">
      <c r="A94" s="363">
        <f t="shared" si="1"/>
        <v>92</v>
      </c>
      <c r="B94" s="363" t="s">
        <v>598</v>
      </c>
      <c r="C94" s="363" t="s">
        <v>950</v>
      </c>
      <c r="D94" s="364" t="s">
        <v>881</v>
      </c>
      <c r="E94" s="364" t="s">
        <v>298</v>
      </c>
      <c r="F94" s="363" t="s">
        <v>954</v>
      </c>
      <c r="G94" s="363" t="s">
        <v>955</v>
      </c>
      <c r="H94" s="363" t="s">
        <v>956</v>
      </c>
      <c r="I94" s="363" t="s">
        <v>957</v>
      </c>
      <c r="J94" s="365">
        <v>560</v>
      </c>
      <c r="K94" s="366">
        <v>0</v>
      </c>
      <c r="L94" s="363"/>
    </row>
    <row r="95" spans="1:12" ht="25.5">
      <c r="A95" s="363">
        <f t="shared" si="1"/>
        <v>93</v>
      </c>
      <c r="B95" s="363" t="s">
        <v>598</v>
      </c>
      <c r="C95" s="363" t="s">
        <v>958</v>
      </c>
      <c r="D95" s="364" t="s">
        <v>881</v>
      </c>
      <c r="E95" s="364" t="s">
        <v>298</v>
      </c>
      <c r="F95" s="363" t="s">
        <v>959</v>
      </c>
      <c r="G95" s="363" t="s">
        <v>952</v>
      </c>
      <c r="H95" s="363" t="s">
        <v>960</v>
      </c>
      <c r="I95" s="363" t="s">
        <v>961</v>
      </c>
      <c r="J95" s="365">
        <v>11940</v>
      </c>
      <c r="K95" s="366">
        <v>0</v>
      </c>
      <c r="L95" s="363"/>
    </row>
    <row r="96" spans="1:12" ht="25.5">
      <c r="A96" s="363">
        <f t="shared" si="1"/>
        <v>94</v>
      </c>
      <c r="B96" s="363" t="s">
        <v>598</v>
      </c>
      <c r="C96" s="363" t="s">
        <v>962</v>
      </c>
      <c r="D96" s="364" t="s">
        <v>881</v>
      </c>
      <c r="E96" s="364" t="s">
        <v>298</v>
      </c>
      <c r="F96" s="363" t="s">
        <v>963</v>
      </c>
      <c r="G96" s="363" t="s">
        <v>921</v>
      </c>
      <c r="H96" s="363" t="s">
        <v>964</v>
      </c>
      <c r="I96" s="363" t="s">
        <v>965</v>
      </c>
      <c r="J96" s="365">
        <v>3960</v>
      </c>
      <c r="K96" s="366">
        <v>0</v>
      </c>
      <c r="L96" s="363"/>
    </row>
    <row r="97" spans="1:12" ht="25.5">
      <c r="A97" s="363">
        <f t="shared" si="1"/>
        <v>95</v>
      </c>
      <c r="B97" s="363" t="s">
        <v>598</v>
      </c>
      <c r="C97" s="363" t="s">
        <v>888</v>
      </c>
      <c r="D97" s="364" t="s">
        <v>881</v>
      </c>
      <c r="E97" s="364" t="s">
        <v>298</v>
      </c>
      <c r="F97" s="363" t="s">
        <v>966</v>
      </c>
      <c r="G97" s="363" t="s">
        <v>967</v>
      </c>
      <c r="H97" s="363" t="s">
        <v>968</v>
      </c>
      <c r="I97" s="363" t="s">
        <v>969</v>
      </c>
      <c r="J97" s="365">
        <v>3300</v>
      </c>
      <c r="K97" s="366">
        <v>0</v>
      </c>
      <c r="L97" s="363"/>
    </row>
    <row r="98" spans="1:12" ht="25.5">
      <c r="A98" s="363">
        <f t="shared" si="1"/>
        <v>96</v>
      </c>
      <c r="B98" s="363" t="s">
        <v>598</v>
      </c>
      <c r="C98" s="363" t="s">
        <v>970</v>
      </c>
      <c r="D98" s="364" t="s">
        <v>881</v>
      </c>
      <c r="E98" s="364" t="s">
        <v>298</v>
      </c>
      <c r="F98" s="363" t="s">
        <v>971</v>
      </c>
      <c r="G98" s="363" t="s">
        <v>904</v>
      </c>
      <c r="H98" s="363" t="s">
        <v>972</v>
      </c>
      <c r="I98" s="363" t="s">
        <v>973</v>
      </c>
      <c r="J98" s="365">
        <v>1440</v>
      </c>
      <c r="K98" s="366">
        <v>0</v>
      </c>
      <c r="L98" s="363"/>
    </row>
    <row r="99" spans="1:12" ht="25.5">
      <c r="A99" s="363">
        <f t="shared" si="1"/>
        <v>97</v>
      </c>
      <c r="B99" s="363" t="s">
        <v>598</v>
      </c>
      <c r="C99" s="363" t="s">
        <v>974</v>
      </c>
      <c r="D99" s="364" t="s">
        <v>881</v>
      </c>
      <c r="E99" s="364" t="s">
        <v>298</v>
      </c>
      <c r="F99" s="363" t="s">
        <v>975</v>
      </c>
      <c r="G99" s="363" t="s">
        <v>976</v>
      </c>
      <c r="H99" s="363" t="s">
        <v>977</v>
      </c>
      <c r="I99" s="363" t="s">
        <v>978</v>
      </c>
      <c r="J99" s="365">
        <v>27600</v>
      </c>
      <c r="K99" s="366">
        <v>0</v>
      </c>
      <c r="L99" s="363"/>
    </row>
    <row r="100" spans="1:12" ht="25.5">
      <c r="A100" s="363">
        <f t="shared" si="1"/>
        <v>98</v>
      </c>
      <c r="B100" s="363" t="s">
        <v>598</v>
      </c>
      <c r="C100" s="363" t="s">
        <v>979</v>
      </c>
      <c r="D100" s="364" t="s">
        <v>881</v>
      </c>
      <c r="E100" s="364" t="s">
        <v>298</v>
      </c>
      <c r="F100" s="363" t="s">
        <v>980</v>
      </c>
      <c r="G100" s="363" t="s">
        <v>952</v>
      </c>
      <c r="H100" s="363" t="s">
        <v>981</v>
      </c>
      <c r="I100" s="363" t="s">
        <v>982</v>
      </c>
      <c r="J100" s="365">
        <v>7062</v>
      </c>
      <c r="K100" s="366">
        <v>0</v>
      </c>
      <c r="L100" s="363"/>
    </row>
    <row r="101" spans="1:12" ht="25.5">
      <c r="A101" s="363">
        <f t="shared" si="1"/>
        <v>99</v>
      </c>
      <c r="B101" s="363" t="s">
        <v>598</v>
      </c>
      <c r="C101" s="363" t="s">
        <v>983</v>
      </c>
      <c r="D101" s="364" t="s">
        <v>881</v>
      </c>
      <c r="E101" s="364" t="s">
        <v>298</v>
      </c>
      <c r="F101" s="363" t="s">
        <v>984</v>
      </c>
      <c r="G101" s="363" t="s">
        <v>985</v>
      </c>
      <c r="H101" s="363" t="s">
        <v>986</v>
      </c>
      <c r="I101" s="363" t="s">
        <v>987</v>
      </c>
      <c r="J101" s="365">
        <v>198000</v>
      </c>
      <c r="K101" s="366">
        <v>0</v>
      </c>
      <c r="L101" s="363"/>
    </row>
    <row r="102" spans="1:12" ht="25.5">
      <c r="A102" s="363">
        <f t="shared" si="1"/>
        <v>100</v>
      </c>
      <c r="B102" s="363" t="s">
        <v>598</v>
      </c>
      <c r="C102" s="363" t="s">
        <v>988</v>
      </c>
      <c r="D102" s="364" t="s">
        <v>881</v>
      </c>
      <c r="E102" s="364" t="s">
        <v>298</v>
      </c>
      <c r="F102" s="363" t="s">
        <v>989</v>
      </c>
      <c r="G102" s="363" t="s">
        <v>990</v>
      </c>
      <c r="H102" s="363" t="s">
        <v>991</v>
      </c>
      <c r="I102" s="363" t="s">
        <v>992</v>
      </c>
      <c r="J102" s="365">
        <v>1680</v>
      </c>
      <c r="K102" s="366">
        <v>0</v>
      </c>
      <c r="L102" s="363"/>
    </row>
    <row r="103" spans="1:12" ht="25.5">
      <c r="A103" s="363">
        <f t="shared" si="1"/>
        <v>101</v>
      </c>
      <c r="B103" s="363" t="s">
        <v>598</v>
      </c>
      <c r="C103" s="363" t="s">
        <v>993</v>
      </c>
      <c r="D103" s="364" t="s">
        <v>881</v>
      </c>
      <c r="E103" s="364" t="s">
        <v>298</v>
      </c>
      <c r="F103" s="363" t="s">
        <v>994</v>
      </c>
      <c r="G103" s="363" t="s">
        <v>967</v>
      </c>
      <c r="H103" s="363" t="s">
        <v>995</v>
      </c>
      <c r="I103" s="363" t="s">
        <v>996</v>
      </c>
      <c r="J103" s="365">
        <v>14400</v>
      </c>
      <c r="K103" s="366">
        <v>0</v>
      </c>
      <c r="L103" s="363"/>
    </row>
    <row r="104" spans="1:12" ht="38.25">
      <c r="A104" s="363">
        <f t="shared" si="1"/>
        <v>102</v>
      </c>
      <c r="B104" s="363" t="s">
        <v>598</v>
      </c>
      <c r="C104" s="363" t="s">
        <v>997</v>
      </c>
      <c r="D104" s="364" t="s">
        <v>881</v>
      </c>
      <c r="E104" s="364" t="s">
        <v>298</v>
      </c>
      <c r="F104" s="363" t="s">
        <v>998</v>
      </c>
      <c r="G104" s="363" t="s">
        <v>895</v>
      </c>
      <c r="H104" s="363" t="s">
        <v>999</v>
      </c>
      <c r="I104" s="363" t="s">
        <v>1000</v>
      </c>
      <c r="J104" s="365">
        <v>9120</v>
      </c>
      <c r="K104" s="366">
        <v>0</v>
      </c>
      <c r="L104" s="363"/>
    </row>
    <row r="105" spans="1:12" ht="25.5">
      <c r="A105" s="363">
        <f t="shared" si="1"/>
        <v>103</v>
      </c>
      <c r="B105" s="363" t="s">
        <v>598</v>
      </c>
      <c r="C105" s="363" t="s">
        <v>1001</v>
      </c>
      <c r="D105" s="364" t="s">
        <v>881</v>
      </c>
      <c r="E105" s="364" t="s">
        <v>298</v>
      </c>
      <c r="F105" s="363" t="s">
        <v>1002</v>
      </c>
      <c r="G105" s="363" t="s">
        <v>759</v>
      </c>
      <c r="H105" s="363" t="s">
        <v>1003</v>
      </c>
      <c r="I105" s="363" t="s">
        <v>1004</v>
      </c>
      <c r="J105" s="365">
        <v>13848</v>
      </c>
      <c r="K105" s="366">
        <v>0</v>
      </c>
      <c r="L105" s="363"/>
    </row>
    <row r="106" spans="1:12" ht="25.5">
      <c r="A106" s="363">
        <f t="shared" si="1"/>
        <v>104</v>
      </c>
      <c r="B106" s="363" t="s">
        <v>598</v>
      </c>
      <c r="C106" s="363" t="s">
        <v>1005</v>
      </c>
      <c r="D106" s="364" t="s">
        <v>881</v>
      </c>
      <c r="E106" s="364" t="s">
        <v>298</v>
      </c>
      <c r="F106" s="363" t="s">
        <v>1006</v>
      </c>
      <c r="G106" s="363" t="s">
        <v>759</v>
      </c>
      <c r="H106" s="363" t="s">
        <v>1007</v>
      </c>
      <c r="I106" s="363" t="s">
        <v>1008</v>
      </c>
      <c r="J106" s="365">
        <v>10176</v>
      </c>
      <c r="K106" s="366">
        <v>0</v>
      </c>
      <c r="L106" s="363"/>
    </row>
    <row r="107" spans="1:12" ht="25.5">
      <c r="A107" s="363">
        <f t="shared" si="1"/>
        <v>105</v>
      </c>
      <c r="B107" s="363" t="s">
        <v>598</v>
      </c>
      <c r="C107" s="363" t="s">
        <v>1009</v>
      </c>
      <c r="D107" s="364" t="s">
        <v>881</v>
      </c>
      <c r="E107" s="364" t="s">
        <v>298</v>
      </c>
      <c r="F107" s="363" t="s">
        <v>1010</v>
      </c>
      <c r="G107" s="363" t="s">
        <v>1011</v>
      </c>
      <c r="H107" s="363" t="s">
        <v>1012</v>
      </c>
      <c r="I107" s="363" t="s">
        <v>1013</v>
      </c>
      <c r="J107" s="365">
        <v>2580</v>
      </c>
      <c r="K107" s="366">
        <v>0</v>
      </c>
      <c r="L107" s="363"/>
    </row>
    <row r="108" spans="1:12" ht="25.5">
      <c r="A108" s="363">
        <f t="shared" si="1"/>
        <v>106</v>
      </c>
      <c r="B108" s="363" t="s">
        <v>598</v>
      </c>
      <c r="C108" s="363" t="s">
        <v>1014</v>
      </c>
      <c r="D108" s="364" t="s">
        <v>881</v>
      </c>
      <c r="E108" s="364" t="s">
        <v>298</v>
      </c>
      <c r="F108" s="363" t="s">
        <v>1015</v>
      </c>
      <c r="G108" s="363" t="s">
        <v>759</v>
      </c>
      <c r="H108" s="363" t="s">
        <v>1016</v>
      </c>
      <c r="I108" s="363" t="s">
        <v>1017</v>
      </c>
      <c r="J108" s="365">
        <v>21600</v>
      </c>
      <c r="K108" s="366">
        <v>0</v>
      </c>
      <c r="L108" s="363"/>
    </row>
    <row r="109" spans="1:12" ht="25.5">
      <c r="A109" s="363">
        <f t="shared" si="1"/>
        <v>107</v>
      </c>
      <c r="B109" s="363" t="s">
        <v>598</v>
      </c>
      <c r="C109" s="363" t="s">
        <v>893</v>
      </c>
      <c r="D109" s="364" t="s">
        <v>881</v>
      </c>
      <c r="E109" s="364" t="s">
        <v>298</v>
      </c>
      <c r="F109" s="363" t="s">
        <v>1018</v>
      </c>
      <c r="G109" s="363" t="s">
        <v>1019</v>
      </c>
      <c r="H109" s="363" t="s">
        <v>1020</v>
      </c>
      <c r="I109" s="363" t="s">
        <v>1021</v>
      </c>
      <c r="J109" s="365">
        <v>9840</v>
      </c>
      <c r="K109" s="366">
        <v>0</v>
      </c>
      <c r="L109" s="363"/>
    </row>
    <row r="110" spans="1:12" ht="25.5">
      <c r="A110" s="363">
        <f t="shared" si="1"/>
        <v>108</v>
      </c>
      <c r="B110" s="363" t="s">
        <v>598</v>
      </c>
      <c r="C110" s="363" t="s">
        <v>988</v>
      </c>
      <c r="D110" s="364" t="s">
        <v>881</v>
      </c>
      <c r="E110" s="364" t="s">
        <v>298</v>
      </c>
      <c r="F110" s="363" t="s">
        <v>1022</v>
      </c>
      <c r="G110" s="363" t="s">
        <v>1023</v>
      </c>
      <c r="H110" s="363" t="s">
        <v>1024</v>
      </c>
      <c r="I110" s="363" t="s">
        <v>1025</v>
      </c>
      <c r="J110" s="365">
        <v>2145</v>
      </c>
      <c r="K110" s="366">
        <v>0</v>
      </c>
      <c r="L110" s="363"/>
    </row>
    <row r="111" spans="1:12" ht="38.25">
      <c r="A111" s="363">
        <f t="shared" si="1"/>
        <v>109</v>
      </c>
      <c r="B111" s="363" t="s">
        <v>598</v>
      </c>
      <c r="C111" s="363" t="s">
        <v>1026</v>
      </c>
      <c r="D111" s="364" t="s">
        <v>881</v>
      </c>
      <c r="E111" s="364" t="s">
        <v>298</v>
      </c>
      <c r="F111" s="363" t="s">
        <v>1027</v>
      </c>
      <c r="G111" s="363" t="s">
        <v>895</v>
      </c>
      <c r="H111" s="363" t="s">
        <v>1028</v>
      </c>
      <c r="I111" s="363" t="s">
        <v>932</v>
      </c>
      <c r="J111" s="365">
        <v>11520</v>
      </c>
      <c r="K111" s="366">
        <v>0</v>
      </c>
      <c r="L111" s="363"/>
    </row>
    <row r="112" spans="1:12" ht="25.5">
      <c r="A112" s="363">
        <f t="shared" si="1"/>
        <v>110</v>
      </c>
      <c r="B112" s="363" t="s">
        <v>598</v>
      </c>
      <c r="C112" s="363" t="s">
        <v>979</v>
      </c>
      <c r="D112" s="364" t="s">
        <v>881</v>
      </c>
      <c r="E112" s="364" t="s">
        <v>298</v>
      </c>
      <c r="F112" s="363" t="s">
        <v>980</v>
      </c>
      <c r="G112" s="363" t="s">
        <v>952</v>
      </c>
      <c r="H112" s="363" t="s">
        <v>1029</v>
      </c>
      <c r="I112" s="363" t="s">
        <v>1030</v>
      </c>
      <c r="J112" s="365">
        <v>7062</v>
      </c>
      <c r="K112" s="366">
        <v>0</v>
      </c>
      <c r="L112" s="363"/>
    </row>
    <row r="113" spans="1:13" ht="25.5">
      <c r="A113" s="363">
        <f t="shared" si="1"/>
        <v>111</v>
      </c>
      <c r="B113" s="363" t="s">
        <v>598</v>
      </c>
      <c r="C113" s="363" t="s">
        <v>1031</v>
      </c>
      <c r="D113" s="364" t="s">
        <v>881</v>
      </c>
      <c r="E113" s="364" t="s">
        <v>298</v>
      </c>
      <c r="F113" s="363" t="s">
        <v>1032</v>
      </c>
      <c r="G113" s="363" t="s">
        <v>976</v>
      </c>
      <c r="H113" s="363" t="s">
        <v>1033</v>
      </c>
      <c r="I113" s="363" t="s">
        <v>949</v>
      </c>
      <c r="J113" s="365">
        <v>11400</v>
      </c>
      <c r="K113" s="366">
        <v>0</v>
      </c>
      <c r="L113" s="363"/>
    </row>
    <row r="114" spans="1:13" ht="38.25">
      <c r="A114" s="363">
        <f t="shared" si="1"/>
        <v>112</v>
      </c>
      <c r="B114" s="363" t="s">
        <v>598</v>
      </c>
      <c r="C114" s="363" t="s">
        <v>1034</v>
      </c>
      <c r="D114" s="364" t="s">
        <v>881</v>
      </c>
      <c r="E114" s="364" t="s">
        <v>298</v>
      </c>
      <c r="F114" s="363" t="s">
        <v>1035</v>
      </c>
      <c r="G114" s="363" t="s">
        <v>895</v>
      </c>
      <c r="H114" s="363" t="s">
        <v>1028</v>
      </c>
      <c r="I114" s="363" t="s">
        <v>992</v>
      </c>
      <c r="J114" s="365">
        <v>11640</v>
      </c>
      <c r="K114" s="366">
        <v>0</v>
      </c>
      <c r="L114" s="363"/>
    </row>
    <row r="115" spans="1:13" ht="38.25">
      <c r="A115" s="363">
        <f t="shared" si="1"/>
        <v>113</v>
      </c>
      <c r="B115" s="363" t="s">
        <v>598</v>
      </c>
      <c r="C115" s="363" t="s">
        <v>1036</v>
      </c>
      <c r="D115" s="364" t="s">
        <v>881</v>
      </c>
      <c r="E115" s="364" t="s">
        <v>298</v>
      </c>
      <c r="F115" s="363" t="s">
        <v>1037</v>
      </c>
      <c r="G115" s="363" t="s">
        <v>895</v>
      </c>
      <c r="H115" s="363" t="s">
        <v>1038</v>
      </c>
      <c r="I115" s="363" t="s">
        <v>1039</v>
      </c>
      <c r="J115" s="365">
        <v>2400</v>
      </c>
      <c r="K115" s="366">
        <v>0</v>
      </c>
      <c r="L115" s="363"/>
    </row>
    <row r="116" spans="1:13" ht="25.5">
      <c r="A116" s="363">
        <f t="shared" si="1"/>
        <v>114</v>
      </c>
      <c r="B116" s="363" t="s">
        <v>598</v>
      </c>
      <c r="C116" s="363" t="s">
        <v>924</v>
      </c>
      <c r="D116" s="364" t="s">
        <v>881</v>
      </c>
      <c r="E116" s="364" t="s">
        <v>298</v>
      </c>
      <c r="F116" s="363" t="s">
        <v>925</v>
      </c>
      <c r="G116" s="363" t="s">
        <v>890</v>
      </c>
      <c r="H116" s="363" t="s">
        <v>926</v>
      </c>
      <c r="I116" s="363" t="s">
        <v>1040</v>
      </c>
      <c r="J116" s="365">
        <v>106800</v>
      </c>
      <c r="K116" s="366">
        <v>0</v>
      </c>
      <c r="L116" s="363"/>
    </row>
    <row r="117" spans="1:13" ht="25.5">
      <c r="A117" s="363">
        <f t="shared" si="1"/>
        <v>115</v>
      </c>
      <c r="B117" s="363" t="s">
        <v>598</v>
      </c>
      <c r="C117" s="363" t="s">
        <v>1041</v>
      </c>
      <c r="D117" s="364" t="s">
        <v>881</v>
      </c>
      <c r="E117" s="364" t="s">
        <v>298</v>
      </c>
      <c r="F117" s="363" t="s">
        <v>1042</v>
      </c>
      <c r="G117" s="363" t="s">
        <v>759</v>
      </c>
      <c r="H117" s="363" t="s">
        <v>1043</v>
      </c>
      <c r="I117" s="363" t="s">
        <v>1044</v>
      </c>
      <c r="J117" s="365">
        <v>12480</v>
      </c>
      <c r="K117" s="366">
        <v>0</v>
      </c>
      <c r="L117" s="363"/>
    </row>
    <row r="118" spans="1:13" ht="25.5">
      <c r="A118" s="363">
        <f t="shared" si="1"/>
        <v>116</v>
      </c>
      <c r="B118" s="363" t="s">
        <v>598</v>
      </c>
      <c r="C118" s="363" t="s">
        <v>1045</v>
      </c>
      <c r="D118" s="364" t="s">
        <v>881</v>
      </c>
      <c r="E118" s="364" t="s">
        <v>298</v>
      </c>
      <c r="F118" s="363" t="s">
        <v>1046</v>
      </c>
      <c r="G118" s="363" t="s">
        <v>759</v>
      </c>
      <c r="H118" s="363" t="s">
        <v>1047</v>
      </c>
      <c r="I118" s="363" t="s">
        <v>1048</v>
      </c>
      <c r="J118" s="365">
        <v>11760</v>
      </c>
      <c r="K118" s="366">
        <v>0</v>
      </c>
      <c r="L118" s="363"/>
    </row>
    <row r="119" spans="1:13" ht="25.5">
      <c r="A119" s="363">
        <f t="shared" si="1"/>
        <v>117</v>
      </c>
      <c r="B119" s="363" t="s">
        <v>598</v>
      </c>
      <c r="C119" s="363" t="s">
        <v>1045</v>
      </c>
      <c r="D119" s="364" t="s">
        <v>881</v>
      </c>
      <c r="E119" s="364" t="s">
        <v>298</v>
      </c>
      <c r="F119" s="363" t="s">
        <v>1049</v>
      </c>
      <c r="G119" s="363" t="s">
        <v>759</v>
      </c>
      <c r="H119" s="363" t="s">
        <v>1003</v>
      </c>
      <c r="I119" s="363" t="s">
        <v>1050</v>
      </c>
      <c r="J119" s="365">
        <v>7680</v>
      </c>
      <c r="K119" s="366">
        <v>0</v>
      </c>
      <c r="L119" s="363"/>
    </row>
    <row r="120" spans="1:13" ht="25.5">
      <c r="A120" s="363">
        <f t="shared" si="1"/>
        <v>118</v>
      </c>
      <c r="B120" s="363" t="s">
        <v>598</v>
      </c>
      <c r="C120" s="363" t="s">
        <v>1045</v>
      </c>
      <c r="D120" s="364" t="s">
        <v>881</v>
      </c>
      <c r="E120" s="364" t="s">
        <v>298</v>
      </c>
      <c r="F120" s="363" t="s">
        <v>1051</v>
      </c>
      <c r="G120" s="363" t="s">
        <v>759</v>
      </c>
      <c r="H120" s="363" t="s">
        <v>1047</v>
      </c>
      <c r="I120" s="363" t="s">
        <v>1048</v>
      </c>
      <c r="J120" s="365">
        <v>11640</v>
      </c>
      <c r="K120" s="366">
        <v>0</v>
      </c>
      <c r="L120" s="363"/>
    </row>
    <row r="121" spans="1:13" ht="25.5">
      <c r="A121" s="363">
        <f t="shared" si="1"/>
        <v>119</v>
      </c>
      <c r="B121" s="363" t="s">
        <v>598</v>
      </c>
      <c r="C121" s="363" t="s">
        <v>1052</v>
      </c>
      <c r="D121" s="364" t="s">
        <v>881</v>
      </c>
      <c r="E121" s="364" t="s">
        <v>298</v>
      </c>
      <c r="F121" s="363" t="s">
        <v>1053</v>
      </c>
      <c r="G121" s="363" t="s">
        <v>990</v>
      </c>
      <c r="H121" s="363" t="s">
        <v>1054</v>
      </c>
      <c r="I121" s="363" t="s">
        <v>1055</v>
      </c>
      <c r="J121" s="365">
        <v>4200</v>
      </c>
      <c r="K121" s="366">
        <v>0</v>
      </c>
      <c r="L121" s="363"/>
    </row>
    <row r="122" spans="1:13" ht="25.5">
      <c r="A122" s="363">
        <f t="shared" si="1"/>
        <v>120</v>
      </c>
      <c r="B122" s="363" t="s">
        <v>598</v>
      </c>
      <c r="C122" s="363" t="s">
        <v>919</v>
      </c>
      <c r="D122" s="364" t="s">
        <v>881</v>
      </c>
      <c r="E122" s="364" t="s">
        <v>298</v>
      </c>
      <c r="F122" s="363" t="s">
        <v>1056</v>
      </c>
      <c r="G122" s="363" t="s">
        <v>990</v>
      </c>
      <c r="H122" s="363" t="s">
        <v>1057</v>
      </c>
      <c r="I122" s="363" t="s">
        <v>1058</v>
      </c>
      <c r="J122" s="365">
        <v>2520</v>
      </c>
      <c r="K122" s="366">
        <v>0</v>
      </c>
      <c r="L122" s="363"/>
    </row>
    <row r="123" spans="1:13" ht="25.5">
      <c r="A123" s="363">
        <f t="shared" si="1"/>
        <v>121</v>
      </c>
      <c r="B123" s="363" t="s">
        <v>598</v>
      </c>
      <c r="C123" s="363" t="s">
        <v>919</v>
      </c>
      <c r="D123" s="364" t="s">
        <v>881</v>
      </c>
      <c r="E123" s="364" t="s">
        <v>298</v>
      </c>
      <c r="F123" s="363" t="s">
        <v>1059</v>
      </c>
      <c r="G123" s="363" t="s">
        <v>990</v>
      </c>
      <c r="H123" s="363" t="s">
        <v>1060</v>
      </c>
      <c r="I123" s="363" t="s">
        <v>1058</v>
      </c>
      <c r="J123" s="365">
        <v>5640</v>
      </c>
      <c r="K123" s="366">
        <v>0</v>
      </c>
      <c r="L123" s="363"/>
    </row>
    <row r="124" spans="1:13" ht="25.5">
      <c r="A124" s="363">
        <f t="shared" si="1"/>
        <v>122</v>
      </c>
      <c r="B124" s="363" t="s">
        <v>598</v>
      </c>
      <c r="C124" s="363" t="s">
        <v>958</v>
      </c>
      <c r="D124" s="364" t="s">
        <v>881</v>
      </c>
      <c r="E124" s="364" t="s">
        <v>298</v>
      </c>
      <c r="F124" s="363" t="s">
        <v>1061</v>
      </c>
      <c r="G124" s="363" t="s">
        <v>883</v>
      </c>
      <c r="H124" s="363" t="s">
        <v>1062</v>
      </c>
      <c r="I124" s="363" t="s">
        <v>1063</v>
      </c>
      <c r="J124" s="365">
        <v>18000</v>
      </c>
      <c r="K124" s="366">
        <v>0</v>
      </c>
      <c r="L124" s="363"/>
    </row>
    <row r="125" spans="1:13" ht="25.5">
      <c r="A125" s="363">
        <f t="shared" si="1"/>
        <v>123</v>
      </c>
      <c r="B125" s="363" t="s">
        <v>1064</v>
      </c>
      <c r="C125" s="370" t="s">
        <v>632</v>
      </c>
      <c r="D125" s="371" t="s">
        <v>633</v>
      </c>
      <c r="E125" s="371" t="s">
        <v>298</v>
      </c>
      <c r="F125" s="370" t="s">
        <v>1065</v>
      </c>
      <c r="G125" s="370" t="s">
        <v>1066</v>
      </c>
      <c r="H125" s="370" t="s">
        <v>1067</v>
      </c>
      <c r="I125" s="370" t="s">
        <v>1068</v>
      </c>
      <c r="J125" s="372">
        <v>0</v>
      </c>
      <c r="K125" s="372">
        <v>0</v>
      </c>
      <c r="L125" s="373"/>
      <c r="M125" s="367"/>
    </row>
    <row r="126" spans="1:13" ht="25.5">
      <c r="A126" s="363">
        <f t="shared" si="1"/>
        <v>124</v>
      </c>
      <c r="B126" s="363" t="s">
        <v>1064</v>
      </c>
      <c r="C126" s="370" t="s">
        <v>632</v>
      </c>
      <c r="D126" s="371" t="s">
        <v>633</v>
      </c>
      <c r="E126" s="371" t="s">
        <v>298</v>
      </c>
      <c r="F126" s="370" t="s">
        <v>1069</v>
      </c>
      <c r="G126" s="370" t="s">
        <v>1070</v>
      </c>
      <c r="H126" s="370" t="s">
        <v>1071</v>
      </c>
      <c r="I126" s="370" t="s">
        <v>1068</v>
      </c>
      <c r="J126" s="372">
        <v>70759.8</v>
      </c>
      <c r="K126" s="372">
        <v>20000</v>
      </c>
      <c r="L126" s="373"/>
      <c r="M126" s="367"/>
    </row>
    <row r="127" spans="1:13" ht="38.25">
      <c r="A127" s="363">
        <f>A126+1</f>
        <v>125</v>
      </c>
      <c r="B127" s="363" t="s">
        <v>595</v>
      </c>
      <c r="C127" s="363" t="s">
        <v>1072</v>
      </c>
      <c r="D127" s="364" t="s">
        <v>881</v>
      </c>
      <c r="E127" s="364" t="s">
        <v>298</v>
      </c>
      <c r="F127" s="363" t="s">
        <v>1073</v>
      </c>
      <c r="G127" s="363" t="s">
        <v>1074</v>
      </c>
      <c r="H127" s="363" t="s">
        <v>1075</v>
      </c>
      <c r="I127" s="363" t="s">
        <v>1076</v>
      </c>
      <c r="J127" s="365">
        <v>19800</v>
      </c>
      <c r="K127" s="365">
        <v>0</v>
      </c>
      <c r="L127" s="363" t="s">
        <v>1077</v>
      </c>
    </row>
    <row r="128" spans="1:13" ht="25.5">
      <c r="A128" s="363">
        <f t="shared" ref="A128:A191" si="2">A127+1</f>
        <v>126</v>
      </c>
      <c r="B128" s="363" t="s">
        <v>595</v>
      </c>
      <c r="C128" s="363" t="s">
        <v>1078</v>
      </c>
      <c r="D128" s="364" t="s">
        <v>881</v>
      </c>
      <c r="E128" s="364" t="s">
        <v>298</v>
      </c>
      <c r="F128" s="363" t="s">
        <v>1079</v>
      </c>
      <c r="G128" s="363" t="s">
        <v>1080</v>
      </c>
      <c r="H128" s="363" t="s">
        <v>1081</v>
      </c>
      <c r="I128" s="363" t="s">
        <v>1082</v>
      </c>
      <c r="J128" s="365">
        <v>1800</v>
      </c>
      <c r="K128" s="365">
        <v>0</v>
      </c>
      <c r="L128" s="363" t="s">
        <v>1077</v>
      </c>
    </row>
    <row r="129" spans="1:13" ht="25.5">
      <c r="A129" s="363">
        <f t="shared" si="2"/>
        <v>127</v>
      </c>
      <c r="B129" s="363" t="s">
        <v>595</v>
      </c>
      <c r="C129" s="363" t="s">
        <v>1072</v>
      </c>
      <c r="D129" s="364" t="s">
        <v>881</v>
      </c>
      <c r="E129" s="364" t="s">
        <v>298</v>
      </c>
      <c r="F129" s="363" t="s">
        <v>1083</v>
      </c>
      <c r="G129" s="363" t="s">
        <v>1074</v>
      </c>
      <c r="H129" s="363" t="s">
        <v>1084</v>
      </c>
      <c r="I129" s="363" t="s">
        <v>1085</v>
      </c>
      <c r="J129" s="365">
        <v>20400</v>
      </c>
      <c r="K129" s="365">
        <v>0</v>
      </c>
      <c r="L129" s="363" t="s">
        <v>1077</v>
      </c>
    </row>
    <row r="130" spans="1:13" ht="38.25">
      <c r="A130" s="363">
        <f t="shared" si="2"/>
        <v>128</v>
      </c>
      <c r="B130" s="363" t="s">
        <v>595</v>
      </c>
      <c r="C130" s="363" t="s">
        <v>1086</v>
      </c>
      <c r="D130" s="364" t="s">
        <v>881</v>
      </c>
      <c r="E130" s="364" t="s">
        <v>298</v>
      </c>
      <c r="F130" s="363" t="s">
        <v>1087</v>
      </c>
      <c r="G130" s="363" t="s">
        <v>1088</v>
      </c>
      <c r="H130" s="363" t="s">
        <v>1089</v>
      </c>
      <c r="I130" s="363" t="s">
        <v>1090</v>
      </c>
      <c r="J130" s="365">
        <v>636</v>
      </c>
      <c r="K130" s="365">
        <v>0</v>
      </c>
      <c r="L130" s="363" t="s">
        <v>1077</v>
      </c>
    </row>
    <row r="131" spans="1:13" ht="25.5">
      <c r="A131" s="363">
        <f t="shared" si="2"/>
        <v>129</v>
      </c>
      <c r="B131" s="363" t="s">
        <v>595</v>
      </c>
      <c r="C131" s="363" t="s">
        <v>1091</v>
      </c>
      <c r="D131" s="364" t="s">
        <v>881</v>
      </c>
      <c r="E131" s="364" t="s">
        <v>640</v>
      </c>
      <c r="F131" s="363" t="s">
        <v>1092</v>
      </c>
      <c r="G131" s="363" t="s">
        <v>1093</v>
      </c>
      <c r="H131" s="363" t="s">
        <v>1094</v>
      </c>
      <c r="I131" s="363" t="s">
        <v>1095</v>
      </c>
      <c r="J131" s="365">
        <v>568.79999999999995</v>
      </c>
      <c r="K131" s="365">
        <v>0</v>
      </c>
      <c r="L131" s="363" t="s">
        <v>1077</v>
      </c>
    </row>
    <row r="132" spans="1:13" ht="25.5">
      <c r="A132" s="363">
        <f t="shared" si="2"/>
        <v>130</v>
      </c>
      <c r="B132" s="363" t="s">
        <v>595</v>
      </c>
      <c r="C132" s="363" t="s">
        <v>1096</v>
      </c>
      <c r="D132" s="364" t="s">
        <v>881</v>
      </c>
      <c r="E132" s="364" t="s">
        <v>298</v>
      </c>
      <c r="F132" s="363" t="s">
        <v>1097</v>
      </c>
      <c r="G132" s="363" t="s">
        <v>1098</v>
      </c>
      <c r="H132" s="363" t="s">
        <v>1099</v>
      </c>
      <c r="I132" s="363" t="s">
        <v>1100</v>
      </c>
      <c r="J132" s="365">
        <v>2520</v>
      </c>
      <c r="K132" s="365">
        <v>0</v>
      </c>
      <c r="L132" s="363" t="s">
        <v>1077</v>
      </c>
    </row>
    <row r="133" spans="1:13" ht="25.5">
      <c r="A133" s="363">
        <f t="shared" si="2"/>
        <v>131</v>
      </c>
      <c r="B133" s="363" t="s">
        <v>595</v>
      </c>
      <c r="C133" s="363" t="s">
        <v>1072</v>
      </c>
      <c r="D133" s="364" t="s">
        <v>881</v>
      </c>
      <c r="E133" s="364" t="s">
        <v>298</v>
      </c>
      <c r="F133" s="363" t="s">
        <v>1101</v>
      </c>
      <c r="G133" s="363" t="s">
        <v>1074</v>
      </c>
      <c r="H133" s="363" t="s">
        <v>1102</v>
      </c>
      <c r="I133" s="363" t="s">
        <v>1103</v>
      </c>
      <c r="J133" s="365">
        <v>15840</v>
      </c>
      <c r="K133" s="365">
        <v>0</v>
      </c>
      <c r="L133" s="363" t="s">
        <v>1077</v>
      </c>
    </row>
    <row r="134" spans="1:13" ht="25.5">
      <c r="A134" s="363">
        <f t="shared" si="2"/>
        <v>132</v>
      </c>
      <c r="B134" s="363" t="s">
        <v>595</v>
      </c>
      <c r="C134" s="363" t="s">
        <v>1104</v>
      </c>
      <c r="D134" s="364" t="s">
        <v>881</v>
      </c>
      <c r="E134" s="364" t="s">
        <v>298</v>
      </c>
      <c r="F134" s="363" t="s">
        <v>1105</v>
      </c>
      <c r="G134" s="363" t="s">
        <v>1106</v>
      </c>
      <c r="H134" s="363" t="s">
        <v>1107</v>
      </c>
      <c r="I134" s="363" t="s">
        <v>1108</v>
      </c>
      <c r="J134" s="365">
        <v>3072</v>
      </c>
      <c r="K134" s="365"/>
      <c r="L134" s="363" t="s">
        <v>1077</v>
      </c>
    </row>
    <row r="135" spans="1:13" ht="25.5">
      <c r="A135" s="363">
        <f t="shared" si="2"/>
        <v>133</v>
      </c>
      <c r="B135" s="363" t="s">
        <v>595</v>
      </c>
      <c r="C135" s="363" t="s">
        <v>1109</v>
      </c>
      <c r="D135" s="364" t="s">
        <v>881</v>
      </c>
      <c r="E135" s="364" t="s">
        <v>298</v>
      </c>
      <c r="F135" s="363" t="s">
        <v>1110</v>
      </c>
      <c r="G135" s="363" t="s">
        <v>1111</v>
      </c>
      <c r="H135" s="363" t="s">
        <v>1112</v>
      </c>
      <c r="I135" s="363" t="s">
        <v>1113</v>
      </c>
      <c r="J135" s="365">
        <v>3000</v>
      </c>
      <c r="K135" s="365">
        <v>0</v>
      </c>
      <c r="L135" s="363" t="s">
        <v>1077</v>
      </c>
    </row>
    <row r="136" spans="1:13" ht="25.5">
      <c r="A136" s="363">
        <f t="shared" si="2"/>
        <v>134</v>
      </c>
      <c r="B136" s="363" t="s">
        <v>595</v>
      </c>
      <c r="C136" s="363" t="s">
        <v>1114</v>
      </c>
      <c r="D136" s="364" t="s">
        <v>881</v>
      </c>
      <c r="E136" s="364" t="s">
        <v>298</v>
      </c>
      <c r="F136" s="363" t="s">
        <v>1115</v>
      </c>
      <c r="G136" s="363" t="s">
        <v>1116</v>
      </c>
      <c r="H136" s="363" t="s">
        <v>1117</v>
      </c>
      <c r="I136" s="363" t="s">
        <v>1118</v>
      </c>
      <c r="J136" s="365">
        <v>2796</v>
      </c>
      <c r="K136" s="365">
        <v>0</v>
      </c>
      <c r="L136" s="363" t="s">
        <v>1077</v>
      </c>
    </row>
    <row r="137" spans="1:13" ht="38.25">
      <c r="A137" s="363">
        <f t="shared" si="2"/>
        <v>135</v>
      </c>
      <c r="B137" s="363" t="s">
        <v>595</v>
      </c>
      <c r="C137" s="363" t="s">
        <v>1119</v>
      </c>
      <c r="D137" s="364" t="s">
        <v>881</v>
      </c>
      <c r="E137" s="364" t="s">
        <v>640</v>
      </c>
      <c r="F137" s="363" t="s">
        <v>1120</v>
      </c>
      <c r="G137" s="363" t="s">
        <v>1121</v>
      </c>
      <c r="H137" s="363" t="s">
        <v>1122</v>
      </c>
      <c r="I137" s="363" t="s">
        <v>1123</v>
      </c>
      <c r="J137" s="365">
        <v>660</v>
      </c>
      <c r="K137" s="365">
        <v>0</v>
      </c>
      <c r="L137" s="363" t="s">
        <v>1077</v>
      </c>
    </row>
    <row r="138" spans="1:13" ht="25.5">
      <c r="A138" s="363">
        <f t="shared" si="2"/>
        <v>136</v>
      </c>
      <c r="B138" s="363" t="s">
        <v>595</v>
      </c>
      <c r="C138" s="363" t="s">
        <v>1124</v>
      </c>
      <c r="D138" s="364" t="s">
        <v>881</v>
      </c>
      <c r="E138" s="364" t="s">
        <v>298</v>
      </c>
      <c r="F138" s="363" t="s">
        <v>1125</v>
      </c>
      <c r="G138" s="363" t="s">
        <v>1126</v>
      </c>
      <c r="H138" s="363" t="s">
        <v>1127</v>
      </c>
      <c r="I138" s="363" t="s">
        <v>1128</v>
      </c>
      <c r="J138" s="365">
        <v>828</v>
      </c>
      <c r="K138" s="365">
        <v>0</v>
      </c>
      <c r="L138" s="363" t="s">
        <v>1077</v>
      </c>
    </row>
    <row r="139" spans="1:13" ht="25.5">
      <c r="A139" s="363">
        <f t="shared" si="2"/>
        <v>137</v>
      </c>
      <c r="B139" s="363" t="s">
        <v>595</v>
      </c>
      <c r="C139" s="363" t="s">
        <v>1129</v>
      </c>
      <c r="D139" s="364" t="s">
        <v>881</v>
      </c>
      <c r="E139" s="364" t="s">
        <v>298</v>
      </c>
      <c r="F139" s="363" t="s">
        <v>1130</v>
      </c>
      <c r="G139" s="363" t="s">
        <v>1131</v>
      </c>
      <c r="H139" s="363" t="s">
        <v>1132</v>
      </c>
      <c r="I139" s="363" t="s">
        <v>1133</v>
      </c>
      <c r="J139" s="365">
        <v>3480</v>
      </c>
      <c r="K139" s="365">
        <v>0</v>
      </c>
      <c r="L139" s="363" t="s">
        <v>1077</v>
      </c>
    </row>
    <row r="140" spans="1:13" ht="25.5">
      <c r="A140" s="363">
        <f t="shared" si="2"/>
        <v>138</v>
      </c>
      <c r="B140" s="363" t="s">
        <v>595</v>
      </c>
      <c r="C140" s="363" t="s">
        <v>1134</v>
      </c>
      <c r="D140" s="364" t="s">
        <v>881</v>
      </c>
      <c r="E140" s="364" t="s">
        <v>298</v>
      </c>
      <c r="F140" s="363" t="s">
        <v>1135</v>
      </c>
      <c r="G140" s="363" t="s">
        <v>1136</v>
      </c>
      <c r="H140" s="363" t="s">
        <v>1137</v>
      </c>
      <c r="I140" s="363" t="s">
        <v>1138</v>
      </c>
      <c r="J140" s="365">
        <v>1440</v>
      </c>
      <c r="K140" s="365">
        <v>0</v>
      </c>
      <c r="L140" s="363" t="s">
        <v>1077</v>
      </c>
    </row>
    <row r="141" spans="1:13" ht="25.5">
      <c r="A141" s="363">
        <f t="shared" si="2"/>
        <v>139</v>
      </c>
      <c r="B141" s="363" t="s">
        <v>595</v>
      </c>
      <c r="C141" s="363" t="s">
        <v>1139</v>
      </c>
      <c r="D141" s="364" t="s">
        <v>881</v>
      </c>
      <c r="E141" s="364" t="s">
        <v>640</v>
      </c>
      <c r="F141" s="363" t="s">
        <v>1140</v>
      </c>
      <c r="G141" s="363" t="s">
        <v>1141</v>
      </c>
      <c r="H141" s="363" t="s">
        <v>1142</v>
      </c>
      <c r="I141" s="363" t="s">
        <v>1143</v>
      </c>
      <c r="J141" s="365">
        <v>36000</v>
      </c>
      <c r="K141" s="365">
        <v>0</v>
      </c>
      <c r="L141" s="363" t="s">
        <v>1077</v>
      </c>
    </row>
    <row r="142" spans="1:13" ht="25.5">
      <c r="A142" s="363">
        <f t="shared" si="2"/>
        <v>140</v>
      </c>
      <c r="B142" s="363" t="s">
        <v>595</v>
      </c>
      <c r="C142" s="363" t="s">
        <v>1139</v>
      </c>
      <c r="D142" s="364" t="s">
        <v>881</v>
      </c>
      <c r="E142" s="364" t="s">
        <v>640</v>
      </c>
      <c r="F142" s="363" t="s">
        <v>1144</v>
      </c>
      <c r="G142" s="363" t="s">
        <v>1141</v>
      </c>
      <c r="H142" s="363" t="s">
        <v>1145</v>
      </c>
      <c r="I142" s="363" t="s">
        <v>1146</v>
      </c>
      <c r="J142" s="365">
        <v>36000</v>
      </c>
      <c r="K142" s="365">
        <v>0</v>
      </c>
      <c r="L142" s="363" t="s">
        <v>1077</v>
      </c>
    </row>
    <row r="143" spans="1:13" ht="25.5">
      <c r="A143" s="363">
        <f t="shared" si="2"/>
        <v>141</v>
      </c>
      <c r="B143" s="363" t="s">
        <v>595</v>
      </c>
      <c r="C143" s="363" t="s">
        <v>1147</v>
      </c>
      <c r="D143" s="364" t="s">
        <v>633</v>
      </c>
      <c r="E143" s="364" t="s">
        <v>298</v>
      </c>
      <c r="F143" s="363" t="s">
        <v>1148</v>
      </c>
      <c r="G143" s="363" t="s">
        <v>1149</v>
      </c>
      <c r="H143" s="363" t="s">
        <v>1150</v>
      </c>
      <c r="I143" s="363" t="s">
        <v>1151</v>
      </c>
      <c r="J143" s="365">
        <v>11112</v>
      </c>
      <c r="K143" s="365">
        <v>0</v>
      </c>
      <c r="L143" s="363"/>
      <c r="M143" s="367"/>
    </row>
    <row r="144" spans="1:13" ht="38.25">
      <c r="A144" s="363">
        <f t="shared" si="2"/>
        <v>142</v>
      </c>
      <c r="B144" s="363" t="s">
        <v>595</v>
      </c>
      <c r="C144" s="363" t="s">
        <v>1147</v>
      </c>
      <c r="D144" s="364" t="s">
        <v>633</v>
      </c>
      <c r="E144" s="364" t="s">
        <v>298</v>
      </c>
      <c r="F144" s="363" t="s">
        <v>1152</v>
      </c>
      <c r="G144" s="363" t="s">
        <v>1153</v>
      </c>
      <c r="H144" s="363" t="s">
        <v>1154</v>
      </c>
      <c r="I144" s="363" t="s">
        <v>1151</v>
      </c>
      <c r="J144" s="365">
        <v>2898</v>
      </c>
      <c r="K144" s="365">
        <v>0</v>
      </c>
      <c r="L144" s="363"/>
      <c r="M144" s="367"/>
    </row>
    <row r="145" spans="1:13" ht="38.25">
      <c r="A145" s="363">
        <f t="shared" si="2"/>
        <v>143</v>
      </c>
      <c r="B145" s="363" t="s">
        <v>595</v>
      </c>
      <c r="C145" s="363" t="s">
        <v>1147</v>
      </c>
      <c r="D145" s="364" t="s">
        <v>633</v>
      </c>
      <c r="E145" s="364" t="s">
        <v>298</v>
      </c>
      <c r="F145" s="363" t="s">
        <v>1155</v>
      </c>
      <c r="G145" s="363" t="s">
        <v>1156</v>
      </c>
      <c r="H145" s="363" t="s">
        <v>1157</v>
      </c>
      <c r="I145" s="363" t="s">
        <v>1151</v>
      </c>
      <c r="J145" s="365">
        <v>2952</v>
      </c>
      <c r="K145" s="365">
        <v>0</v>
      </c>
      <c r="L145" s="363"/>
      <c r="M145" s="367"/>
    </row>
    <row r="146" spans="1:13" ht="25.5">
      <c r="A146" s="363">
        <f t="shared" si="2"/>
        <v>144</v>
      </c>
      <c r="B146" s="363" t="s">
        <v>595</v>
      </c>
      <c r="C146" s="363" t="s">
        <v>1147</v>
      </c>
      <c r="D146" s="364" t="s">
        <v>633</v>
      </c>
      <c r="E146" s="364" t="s">
        <v>298</v>
      </c>
      <c r="F146" s="363" t="s">
        <v>1158</v>
      </c>
      <c r="G146" s="363" t="s">
        <v>1159</v>
      </c>
      <c r="H146" s="363" t="s">
        <v>1160</v>
      </c>
      <c r="I146" s="363" t="s">
        <v>1161</v>
      </c>
      <c r="J146" s="365">
        <v>7716</v>
      </c>
      <c r="K146" s="365">
        <v>0</v>
      </c>
      <c r="L146" s="363"/>
      <c r="M146" s="367"/>
    </row>
    <row r="147" spans="1:13" ht="25.5">
      <c r="A147" s="363">
        <f t="shared" si="2"/>
        <v>145</v>
      </c>
      <c r="B147" s="363" t="s">
        <v>595</v>
      </c>
      <c r="C147" s="363" t="s">
        <v>1147</v>
      </c>
      <c r="D147" s="364" t="s">
        <v>633</v>
      </c>
      <c r="E147" s="364" t="s">
        <v>298</v>
      </c>
      <c r="F147" s="363" t="s">
        <v>1162</v>
      </c>
      <c r="G147" s="363" t="s">
        <v>1163</v>
      </c>
      <c r="H147" s="363" t="s">
        <v>1164</v>
      </c>
      <c r="I147" s="363" t="s">
        <v>1161</v>
      </c>
      <c r="J147" s="365">
        <v>16125</v>
      </c>
      <c r="K147" s="365">
        <v>0</v>
      </c>
      <c r="L147" s="363"/>
      <c r="M147" s="367"/>
    </row>
    <row r="148" spans="1:13" ht="76.5">
      <c r="A148" s="363">
        <f t="shared" si="2"/>
        <v>146</v>
      </c>
      <c r="B148" s="363" t="s">
        <v>595</v>
      </c>
      <c r="C148" s="363" t="s">
        <v>1147</v>
      </c>
      <c r="D148" s="364" t="s">
        <v>633</v>
      </c>
      <c r="E148" s="364" t="s">
        <v>298</v>
      </c>
      <c r="F148" s="363" t="s">
        <v>1165</v>
      </c>
      <c r="G148" s="363" t="s">
        <v>1166</v>
      </c>
      <c r="H148" s="363" t="s">
        <v>1167</v>
      </c>
      <c r="I148" s="363" t="s">
        <v>1161</v>
      </c>
      <c r="J148" s="365">
        <v>6407</v>
      </c>
      <c r="K148" s="365">
        <v>0</v>
      </c>
      <c r="L148" s="363"/>
      <c r="M148" s="367"/>
    </row>
    <row r="149" spans="1:13" ht="38.25">
      <c r="A149" s="363">
        <f t="shared" si="2"/>
        <v>147</v>
      </c>
      <c r="B149" s="363" t="s">
        <v>595</v>
      </c>
      <c r="C149" s="363" t="s">
        <v>1147</v>
      </c>
      <c r="D149" s="364" t="s">
        <v>633</v>
      </c>
      <c r="E149" s="364" t="s">
        <v>298</v>
      </c>
      <c r="F149" s="363" t="s">
        <v>1168</v>
      </c>
      <c r="G149" s="363" t="s">
        <v>1111</v>
      </c>
      <c r="H149" s="363" t="s">
        <v>1169</v>
      </c>
      <c r="I149" s="363" t="s">
        <v>1161</v>
      </c>
      <c r="J149" s="365">
        <v>4515</v>
      </c>
      <c r="K149" s="365">
        <v>0</v>
      </c>
      <c r="L149" s="363"/>
      <c r="M149" s="367"/>
    </row>
    <row r="150" spans="1:13" ht="38.25">
      <c r="A150" s="363">
        <f t="shared" si="2"/>
        <v>148</v>
      </c>
      <c r="B150" s="363" t="s">
        <v>595</v>
      </c>
      <c r="C150" s="363" t="s">
        <v>1147</v>
      </c>
      <c r="D150" s="364" t="s">
        <v>633</v>
      </c>
      <c r="E150" s="364" t="s">
        <v>298</v>
      </c>
      <c r="F150" s="363" t="s">
        <v>1170</v>
      </c>
      <c r="G150" s="363" t="s">
        <v>1171</v>
      </c>
      <c r="H150" s="363" t="s">
        <v>1172</v>
      </c>
      <c r="I150" s="363" t="s">
        <v>1161</v>
      </c>
      <c r="J150" s="365">
        <v>2997</v>
      </c>
      <c r="K150" s="365"/>
      <c r="L150" s="363"/>
      <c r="M150" s="367"/>
    </row>
    <row r="151" spans="1:13" ht="25.5">
      <c r="A151" s="363">
        <f t="shared" si="2"/>
        <v>149</v>
      </c>
      <c r="B151" s="363" t="s">
        <v>595</v>
      </c>
      <c r="C151" s="363" t="s">
        <v>1147</v>
      </c>
      <c r="D151" s="364" t="s">
        <v>633</v>
      </c>
      <c r="E151" s="364" t="s">
        <v>298</v>
      </c>
      <c r="F151" s="363" t="s">
        <v>1173</v>
      </c>
      <c r="G151" s="363" t="s">
        <v>1174</v>
      </c>
      <c r="H151" s="363" t="s">
        <v>1175</v>
      </c>
      <c r="I151" s="363" t="s">
        <v>1176</v>
      </c>
      <c r="J151" s="365">
        <v>8751</v>
      </c>
      <c r="K151" s="365">
        <v>0</v>
      </c>
      <c r="L151" s="363"/>
      <c r="M151" s="367"/>
    </row>
    <row r="152" spans="1:13" ht="38.25">
      <c r="A152" s="363">
        <f t="shared" si="2"/>
        <v>150</v>
      </c>
      <c r="B152" s="363" t="s">
        <v>595</v>
      </c>
      <c r="C152" s="363" t="s">
        <v>1147</v>
      </c>
      <c r="D152" s="364" t="s">
        <v>633</v>
      </c>
      <c r="E152" s="364" t="s">
        <v>298</v>
      </c>
      <c r="F152" s="363" t="s">
        <v>1177</v>
      </c>
      <c r="G152" s="363" t="s">
        <v>1178</v>
      </c>
      <c r="H152" s="363" t="s">
        <v>1179</v>
      </c>
      <c r="I152" s="363" t="s">
        <v>1176</v>
      </c>
      <c r="J152" s="365">
        <v>9458</v>
      </c>
      <c r="K152" s="365">
        <v>0</v>
      </c>
      <c r="L152" s="363"/>
      <c r="M152" s="367"/>
    </row>
    <row r="153" spans="1:13" ht="25.5">
      <c r="A153" s="363">
        <f t="shared" si="2"/>
        <v>151</v>
      </c>
      <c r="B153" s="363" t="s">
        <v>595</v>
      </c>
      <c r="C153" s="363" t="s">
        <v>1147</v>
      </c>
      <c r="D153" s="364" t="s">
        <v>633</v>
      </c>
      <c r="E153" s="364" t="s">
        <v>298</v>
      </c>
      <c r="F153" s="363" t="s">
        <v>1180</v>
      </c>
      <c r="G153" s="363" t="s">
        <v>1181</v>
      </c>
      <c r="H153" s="363" t="s">
        <v>1182</v>
      </c>
      <c r="I153" s="363" t="s">
        <v>1176</v>
      </c>
      <c r="J153" s="365">
        <v>8388</v>
      </c>
      <c r="K153" s="365">
        <v>0</v>
      </c>
      <c r="L153" s="363"/>
      <c r="M153" s="367"/>
    </row>
    <row r="154" spans="1:13" ht="51">
      <c r="A154" s="363">
        <f t="shared" si="2"/>
        <v>152</v>
      </c>
      <c r="B154" s="363" t="s">
        <v>595</v>
      </c>
      <c r="C154" s="363" t="s">
        <v>1147</v>
      </c>
      <c r="D154" s="364" t="s">
        <v>633</v>
      </c>
      <c r="E154" s="364" t="s">
        <v>298</v>
      </c>
      <c r="F154" s="363" t="s">
        <v>1183</v>
      </c>
      <c r="G154" s="363" t="s">
        <v>1184</v>
      </c>
      <c r="H154" s="363" t="s">
        <v>1185</v>
      </c>
      <c r="I154" s="363" t="s">
        <v>1176</v>
      </c>
      <c r="J154" s="365">
        <v>5809</v>
      </c>
      <c r="K154" s="365">
        <v>0</v>
      </c>
      <c r="L154" s="363"/>
      <c r="M154" s="367"/>
    </row>
    <row r="155" spans="1:13" ht="38.25">
      <c r="A155" s="363">
        <f t="shared" si="2"/>
        <v>153</v>
      </c>
      <c r="B155" s="363" t="s">
        <v>595</v>
      </c>
      <c r="C155" s="363" t="s">
        <v>1147</v>
      </c>
      <c r="D155" s="364" t="s">
        <v>633</v>
      </c>
      <c r="E155" s="364" t="s">
        <v>298</v>
      </c>
      <c r="F155" s="363" t="s">
        <v>1186</v>
      </c>
      <c r="G155" s="363" t="s">
        <v>1187</v>
      </c>
      <c r="H155" s="363" t="s">
        <v>1188</v>
      </c>
      <c r="I155" s="363" t="s">
        <v>1176</v>
      </c>
      <c r="J155" s="365">
        <v>6099</v>
      </c>
      <c r="K155" s="365">
        <v>0</v>
      </c>
      <c r="L155" s="363"/>
      <c r="M155" s="367"/>
    </row>
    <row r="156" spans="1:13" ht="25.5">
      <c r="A156" s="363">
        <f t="shared" si="2"/>
        <v>154</v>
      </c>
      <c r="B156" s="363" t="s">
        <v>595</v>
      </c>
      <c r="C156" s="363" t="s">
        <v>1147</v>
      </c>
      <c r="D156" s="364" t="s">
        <v>633</v>
      </c>
      <c r="E156" s="364" t="s">
        <v>298</v>
      </c>
      <c r="F156" s="363" t="s">
        <v>1189</v>
      </c>
      <c r="G156" s="363" t="s">
        <v>1190</v>
      </c>
      <c r="H156" s="363" t="s">
        <v>1191</v>
      </c>
      <c r="I156" s="363" t="s">
        <v>1176</v>
      </c>
      <c r="J156" s="365">
        <v>8757</v>
      </c>
      <c r="K156" s="365">
        <v>0</v>
      </c>
      <c r="L156" s="363"/>
      <c r="M156" s="367"/>
    </row>
    <row r="157" spans="1:13" ht="38.25">
      <c r="A157" s="363">
        <f t="shared" si="2"/>
        <v>155</v>
      </c>
      <c r="B157" s="363" t="s">
        <v>595</v>
      </c>
      <c r="C157" s="363" t="s">
        <v>1147</v>
      </c>
      <c r="D157" s="364" t="s">
        <v>633</v>
      </c>
      <c r="E157" s="364" t="s">
        <v>298</v>
      </c>
      <c r="F157" s="363" t="s">
        <v>1192</v>
      </c>
      <c r="G157" s="363" t="s">
        <v>1193</v>
      </c>
      <c r="H157" s="363" t="s">
        <v>1194</v>
      </c>
      <c r="I157" s="363" t="s">
        <v>1176</v>
      </c>
      <c r="J157" s="365">
        <v>1339</v>
      </c>
      <c r="K157" s="365">
        <v>0</v>
      </c>
      <c r="L157" s="363"/>
      <c r="M157" s="367"/>
    </row>
    <row r="158" spans="1:13" ht="25.5">
      <c r="A158" s="363">
        <f t="shared" si="2"/>
        <v>156</v>
      </c>
      <c r="B158" s="363" t="s">
        <v>595</v>
      </c>
      <c r="C158" s="363" t="s">
        <v>1147</v>
      </c>
      <c r="D158" s="364" t="s">
        <v>633</v>
      </c>
      <c r="E158" s="364" t="s">
        <v>298</v>
      </c>
      <c r="F158" s="363" t="s">
        <v>1195</v>
      </c>
      <c r="G158" s="363" t="s">
        <v>1196</v>
      </c>
      <c r="H158" s="363" t="s">
        <v>1197</v>
      </c>
      <c r="I158" s="363" t="s">
        <v>1176</v>
      </c>
      <c r="J158" s="365">
        <v>1476</v>
      </c>
      <c r="K158" s="365">
        <v>0</v>
      </c>
      <c r="L158" s="363"/>
      <c r="M158" s="367"/>
    </row>
    <row r="159" spans="1:13" ht="25.5">
      <c r="A159" s="363">
        <f t="shared" si="2"/>
        <v>157</v>
      </c>
      <c r="B159" s="363" t="s">
        <v>595</v>
      </c>
      <c r="C159" s="363" t="s">
        <v>1147</v>
      </c>
      <c r="D159" s="364" t="s">
        <v>633</v>
      </c>
      <c r="E159" s="364" t="s">
        <v>298</v>
      </c>
      <c r="F159" s="363" t="s">
        <v>1198</v>
      </c>
      <c r="G159" s="363" t="s">
        <v>1199</v>
      </c>
      <c r="H159" s="363" t="s">
        <v>1200</v>
      </c>
      <c r="I159" s="363" t="s">
        <v>1176</v>
      </c>
      <c r="J159" s="365">
        <v>4782</v>
      </c>
      <c r="K159" s="365">
        <v>0</v>
      </c>
      <c r="L159" s="363"/>
      <c r="M159" s="367"/>
    </row>
    <row r="160" spans="1:13" ht="25.5">
      <c r="A160" s="363">
        <f t="shared" si="2"/>
        <v>158</v>
      </c>
      <c r="B160" s="363" t="s">
        <v>595</v>
      </c>
      <c r="C160" s="363" t="s">
        <v>1147</v>
      </c>
      <c r="D160" s="364" t="s">
        <v>633</v>
      </c>
      <c r="E160" s="364" t="s">
        <v>298</v>
      </c>
      <c r="F160" s="363" t="s">
        <v>1201</v>
      </c>
      <c r="G160" s="363" t="s">
        <v>1202</v>
      </c>
      <c r="H160" s="363" t="s">
        <v>1203</v>
      </c>
      <c r="I160" s="363" t="s">
        <v>1204</v>
      </c>
      <c r="J160" s="365">
        <v>2492</v>
      </c>
      <c r="K160" s="365">
        <v>0</v>
      </c>
      <c r="L160" s="363"/>
      <c r="M160" s="367"/>
    </row>
    <row r="161" spans="1:13" ht="25.5">
      <c r="A161" s="363">
        <f t="shared" si="2"/>
        <v>159</v>
      </c>
      <c r="B161" s="363" t="s">
        <v>595</v>
      </c>
      <c r="C161" s="363" t="s">
        <v>1147</v>
      </c>
      <c r="D161" s="364" t="s">
        <v>633</v>
      </c>
      <c r="E161" s="364" t="s">
        <v>298</v>
      </c>
      <c r="F161" s="363" t="s">
        <v>1205</v>
      </c>
      <c r="G161" s="363" t="s">
        <v>1206</v>
      </c>
      <c r="H161" s="363" t="s">
        <v>1207</v>
      </c>
      <c r="I161" s="363" t="s">
        <v>1161</v>
      </c>
      <c r="J161" s="365">
        <v>8185</v>
      </c>
      <c r="K161" s="365">
        <v>0</v>
      </c>
      <c r="L161" s="363"/>
      <c r="M161" s="367"/>
    </row>
    <row r="162" spans="1:13" ht="38.25">
      <c r="A162" s="363">
        <f t="shared" si="2"/>
        <v>160</v>
      </c>
      <c r="B162" s="363" t="s">
        <v>595</v>
      </c>
      <c r="C162" s="363" t="s">
        <v>1147</v>
      </c>
      <c r="D162" s="364" t="s">
        <v>633</v>
      </c>
      <c r="E162" s="364" t="s">
        <v>298</v>
      </c>
      <c r="F162" s="363" t="s">
        <v>1208</v>
      </c>
      <c r="G162" s="363" t="s">
        <v>1209</v>
      </c>
      <c r="H162" s="363" t="s">
        <v>1210</v>
      </c>
      <c r="I162" s="363" t="s">
        <v>1161</v>
      </c>
      <c r="J162" s="365">
        <v>5310</v>
      </c>
      <c r="K162" s="365">
        <v>0</v>
      </c>
      <c r="L162" s="363"/>
      <c r="M162" s="367"/>
    </row>
    <row r="163" spans="1:13" ht="38.25">
      <c r="A163" s="363">
        <f t="shared" si="2"/>
        <v>161</v>
      </c>
      <c r="B163" s="363" t="s">
        <v>595</v>
      </c>
      <c r="C163" s="363" t="s">
        <v>1147</v>
      </c>
      <c r="D163" s="364" t="s">
        <v>633</v>
      </c>
      <c r="E163" s="364" t="s">
        <v>298</v>
      </c>
      <c r="F163" s="363" t="s">
        <v>1211</v>
      </c>
      <c r="G163" s="363" t="s">
        <v>1116</v>
      </c>
      <c r="H163" s="363" t="s">
        <v>1212</v>
      </c>
      <c r="I163" s="363" t="s">
        <v>1161</v>
      </c>
      <c r="J163" s="365">
        <v>8033</v>
      </c>
      <c r="K163" s="365">
        <v>0</v>
      </c>
      <c r="L163" s="363"/>
      <c r="M163" s="367"/>
    </row>
    <row r="164" spans="1:13" ht="25.5">
      <c r="A164" s="363">
        <f t="shared" si="2"/>
        <v>162</v>
      </c>
      <c r="B164" s="363" t="s">
        <v>595</v>
      </c>
      <c r="C164" s="363" t="s">
        <v>1147</v>
      </c>
      <c r="D164" s="364" t="s">
        <v>633</v>
      </c>
      <c r="E164" s="364" t="s">
        <v>298</v>
      </c>
      <c r="F164" s="363" t="s">
        <v>1213</v>
      </c>
      <c r="G164" s="363" t="s">
        <v>1174</v>
      </c>
      <c r="H164" s="363" t="s">
        <v>1214</v>
      </c>
      <c r="I164" s="363" t="s">
        <v>1176</v>
      </c>
      <c r="J164" s="365">
        <v>7008</v>
      </c>
      <c r="K164" s="365">
        <v>0</v>
      </c>
      <c r="L164" s="363"/>
      <c r="M164" s="367"/>
    </row>
    <row r="165" spans="1:13" ht="25.5">
      <c r="A165" s="363">
        <f t="shared" si="2"/>
        <v>163</v>
      </c>
      <c r="B165" s="363" t="s">
        <v>595</v>
      </c>
      <c r="C165" s="363" t="s">
        <v>796</v>
      </c>
      <c r="D165" s="364" t="s">
        <v>633</v>
      </c>
      <c r="E165" s="364" t="s">
        <v>298</v>
      </c>
      <c r="F165" s="363" t="s">
        <v>1215</v>
      </c>
      <c r="G165" s="363" t="s">
        <v>1149</v>
      </c>
      <c r="H165" s="363" t="s">
        <v>1216</v>
      </c>
      <c r="I165" s="363" t="s">
        <v>1217</v>
      </c>
      <c r="J165" s="365">
        <v>70395</v>
      </c>
      <c r="K165" s="365">
        <v>0</v>
      </c>
      <c r="L165" s="363"/>
      <c r="M165" s="367"/>
    </row>
    <row r="166" spans="1:13" ht="25.5">
      <c r="A166" s="363">
        <f t="shared" si="2"/>
        <v>164</v>
      </c>
      <c r="B166" s="363" t="s">
        <v>595</v>
      </c>
      <c r="C166" s="363" t="s">
        <v>796</v>
      </c>
      <c r="D166" s="364" t="s">
        <v>633</v>
      </c>
      <c r="E166" s="364" t="s">
        <v>298</v>
      </c>
      <c r="F166" s="363" t="s">
        <v>1218</v>
      </c>
      <c r="G166" s="363" t="s">
        <v>1171</v>
      </c>
      <c r="H166" s="363" t="s">
        <v>1219</v>
      </c>
      <c r="I166" s="363" t="s">
        <v>1217</v>
      </c>
      <c r="J166" s="365">
        <v>42298</v>
      </c>
      <c r="K166" s="365">
        <v>0</v>
      </c>
      <c r="L166" s="363"/>
      <c r="M166" s="367"/>
    </row>
    <row r="167" spans="1:13" ht="38.25">
      <c r="A167" s="363">
        <f t="shared" si="2"/>
        <v>165</v>
      </c>
      <c r="B167" s="363" t="s">
        <v>595</v>
      </c>
      <c r="C167" s="363" t="s">
        <v>796</v>
      </c>
      <c r="D167" s="364" t="s">
        <v>633</v>
      </c>
      <c r="E167" s="364" t="s">
        <v>298</v>
      </c>
      <c r="F167" s="363" t="s">
        <v>1220</v>
      </c>
      <c r="G167" s="363" t="s">
        <v>1116</v>
      </c>
      <c r="H167" s="363" t="s">
        <v>1221</v>
      </c>
      <c r="I167" s="363" t="s">
        <v>1217</v>
      </c>
      <c r="J167" s="365">
        <v>63855</v>
      </c>
      <c r="K167" s="365">
        <v>0</v>
      </c>
      <c r="L167" s="363"/>
      <c r="M167" s="367"/>
    </row>
    <row r="168" spans="1:13" ht="51">
      <c r="A168" s="363">
        <f t="shared" si="2"/>
        <v>166</v>
      </c>
      <c r="B168" s="363" t="s">
        <v>595</v>
      </c>
      <c r="C168" s="363" t="s">
        <v>796</v>
      </c>
      <c r="D168" s="364" t="s">
        <v>633</v>
      </c>
      <c r="E168" s="364" t="s">
        <v>298</v>
      </c>
      <c r="F168" s="363" t="s">
        <v>1222</v>
      </c>
      <c r="G168" s="363" t="s">
        <v>1223</v>
      </c>
      <c r="H168" s="363" t="s">
        <v>1224</v>
      </c>
      <c r="I168" s="363" t="s">
        <v>1217</v>
      </c>
      <c r="J168" s="365">
        <v>6407</v>
      </c>
      <c r="K168" s="365">
        <v>0</v>
      </c>
      <c r="L168" s="363"/>
      <c r="M168" s="367"/>
    </row>
    <row r="169" spans="1:13" ht="51">
      <c r="A169" s="363">
        <f t="shared" si="2"/>
        <v>167</v>
      </c>
      <c r="B169" s="363" t="s">
        <v>595</v>
      </c>
      <c r="C169" s="363" t="s">
        <v>796</v>
      </c>
      <c r="D169" s="364" t="s">
        <v>633</v>
      </c>
      <c r="E169" s="364" t="s">
        <v>298</v>
      </c>
      <c r="F169" s="363" t="s">
        <v>1225</v>
      </c>
      <c r="G169" s="363" t="s">
        <v>1226</v>
      </c>
      <c r="H169" s="363" t="s">
        <v>1227</v>
      </c>
      <c r="I169" s="363" t="s">
        <v>1228</v>
      </c>
      <c r="J169" s="365">
        <v>61888</v>
      </c>
      <c r="K169" s="365">
        <v>0</v>
      </c>
      <c r="L169" s="363"/>
      <c r="M169" s="367"/>
    </row>
    <row r="170" spans="1:13" ht="38.25">
      <c r="A170" s="363">
        <f t="shared" si="2"/>
        <v>168</v>
      </c>
      <c r="B170" s="363" t="s">
        <v>595</v>
      </c>
      <c r="C170" s="363" t="s">
        <v>796</v>
      </c>
      <c r="D170" s="364" t="s">
        <v>633</v>
      </c>
      <c r="E170" s="364" t="s">
        <v>298</v>
      </c>
      <c r="F170" s="363" t="s">
        <v>1229</v>
      </c>
      <c r="G170" s="363" t="s">
        <v>1230</v>
      </c>
      <c r="H170" s="363" t="s">
        <v>1231</v>
      </c>
      <c r="I170" s="363" t="s">
        <v>1232</v>
      </c>
      <c r="J170" s="365">
        <v>52570</v>
      </c>
      <c r="K170" s="365">
        <v>0</v>
      </c>
      <c r="L170" s="363"/>
      <c r="M170" s="367"/>
    </row>
    <row r="171" spans="1:13" ht="25.5">
      <c r="A171" s="363">
        <f t="shared" si="2"/>
        <v>169</v>
      </c>
      <c r="B171" s="363" t="s">
        <v>595</v>
      </c>
      <c r="C171" s="363" t="s">
        <v>1233</v>
      </c>
      <c r="D171" s="364" t="s">
        <v>633</v>
      </c>
      <c r="E171" s="364" t="s">
        <v>298</v>
      </c>
      <c r="F171" s="363" t="s">
        <v>1234</v>
      </c>
      <c r="G171" s="363" t="s">
        <v>1111</v>
      </c>
      <c r="H171" s="363" t="s">
        <v>1235</v>
      </c>
      <c r="I171" s="363" t="s">
        <v>1236</v>
      </c>
      <c r="J171" s="365">
        <v>892</v>
      </c>
      <c r="K171" s="365">
        <v>0</v>
      </c>
      <c r="L171" s="363"/>
      <c r="M171" s="367"/>
    </row>
    <row r="172" spans="1:13" ht="25.5">
      <c r="A172" s="363">
        <f t="shared" si="2"/>
        <v>170</v>
      </c>
      <c r="B172" s="363" t="s">
        <v>595</v>
      </c>
      <c r="C172" s="363" t="s">
        <v>1237</v>
      </c>
      <c r="D172" s="364" t="s">
        <v>633</v>
      </c>
      <c r="E172" s="364" t="s">
        <v>298</v>
      </c>
      <c r="F172" s="363" t="s">
        <v>1238</v>
      </c>
      <c r="G172" s="363" t="s">
        <v>1174</v>
      </c>
      <c r="H172" s="363" t="s">
        <v>1239</v>
      </c>
      <c r="I172" s="363" t="s">
        <v>1232</v>
      </c>
      <c r="J172" s="365">
        <v>16859</v>
      </c>
      <c r="K172" s="365">
        <v>0</v>
      </c>
      <c r="L172" s="363"/>
      <c r="M172" s="367"/>
    </row>
    <row r="173" spans="1:13" ht="25.5">
      <c r="A173" s="363">
        <f t="shared" si="2"/>
        <v>171</v>
      </c>
      <c r="B173" s="363" t="s">
        <v>595</v>
      </c>
      <c r="C173" s="363" t="s">
        <v>1240</v>
      </c>
      <c r="D173" s="364" t="s">
        <v>633</v>
      </c>
      <c r="E173" s="364" t="s">
        <v>298</v>
      </c>
      <c r="F173" s="363" t="s">
        <v>1241</v>
      </c>
      <c r="G173" s="363" t="s">
        <v>1116</v>
      </c>
      <c r="H173" s="363" t="s">
        <v>1242</v>
      </c>
      <c r="I173" s="363" t="s">
        <v>1243</v>
      </c>
      <c r="J173" s="365">
        <v>88888.03</v>
      </c>
      <c r="K173" s="365">
        <v>0</v>
      </c>
      <c r="L173" s="363"/>
      <c r="M173" s="367"/>
    </row>
    <row r="174" spans="1:13" ht="25.5">
      <c r="A174" s="363">
        <f t="shared" si="2"/>
        <v>172</v>
      </c>
      <c r="B174" s="363" t="s">
        <v>595</v>
      </c>
      <c r="C174" s="363" t="s">
        <v>1240</v>
      </c>
      <c r="D174" s="364" t="s">
        <v>633</v>
      </c>
      <c r="E174" s="364" t="s">
        <v>298</v>
      </c>
      <c r="F174" s="363" t="s">
        <v>1244</v>
      </c>
      <c r="G174" s="363" t="s">
        <v>1245</v>
      </c>
      <c r="H174" s="363" t="s">
        <v>1246</v>
      </c>
      <c r="I174" s="363" t="s">
        <v>1247</v>
      </c>
      <c r="J174" s="365">
        <v>52748.75</v>
      </c>
      <c r="K174" s="365">
        <v>146500</v>
      </c>
      <c r="L174" s="363"/>
      <c r="M174" s="367"/>
    </row>
    <row r="175" spans="1:13" ht="38.25">
      <c r="A175" s="363">
        <f t="shared" si="2"/>
        <v>173</v>
      </c>
      <c r="B175" s="363" t="s">
        <v>595</v>
      </c>
      <c r="C175" s="363" t="s">
        <v>1240</v>
      </c>
      <c r="D175" s="364" t="s">
        <v>633</v>
      </c>
      <c r="E175" s="364" t="s">
        <v>298</v>
      </c>
      <c r="F175" s="363" t="s">
        <v>1248</v>
      </c>
      <c r="G175" s="363" t="s">
        <v>1184</v>
      </c>
      <c r="H175" s="363" t="s">
        <v>1249</v>
      </c>
      <c r="I175" s="363" t="s">
        <v>1250</v>
      </c>
      <c r="J175" s="365">
        <v>172731.21</v>
      </c>
      <c r="K175" s="365">
        <v>0</v>
      </c>
      <c r="L175" s="363"/>
      <c r="M175" s="367"/>
    </row>
    <row r="176" spans="1:13" ht="51">
      <c r="A176" s="363">
        <f t="shared" si="2"/>
        <v>174</v>
      </c>
      <c r="B176" s="363" t="s">
        <v>595</v>
      </c>
      <c r="C176" s="363" t="s">
        <v>1240</v>
      </c>
      <c r="D176" s="364" t="s">
        <v>633</v>
      </c>
      <c r="E176" s="364" t="s">
        <v>298</v>
      </c>
      <c r="F176" s="363" t="s">
        <v>1251</v>
      </c>
      <c r="G176" s="363" t="s">
        <v>1159</v>
      </c>
      <c r="H176" s="363" t="s">
        <v>1252</v>
      </c>
      <c r="I176" s="363" t="s">
        <v>1253</v>
      </c>
      <c r="J176" s="365">
        <v>81979.37</v>
      </c>
      <c r="K176" s="365">
        <v>0</v>
      </c>
      <c r="L176" s="363"/>
      <c r="M176" s="367"/>
    </row>
    <row r="177" spans="1:13" ht="51">
      <c r="A177" s="363">
        <f t="shared" si="2"/>
        <v>175</v>
      </c>
      <c r="B177" s="363" t="s">
        <v>595</v>
      </c>
      <c r="C177" s="363" t="s">
        <v>1240</v>
      </c>
      <c r="D177" s="364" t="s">
        <v>633</v>
      </c>
      <c r="E177" s="364" t="s">
        <v>298</v>
      </c>
      <c r="F177" s="363" t="s">
        <v>1254</v>
      </c>
      <c r="G177" s="363" t="s">
        <v>1196</v>
      </c>
      <c r="H177" s="363" t="s">
        <v>1255</v>
      </c>
      <c r="I177" s="363" t="s">
        <v>1256</v>
      </c>
      <c r="J177" s="365">
        <v>23916.46</v>
      </c>
      <c r="K177" s="365">
        <v>0</v>
      </c>
      <c r="L177" s="363"/>
      <c r="M177" s="367"/>
    </row>
    <row r="178" spans="1:13" ht="38.25">
      <c r="A178" s="363">
        <f t="shared" si="2"/>
        <v>176</v>
      </c>
      <c r="B178" s="363" t="s">
        <v>595</v>
      </c>
      <c r="C178" s="363" t="s">
        <v>1240</v>
      </c>
      <c r="D178" s="364" t="s">
        <v>633</v>
      </c>
      <c r="E178" s="364" t="s">
        <v>298</v>
      </c>
      <c r="F178" s="363" t="s">
        <v>1257</v>
      </c>
      <c r="G178" s="363" t="s">
        <v>1258</v>
      </c>
      <c r="H178" s="363" t="s">
        <v>1259</v>
      </c>
      <c r="I178" s="363" t="s">
        <v>1260</v>
      </c>
      <c r="J178" s="365">
        <v>78314.89</v>
      </c>
      <c r="K178" s="365">
        <v>0</v>
      </c>
      <c r="L178" s="363"/>
      <c r="M178" s="367"/>
    </row>
    <row r="179" spans="1:13" ht="38.25">
      <c r="A179" s="363">
        <f t="shared" si="2"/>
        <v>177</v>
      </c>
      <c r="B179" s="363" t="s">
        <v>595</v>
      </c>
      <c r="C179" s="363" t="s">
        <v>1240</v>
      </c>
      <c r="D179" s="364" t="s">
        <v>633</v>
      </c>
      <c r="E179" s="364" t="s">
        <v>298</v>
      </c>
      <c r="F179" s="363" t="s">
        <v>1261</v>
      </c>
      <c r="G179" s="363" t="s">
        <v>1226</v>
      </c>
      <c r="H179" s="363" t="s">
        <v>1262</v>
      </c>
      <c r="I179" s="363" t="s">
        <v>1263</v>
      </c>
      <c r="J179" s="365">
        <v>92179.13</v>
      </c>
      <c r="K179" s="365">
        <v>0</v>
      </c>
      <c r="L179" s="363"/>
      <c r="M179" s="367"/>
    </row>
    <row r="180" spans="1:13" ht="38.25">
      <c r="A180" s="363">
        <f t="shared" si="2"/>
        <v>178</v>
      </c>
      <c r="B180" s="363" t="s">
        <v>595</v>
      </c>
      <c r="C180" s="363" t="s">
        <v>1240</v>
      </c>
      <c r="D180" s="364" t="s">
        <v>633</v>
      </c>
      <c r="E180" s="364" t="s">
        <v>298</v>
      </c>
      <c r="F180" s="363" t="s">
        <v>1264</v>
      </c>
      <c r="G180" s="363" t="s">
        <v>1116</v>
      </c>
      <c r="H180" s="363" t="s">
        <v>1265</v>
      </c>
      <c r="I180" s="363" t="s">
        <v>1266</v>
      </c>
      <c r="J180" s="365">
        <v>9394.23</v>
      </c>
      <c r="K180" s="365">
        <v>0</v>
      </c>
      <c r="L180" s="363"/>
      <c r="M180" s="367"/>
    </row>
    <row r="181" spans="1:13" ht="38.25">
      <c r="A181" s="363">
        <f t="shared" si="2"/>
        <v>179</v>
      </c>
      <c r="B181" s="363" t="s">
        <v>595</v>
      </c>
      <c r="C181" s="363" t="s">
        <v>1240</v>
      </c>
      <c r="D181" s="364" t="s">
        <v>633</v>
      </c>
      <c r="E181" s="364" t="s">
        <v>298</v>
      </c>
      <c r="F181" s="363" t="s">
        <v>1267</v>
      </c>
      <c r="G181" s="363" t="s">
        <v>1268</v>
      </c>
      <c r="H181" s="363" t="s">
        <v>1269</v>
      </c>
      <c r="I181" s="363" t="s">
        <v>1270</v>
      </c>
      <c r="J181" s="365">
        <v>20321.54</v>
      </c>
      <c r="K181" s="365">
        <v>0</v>
      </c>
      <c r="L181" s="363"/>
      <c r="M181" s="367"/>
    </row>
    <row r="182" spans="1:13" ht="38.25">
      <c r="A182" s="363">
        <f t="shared" si="2"/>
        <v>180</v>
      </c>
      <c r="B182" s="363" t="s">
        <v>595</v>
      </c>
      <c r="C182" s="363" t="s">
        <v>1240</v>
      </c>
      <c r="D182" s="364" t="s">
        <v>633</v>
      </c>
      <c r="E182" s="364" t="s">
        <v>298</v>
      </c>
      <c r="F182" s="363" t="s">
        <v>1271</v>
      </c>
      <c r="G182" s="363" t="s">
        <v>1202</v>
      </c>
      <c r="H182" s="363" t="s">
        <v>1272</v>
      </c>
      <c r="I182" s="363" t="s">
        <v>1273</v>
      </c>
      <c r="J182" s="365">
        <v>14128.77</v>
      </c>
      <c r="K182" s="365">
        <v>0</v>
      </c>
      <c r="L182" s="363"/>
      <c r="M182" s="367"/>
    </row>
    <row r="183" spans="1:13" ht="25.5">
      <c r="A183" s="363">
        <f t="shared" si="2"/>
        <v>181</v>
      </c>
      <c r="B183" s="363" t="s">
        <v>595</v>
      </c>
      <c r="C183" s="363" t="s">
        <v>1240</v>
      </c>
      <c r="D183" s="364" t="s">
        <v>633</v>
      </c>
      <c r="E183" s="364" t="s">
        <v>298</v>
      </c>
      <c r="F183" s="363" t="s">
        <v>1274</v>
      </c>
      <c r="G183" s="363" t="s">
        <v>1275</v>
      </c>
      <c r="H183" s="363" t="s">
        <v>1276</v>
      </c>
      <c r="I183" s="363" t="s">
        <v>1277</v>
      </c>
      <c r="J183" s="365">
        <v>0</v>
      </c>
      <c r="K183" s="365">
        <v>0</v>
      </c>
      <c r="L183" s="363"/>
      <c r="M183" s="367"/>
    </row>
    <row r="184" spans="1:13" ht="25.5">
      <c r="A184" s="363">
        <f t="shared" si="2"/>
        <v>182</v>
      </c>
      <c r="B184" s="363" t="s">
        <v>595</v>
      </c>
      <c r="C184" s="363" t="s">
        <v>1147</v>
      </c>
      <c r="D184" s="364" t="s">
        <v>633</v>
      </c>
      <c r="E184" s="364" t="s">
        <v>640</v>
      </c>
      <c r="F184" s="363" t="s">
        <v>1278</v>
      </c>
      <c r="G184" s="363" t="s">
        <v>1279</v>
      </c>
      <c r="H184" s="363" t="s">
        <v>1280</v>
      </c>
      <c r="I184" s="363" t="s">
        <v>1281</v>
      </c>
      <c r="J184" s="365">
        <v>9886.17</v>
      </c>
      <c r="K184" s="365">
        <v>0</v>
      </c>
      <c r="L184" s="363"/>
      <c r="M184" s="367"/>
    </row>
    <row r="185" spans="1:13" ht="38.25">
      <c r="A185" s="363">
        <f t="shared" si="2"/>
        <v>183</v>
      </c>
      <c r="B185" s="363" t="s">
        <v>595</v>
      </c>
      <c r="C185" s="363" t="s">
        <v>1147</v>
      </c>
      <c r="D185" s="364" t="s">
        <v>633</v>
      </c>
      <c r="E185" s="364" t="s">
        <v>640</v>
      </c>
      <c r="F185" s="363" t="s">
        <v>1282</v>
      </c>
      <c r="G185" s="363" t="s">
        <v>1279</v>
      </c>
      <c r="H185" s="363" t="s">
        <v>1283</v>
      </c>
      <c r="I185" s="363" t="s">
        <v>1284</v>
      </c>
      <c r="J185" s="365">
        <v>0</v>
      </c>
      <c r="K185" s="365">
        <v>0</v>
      </c>
      <c r="L185" s="363"/>
      <c r="M185" s="367"/>
    </row>
    <row r="186" spans="1:13" ht="38.25">
      <c r="A186" s="363">
        <f t="shared" si="2"/>
        <v>184</v>
      </c>
      <c r="B186" s="363" t="s">
        <v>595</v>
      </c>
      <c r="C186" s="363" t="s">
        <v>1285</v>
      </c>
      <c r="D186" s="364" t="s">
        <v>633</v>
      </c>
      <c r="E186" s="364" t="s">
        <v>298</v>
      </c>
      <c r="F186" s="363" t="s">
        <v>1286</v>
      </c>
      <c r="G186" s="363" t="s">
        <v>1287</v>
      </c>
      <c r="H186" s="363" t="s">
        <v>1288</v>
      </c>
      <c r="I186" s="363" t="s">
        <v>1289</v>
      </c>
      <c r="J186" s="365">
        <v>0</v>
      </c>
      <c r="K186" s="365">
        <v>0</v>
      </c>
      <c r="L186" s="363"/>
      <c r="M186" s="367"/>
    </row>
    <row r="187" spans="1:13" ht="25.5">
      <c r="A187" s="363">
        <f t="shared" si="2"/>
        <v>185</v>
      </c>
      <c r="B187" s="363" t="s">
        <v>595</v>
      </c>
      <c r="C187" s="363" t="s">
        <v>1290</v>
      </c>
      <c r="D187" s="364" t="s">
        <v>633</v>
      </c>
      <c r="E187" s="364" t="s">
        <v>298</v>
      </c>
      <c r="F187" s="363">
        <v>4851</v>
      </c>
      <c r="G187" s="363" t="s">
        <v>1116</v>
      </c>
      <c r="H187" s="363" t="s">
        <v>1291</v>
      </c>
      <c r="I187" s="363" t="s">
        <v>1292</v>
      </c>
      <c r="J187" s="365">
        <v>215000</v>
      </c>
      <c r="K187" s="365">
        <v>0</v>
      </c>
      <c r="L187" s="363"/>
      <c r="M187" s="367"/>
    </row>
    <row r="188" spans="1:13" ht="25.5">
      <c r="A188" s="363">
        <f t="shared" si="2"/>
        <v>186</v>
      </c>
      <c r="B188" s="363" t="s">
        <v>1293</v>
      </c>
      <c r="C188" s="363" t="s">
        <v>659</v>
      </c>
      <c r="D188" s="364" t="s">
        <v>633</v>
      </c>
      <c r="E188" s="364" t="s">
        <v>298</v>
      </c>
      <c r="F188" s="363" t="s">
        <v>1294</v>
      </c>
      <c r="G188" s="363" t="s">
        <v>1295</v>
      </c>
      <c r="H188" s="363" t="s">
        <v>1296</v>
      </c>
      <c r="I188" s="363" t="s">
        <v>1297</v>
      </c>
      <c r="J188" s="374">
        <v>3318</v>
      </c>
      <c r="K188" s="374">
        <v>0</v>
      </c>
      <c r="L188" s="373"/>
      <c r="M188" s="367"/>
    </row>
    <row r="189" spans="1:13" ht="25.5">
      <c r="A189" s="363">
        <f t="shared" si="2"/>
        <v>187</v>
      </c>
      <c r="B189" s="363" t="s">
        <v>1293</v>
      </c>
      <c r="C189" s="363" t="s">
        <v>659</v>
      </c>
      <c r="D189" s="364" t="s">
        <v>633</v>
      </c>
      <c r="E189" s="364" t="s">
        <v>298</v>
      </c>
      <c r="F189" s="363" t="s">
        <v>1298</v>
      </c>
      <c r="G189" s="363" t="s">
        <v>1299</v>
      </c>
      <c r="H189" s="363" t="s">
        <v>1300</v>
      </c>
      <c r="I189" s="363" t="s">
        <v>1297</v>
      </c>
      <c r="J189" s="374">
        <v>4973</v>
      </c>
      <c r="K189" s="374">
        <v>0</v>
      </c>
      <c r="L189" s="373"/>
      <c r="M189" s="367"/>
    </row>
    <row r="190" spans="1:13" ht="25.5">
      <c r="A190" s="363">
        <f t="shared" si="2"/>
        <v>188</v>
      </c>
      <c r="B190" s="363" t="s">
        <v>1293</v>
      </c>
      <c r="C190" s="363" t="s">
        <v>659</v>
      </c>
      <c r="D190" s="364" t="s">
        <v>633</v>
      </c>
      <c r="E190" s="364" t="s">
        <v>298</v>
      </c>
      <c r="F190" s="363" t="s">
        <v>1301</v>
      </c>
      <c r="G190" s="363" t="s">
        <v>1302</v>
      </c>
      <c r="H190" s="363" t="s">
        <v>1303</v>
      </c>
      <c r="I190" s="363" t="s">
        <v>1297</v>
      </c>
      <c r="J190" s="374">
        <v>15823</v>
      </c>
      <c r="K190" s="374">
        <v>0</v>
      </c>
      <c r="L190" s="373"/>
      <c r="M190" s="367"/>
    </row>
    <row r="191" spans="1:13" ht="51">
      <c r="A191" s="363">
        <f t="shared" si="2"/>
        <v>189</v>
      </c>
      <c r="B191" s="363" t="s">
        <v>1293</v>
      </c>
      <c r="C191" s="363" t="s">
        <v>659</v>
      </c>
      <c r="D191" s="364" t="s">
        <v>633</v>
      </c>
      <c r="E191" s="364" t="s">
        <v>298</v>
      </c>
      <c r="F191" s="363" t="s">
        <v>1304</v>
      </c>
      <c r="G191" s="363" t="s">
        <v>1305</v>
      </c>
      <c r="H191" s="363" t="s">
        <v>1306</v>
      </c>
      <c r="I191" s="363" t="s">
        <v>1297</v>
      </c>
      <c r="J191" s="374">
        <v>20344</v>
      </c>
      <c r="K191" s="374">
        <v>0</v>
      </c>
      <c r="L191" s="373"/>
      <c r="M191" s="367"/>
    </row>
    <row r="192" spans="1:13" ht="25.5">
      <c r="A192" s="363">
        <f t="shared" ref="A192:A255" si="3">A191+1</f>
        <v>190</v>
      </c>
      <c r="B192" s="363" t="s">
        <v>1293</v>
      </c>
      <c r="C192" s="363" t="s">
        <v>659</v>
      </c>
      <c r="D192" s="364" t="s">
        <v>633</v>
      </c>
      <c r="E192" s="364" t="s">
        <v>298</v>
      </c>
      <c r="F192" s="363" t="s">
        <v>1307</v>
      </c>
      <c r="G192" s="363" t="s">
        <v>1308</v>
      </c>
      <c r="H192" s="363" t="s">
        <v>1309</v>
      </c>
      <c r="I192" s="363" t="s">
        <v>1310</v>
      </c>
      <c r="J192" s="374">
        <v>9973</v>
      </c>
      <c r="K192" s="374">
        <v>0</v>
      </c>
      <c r="L192" s="373"/>
      <c r="M192" s="367"/>
    </row>
    <row r="193" spans="1:13" ht="25.5">
      <c r="A193" s="363">
        <f t="shared" si="3"/>
        <v>191</v>
      </c>
      <c r="B193" s="363" t="s">
        <v>1293</v>
      </c>
      <c r="C193" s="363" t="s">
        <v>659</v>
      </c>
      <c r="D193" s="364" t="s">
        <v>633</v>
      </c>
      <c r="E193" s="364" t="s">
        <v>298</v>
      </c>
      <c r="F193" s="363" t="s">
        <v>1311</v>
      </c>
      <c r="G193" s="363" t="s">
        <v>1312</v>
      </c>
      <c r="H193" s="363" t="s">
        <v>1313</v>
      </c>
      <c r="I193" s="363" t="s">
        <v>1314</v>
      </c>
      <c r="J193" s="374">
        <v>4493</v>
      </c>
      <c r="K193" s="374">
        <v>0</v>
      </c>
      <c r="L193" s="373"/>
      <c r="M193" s="367"/>
    </row>
    <row r="194" spans="1:13" ht="25.5">
      <c r="A194" s="363">
        <f t="shared" si="3"/>
        <v>192</v>
      </c>
      <c r="B194" s="363" t="s">
        <v>1293</v>
      </c>
      <c r="C194" s="363" t="s">
        <v>659</v>
      </c>
      <c r="D194" s="364" t="s">
        <v>633</v>
      </c>
      <c r="E194" s="364" t="s">
        <v>298</v>
      </c>
      <c r="F194" s="363" t="s">
        <v>1315</v>
      </c>
      <c r="G194" s="363" t="s">
        <v>1316</v>
      </c>
      <c r="H194" s="363" t="s">
        <v>1317</v>
      </c>
      <c r="I194" s="363" t="s">
        <v>1310</v>
      </c>
      <c r="J194" s="374">
        <v>6640</v>
      </c>
      <c r="K194" s="374">
        <v>0</v>
      </c>
      <c r="L194" s="373"/>
      <c r="M194" s="367"/>
    </row>
    <row r="195" spans="1:13" ht="25.5">
      <c r="A195" s="363">
        <f t="shared" si="3"/>
        <v>193</v>
      </c>
      <c r="B195" s="363" t="s">
        <v>1293</v>
      </c>
      <c r="C195" s="363" t="s">
        <v>659</v>
      </c>
      <c r="D195" s="364" t="s">
        <v>633</v>
      </c>
      <c r="E195" s="364" t="s">
        <v>298</v>
      </c>
      <c r="F195" s="363" t="s">
        <v>1318</v>
      </c>
      <c r="G195" s="363" t="s">
        <v>1319</v>
      </c>
      <c r="H195" s="363" t="s">
        <v>1320</v>
      </c>
      <c r="I195" s="363" t="s">
        <v>1310</v>
      </c>
      <c r="J195" s="374">
        <v>2818</v>
      </c>
      <c r="K195" s="374">
        <v>0</v>
      </c>
      <c r="L195" s="373"/>
      <c r="M195" s="367"/>
    </row>
    <row r="196" spans="1:13" ht="25.5">
      <c r="A196" s="363">
        <f t="shared" si="3"/>
        <v>194</v>
      </c>
      <c r="B196" s="363" t="s">
        <v>1293</v>
      </c>
      <c r="C196" s="363" t="s">
        <v>659</v>
      </c>
      <c r="D196" s="364" t="s">
        <v>633</v>
      </c>
      <c r="E196" s="364" t="s">
        <v>298</v>
      </c>
      <c r="F196" s="363" t="s">
        <v>1321</v>
      </c>
      <c r="G196" s="363" t="s">
        <v>1322</v>
      </c>
      <c r="H196" s="363" t="s">
        <v>1323</v>
      </c>
      <c r="I196" s="363" t="s">
        <v>1310</v>
      </c>
      <c r="J196" s="374">
        <v>10141</v>
      </c>
      <c r="K196" s="374">
        <v>0</v>
      </c>
      <c r="L196" s="373"/>
      <c r="M196" s="367"/>
    </row>
    <row r="197" spans="1:13" ht="38.25">
      <c r="A197" s="363">
        <f t="shared" si="3"/>
        <v>195</v>
      </c>
      <c r="B197" s="363" t="s">
        <v>1293</v>
      </c>
      <c r="C197" s="363" t="s">
        <v>659</v>
      </c>
      <c r="D197" s="364" t="s">
        <v>633</v>
      </c>
      <c r="E197" s="364" t="s">
        <v>298</v>
      </c>
      <c r="F197" s="363" t="s">
        <v>1324</v>
      </c>
      <c r="G197" s="363" t="s">
        <v>1325</v>
      </c>
      <c r="H197" s="363" t="s">
        <v>1326</v>
      </c>
      <c r="I197" s="363" t="s">
        <v>1314</v>
      </c>
      <c r="J197" s="374">
        <v>9761</v>
      </c>
      <c r="K197" s="374">
        <v>0</v>
      </c>
      <c r="L197" s="373"/>
      <c r="M197" s="367"/>
    </row>
    <row r="198" spans="1:13" ht="25.5">
      <c r="A198" s="363">
        <f t="shared" si="3"/>
        <v>196</v>
      </c>
      <c r="B198" s="363" t="s">
        <v>1293</v>
      </c>
      <c r="C198" s="363" t="s">
        <v>659</v>
      </c>
      <c r="D198" s="364" t="s">
        <v>633</v>
      </c>
      <c r="E198" s="364" t="s">
        <v>298</v>
      </c>
      <c r="F198" s="363" t="s">
        <v>1327</v>
      </c>
      <c r="G198" s="363" t="s">
        <v>1328</v>
      </c>
      <c r="H198" s="363" t="s">
        <v>1329</v>
      </c>
      <c r="I198" s="363" t="s">
        <v>1310</v>
      </c>
      <c r="J198" s="374">
        <v>14033</v>
      </c>
      <c r="K198" s="374">
        <v>0</v>
      </c>
      <c r="L198" s="373"/>
      <c r="M198" s="367"/>
    </row>
    <row r="199" spans="1:13" ht="25.5">
      <c r="A199" s="363">
        <f t="shared" si="3"/>
        <v>197</v>
      </c>
      <c r="B199" s="363" t="s">
        <v>1293</v>
      </c>
      <c r="C199" s="363" t="s">
        <v>659</v>
      </c>
      <c r="D199" s="364" t="s">
        <v>633</v>
      </c>
      <c r="E199" s="364" t="s">
        <v>298</v>
      </c>
      <c r="F199" s="363" t="s">
        <v>1330</v>
      </c>
      <c r="G199" s="363" t="s">
        <v>1331</v>
      </c>
      <c r="H199" s="363" t="s">
        <v>1332</v>
      </c>
      <c r="I199" s="363" t="s">
        <v>1310</v>
      </c>
      <c r="J199" s="374">
        <v>8980</v>
      </c>
      <c r="K199" s="374">
        <v>0</v>
      </c>
      <c r="L199" s="373"/>
      <c r="M199" s="367"/>
    </row>
    <row r="200" spans="1:13" ht="25.5">
      <c r="A200" s="363">
        <f t="shared" si="3"/>
        <v>198</v>
      </c>
      <c r="B200" s="363" t="s">
        <v>1293</v>
      </c>
      <c r="C200" s="363" t="s">
        <v>659</v>
      </c>
      <c r="D200" s="364" t="s">
        <v>633</v>
      </c>
      <c r="E200" s="364" t="s">
        <v>298</v>
      </c>
      <c r="F200" s="363" t="s">
        <v>1333</v>
      </c>
      <c r="G200" s="363" t="s">
        <v>1334</v>
      </c>
      <c r="H200" s="363" t="s">
        <v>1335</v>
      </c>
      <c r="I200" s="363" t="s">
        <v>1314</v>
      </c>
      <c r="J200" s="374">
        <v>13601</v>
      </c>
      <c r="K200" s="374">
        <v>0</v>
      </c>
      <c r="L200" s="373"/>
      <c r="M200" s="367"/>
    </row>
    <row r="201" spans="1:13" ht="38.25">
      <c r="A201" s="363">
        <f t="shared" si="3"/>
        <v>199</v>
      </c>
      <c r="B201" s="363" t="s">
        <v>1293</v>
      </c>
      <c r="C201" s="363" t="s">
        <v>659</v>
      </c>
      <c r="D201" s="364" t="s">
        <v>633</v>
      </c>
      <c r="E201" s="364" t="s">
        <v>298</v>
      </c>
      <c r="F201" s="363" t="s">
        <v>1336</v>
      </c>
      <c r="G201" s="363" t="s">
        <v>1337</v>
      </c>
      <c r="H201" s="363" t="s">
        <v>1338</v>
      </c>
      <c r="I201" s="363" t="s">
        <v>1310</v>
      </c>
      <c r="J201" s="374">
        <v>5703</v>
      </c>
      <c r="K201" s="374">
        <v>0</v>
      </c>
      <c r="L201" s="373"/>
      <c r="M201" s="367"/>
    </row>
    <row r="202" spans="1:13" ht="25.5">
      <c r="A202" s="363">
        <f t="shared" si="3"/>
        <v>200</v>
      </c>
      <c r="B202" s="363" t="s">
        <v>1293</v>
      </c>
      <c r="C202" s="363" t="s">
        <v>659</v>
      </c>
      <c r="D202" s="364" t="s">
        <v>633</v>
      </c>
      <c r="E202" s="364" t="s">
        <v>298</v>
      </c>
      <c r="F202" s="363" t="s">
        <v>1339</v>
      </c>
      <c r="G202" s="363" t="s">
        <v>1340</v>
      </c>
      <c r="H202" s="363" t="s">
        <v>1341</v>
      </c>
      <c r="I202" s="363" t="s">
        <v>1310</v>
      </c>
      <c r="J202" s="374">
        <v>2675</v>
      </c>
      <c r="K202" s="374">
        <v>0</v>
      </c>
      <c r="L202" s="373"/>
      <c r="M202" s="367"/>
    </row>
    <row r="203" spans="1:13" ht="25.5">
      <c r="A203" s="363">
        <f t="shared" si="3"/>
        <v>201</v>
      </c>
      <c r="B203" s="363" t="s">
        <v>1293</v>
      </c>
      <c r="C203" s="363" t="s">
        <v>659</v>
      </c>
      <c r="D203" s="364" t="s">
        <v>633</v>
      </c>
      <c r="E203" s="364" t="s">
        <v>298</v>
      </c>
      <c r="F203" s="363" t="s">
        <v>1342</v>
      </c>
      <c r="G203" s="363" t="s">
        <v>1343</v>
      </c>
      <c r="H203" s="363" t="s">
        <v>1344</v>
      </c>
      <c r="I203" s="363" t="s">
        <v>1310</v>
      </c>
      <c r="J203" s="374">
        <v>13670</v>
      </c>
      <c r="K203" s="374">
        <v>0</v>
      </c>
      <c r="L203" s="373"/>
      <c r="M203" s="367"/>
    </row>
    <row r="204" spans="1:13" ht="25.5">
      <c r="A204" s="363">
        <f t="shared" si="3"/>
        <v>202</v>
      </c>
      <c r="B204" s="363" t="s">
        <v>1293</v>
      </c>
      <c r="C204" s="363" t="s">
        <v>659</v>
      </c>
      <c r="D204" s="364" t="s">
        <v>633</v>
      </c>
      <c r="E204" s="364" t="s">
        <v>298</v>
      </c>
      <c r="F204" s="363" t="s">
        <v>1345</v>
      </c>
      <c r="G204" s="363" t="s">
        <v>1346</v>
      </c>
      <c r="H204" s="363" t="s">
        <v>1347</v>
      </c>
      <c r="I204" s="363" t="s">
        <v>1310</v>
      </c>
      <c r="J204" s="374">
        <v>20185</v>
      </c>
      <c r="K204" s="374">
        <v>0</v>
      </c>
      <c r="L204" s="373"/>
      <c r="M204" s="367"/>
    </row>
    <row r="205" spans="1:13" ht="51">
      <c r="A205" s="363">
        <f t="shared" si="3"/>
        <v>203</v>
      </c>
      <c r="B205" s="363" t="s">
        <v>1293</v>
      </c>
      <c r="C205" s="363" t="s">
        <v>659</v>
      </c>
      <c r="D205" s="364" t="s">
        <v>633</v>
      </c>
      <c r="E205" s="364" t="s">
        <v>298</v>
      </c>
      <c r="F205" s="363" t="s">
        <v>1348</v>
      </c>
      <c r="G205" s="363" t="s">
        <v>1349</v>
      </c>
      <c r="H205" s="363" t="s">
        <v>1350</v>
      </c>
      <c r="I205" s="363" t="s">
        <v>1310</v>
      </c>
      <c r="J205" s="374">
        <v>12191</v>
      </c>
      <c r="K205" s="374">
        <v>0</v>
      </c>
      <c r="L205" s="373"/>
      <c r="M205" s="367"/>
    </row>
    <row r="206" spans="1:13" ht="25.5">
      <c r="A206" s="363">
        <f t="shared" si="3"/>
        <v>204</v>
      </c>
      <c r="B206" s="363" t="s">
        <v>1293</v>
      </c>
      <c r="C206" s="363" t="s">
        <v>659</v>
      </c>
      <c r="D206" s="364" t="s">
        <v>633</v>
      </c>
      <c r="E206" s="364" t="s">
        <v>298</v>
      </c>
      <c r="F206" s="363" t="s">
        <v>1351</v>
      </c>
      <c r="G206" s="363" t="s">
        <v>1352</v>
      </c>
      <c r="H206" s="363" t="s">
        <v>1353</v>
      </c>
      <c r="I206" s="363" t="s">
        <v>1314</v>
      </c>
      <c r="J206" s="374">
        <v>7627</v>
      </c>
      <c r="K206" s="374">
        <v>0</v>
      </c>
      <c r="L206" s="373"/>
      <c r="M206" s="367"/>
    </row>
    <row r="207" spans="1:13" ht="25.5">
      <c r="A207" s="363">
        <f t="shared" si="3"/>
        <v>205</v>
      </c>
      <c r="B207" s="363" t="s">
        <v>1293</v>
      </c>
      <c r="C207" s="363" t="s">
        <v>659</v>
      </c>
      <c r="D207" s="364" t="s">
        <v>633</v>
      </c>
      <c r="E207" s="364" t="s">
        <v>298</v>
      </c>
      <c r="F207" s="363" t="s">
        <v>1354</v>
      </c>
      <c r="G207" s="363" t="s">
        <v>1355</v>
      </c>
      <c r="H207" s="363" t="s">
        <v>1356</v>
      </c>
      <c r="I207" s="363" t="s">
        <v>1310</v>
      </c>
      <c r="J207" s="374">
        <v>10814</v>
      </c>
      <c r="K207" s="374">
        <v>0</v>
      </c>
      <c r="L207" s="373"/>
      <c r="M207" s="367"/>
    </row>
    <row r="208" spans="1:13" ht="25.5">
      <c r="A208" s="363">
        <f t="shared" si="3"/>
        <v>206</v>
      </c>
      <c r="B208" s="363" t="s">
        <v>1293</v>
      </c>
      <c r="C208" s="363" t="s">
        <v>659</v>
      </c>
      <c r="D208" s="364" t="s">
        <v>633</v>
      </c>
      <c r="E208" s="364" t="s">
        <v>298</v>
      </c>
      <c r="F208" s="363" t="s">
        <v>1357</v>
      </c>
      <c r="G208" s="363" t="s">
        <v>1358</v>
      </c>
      <c r="H208" s="363" t="s">
        <v>1359</v>
      </c>
      <c r="I208" s="363" t="s">
        <v>1310</v>
      </c>
      <c r="J208" s="374">
        <v>15542</v>
      </c>
      <c r="K208" s="374">
        <v>0</v>
      </c>
      <c r="L208" s="373"/>
      <c r="M208" s="367"/>
    </row>
    <row r="209" spans="1:13" ht="25.5">
      <c r="A209" s="363">
        <f t="shared" si="3"/>
        <v>207</v>
      </c>
      <c r="B209" s="363" t="s">
        <v>1293</v>
      </c>
      <c r="C209" s="363" t="s">
        <v>659</v>
      </c>
      <c r="D209" s="364" t="s">
        <v>633</v>
      </c>
      <c r="E209" s="364" t="s">
        <v>298</v>
      </c>
      <c r="F209" s="363" t="s">
        <v>1360</v>
      </c>
      <c r="G209" s="363" t="s">
        <v>1361</v>
      </c>
      <c r="H209" s="363" t="s">
        <v>1362</v>
      </c>
      <c r="I209" s="363" t="s">
        <v>1310</v>
      </c>
      <c r="J209" s="374">
        <v>14462</v>
      </c>
      <c r="K209" s="374">
        <v>0</v>
      </c>
      <c r="L209" s="373"/>
      <c r="M209" s="367"/>
    </row>
    <row r="210" spans="1:13" ht="51">
      <c r="A210" s="363">
        <f t="shared" si="3"/>
        <v>208</v>
      </c>
      <c r="B210" s="363" t="s">
        <v>1293</v>
      </c>
      <c r="C210" s="363" t="s">
        <v>659</v>
      </c>
      <c r="D210" s="364" t="s">
        <v>633</v>
      </c>
      <c r="E210" s="364" t="s">
        <v>298</v>
      </c>
      <c r="F210" s="363" t="s">
        <v>1363</v>
      </c>
      <c r="G210" s="363" t="s">
        <v>1364</v>
      </c>
      <c r="H210" s="363" t="s">
        <v>1365</v>
      </c>
      <c r="I210" s="363" t="s">
        <v>1314</v>
      </c>
      <c r="J210" s="374">
        <v>8238</v>
      </c>
      <c r="K210" s="374">
        <v>0</v>
      </c>
      <c r="L210" s="373"/>
      <c r="M210" s="367"/>
    </row>
    <row r="211" spans="1:13" ht="25.5">
      <c r="A211" s="363">
        <f t="shared" si="3"/>
        <v>209</v>
      </c>
      <c r="B211" s="363" t="s">
        <v>1293</v>
      </c>
      <c r="C211" s="363" t="s">
        <v>659</v>
      </c>
      <c r="D211" s="364" t="s">
        <v>633</v>
      </c>
      <c r="E211" s="364" t="s">
        <v>298</v>
      </c>
      <c r="F211" s="363" t="s">
        <v>1366</v>
      </c>
      <c r="G211" s="363" t="s">
        <v>1367</v>
      </c>
      <c r="H211" s="363" t="s">
        <v>1368</v>
      </c>
      <c r="I211" s="363" t="s">
        <v>1310</v>
      </c>
      <c r="J211" s="374">
        <v>6700</v>
      </c>
      <c r="K211" s="374">
        <v>0</v>
      </c>
      <c r="L211" s="373"/>
      <c r="M211" s="367"/>
    </row>
    <row r="212" spans="1:13" ht="25.5">
      <c r="A212" s="363">
        <f t="shared" si="3"/>
        <v>210</v>
      </c>
      <c r="B212" s="363" t="s">
        <v>1293</v>
      </c>
      <c r="C212" s="363" t="s">
        <v>659</v>
      </c>
      <c r="D212" s="364" t="s">
        <v>633</v>
      </c>
      <c r="E212" s="364" t="s">
        <v>298</v>
      </c>
      <c r="F212" s="363" t="s">
        <v>1369</v>
      </c>
      <c r="G212" s="363" t="s">
        <v>1370</v>
      </c>
      <c r="H212" s="363" t="s">
        <v>1371</v>
      </c>
      <c r="I212" s="363" t="s">
        <v>1372</v>
      </c>
      <c r="J212" s="374">
        <v>12219</v>
      </c>
      <c r="K212" s="374">
        <v>0</v>
      </c>
      <c r="L212" s="373"/>
      <c r="M212" s="367"/>
    </row>
    <row r="213" spans="1:13" ht="38.25">
      <c r="A213" s="363">
        <f t="shared" si="3"/>
        <v>211</v>
      </c>
      <c r="B213" s="363" t="s">
        <v>1293</v>
      </c>
      <c r="C213" s="363" t="s">
        <v>659</v>
      </c>
      <c r="D213" s="364" t="s">
        <v>633</v>
      </c>
      <c r="E213" s="364" t="s">
        <v>298</v>
      </c>
      <c r="F213" s="363" t="s">
        <v>1373</v>
      </c>
      <c r="G213" s="363" t="s">
        <v>1374</v>
      </c>
      <c r="H213" s="363" t="s">
        <v>1375</v>
      </c>
      <c r="I213" s="363" t="s">
        <v>1372</v>
      </c>
      <c r="J213" s="374">
        <v>8819</v>
      </c>
      <c r="K213" s="374">
        <v>0</v>
      </c>
      <c r="L213" s="373"/>
      <c r="M213" s="367"/>
    </row>
    <row r="214" spans="1:13" ht="38.25">
      <c r="A214" s="363">
        <f t="shared" si="3"/>
        <v>212</v>
      </c>
      <c r="B214" s="363" t="s">
        <v>1293</v>
      </c>
      <c r="C214" s="363" t="s">
        <v>659</v>
      </c>
      <c r="D214" s="364" t="s">
        <v>633</v>
      </c>
      <c r="E214" s="364" t="s">
        <v>298</v>
      </c>
      <c r="F214" s="363" t="s">
        <v>1376</v>
      </c>
      <c r="G214" s="363" t="s">
        <v>1377</v>
      </c>
      <c r="H214" s="363" t="s">
        <v>1378</v>
      </c>
      <c r="I214" s="363" t="s">
        <v>1379</v>
      </c>
      <c r="J214" s="374">
        <v>15967</v>
      </c>
      <c r="K214" s="374">
        <v>0</v>
      </c>
      <c r="L214" s="373"/>
      <c r="M214" s="367"/>
    </row>
    <row r="215" spans="1:13" ht="25.5">
      <c r="A215" s="363">
        <f t="shared" si="3"/>
        <v>213</v>
      </c>
      <c r="B215" s="363" t="s">
        <v>1293</v>
      </c>
      <c r="C215" s="363" t="s">
        <v>659</v>
      </c>
      <c r="D215" s="364" t="s">
        <v>633</v>
      </c>
      <c r="E215" s="364" t="s">
        <v>298</v>
      </c>
      <c r="F215" s="363" t="s">
        <v>1380</v>
      </c>
      <c r="G215" s="363" t="s">
        <v>1381</v>
      </c>
      <c r="H215" s="363" t="s">
        <v>1382</v>
      </c>
      <c r="I215" s="363" t="s">
        <v>1379</v>
      </c>
      <c r="J215" s="374">
        <v>7726</v>
      </c>
      <c r="K215" s="374">
        <v>0</v>
      </c>
      <c r="L215" s="373"/>
      <c r="M215" s="367"/>
    </row>
    <row r="216" spans="1:13" ht="25.5">
      <c r="A216" s="363">
        <f t="shared" si="3"/>
        <v>214</v>
      </c>
      <c r="B216" s="363" t="s">
        <v>1293</v>
      </c>
      <c r="C216" s="363" t="s">
        <v>659</v>
      </c>
      <c r="D216" s="364" t="s">
        <v>633</v>
      </c>
      <c r="E216" s="364" t="s">
        <v>298</v>
      </c>
      <c r="F216" s="363" t="s">
        <v>1383</v>
      </c>
      <c r="G216" s="363" t="s">
        <v>1384</v>
      </c>
      <c r="H216" s="363" t="s">
        <v>1385</v>
      </c>
      <c r="I216" s="363" t="s">
        <v>1379</v>
      </c>
      <c r="J216" s="374">
        <v>10442</v>
      </c>
      <c r="K216" s="374">
        <v>0</v>
      </c>
      <c r="L216" s="373"/>
      <c r="M216" s="367"/>
    </row>
    <row r="217" spans="1:13" ht="25.5">
      <c r="A217" s="363">
        <f t="shared" si="3"/>
        <v>215</v>
      </c>
      <c r="B217" s="363" t="s">
        <v>1293</v>
      </c>
      <c r="C217" s="363" t="s">
        <v>659</v>
      </c>
      <c r="D217" s="364" t="s">
        <v>633</v>
      </c>
      <c r="E217" s="364" t="s">
        <v>298</v>
      </c>
      <c r="F217" s="363" t="s">
        <v>1386</v>
      </c>
      <c r="G217" s="363" t="s">
        <v>1387</v>
      </c>
      <c r="H217" s="363" t="s">
        <v>1388</v>
      </c>
      <c r="I217" s="363" t="s">
        <v>1372</v>
      </c>
      <c r="J217" s="374">
        <v>19449</v>
      </c>
      <c r="K217" s="374">
        <v>0</v>
      </c>
      <c r="L217" s="373"/>
      <c r="M217" s="367"/>
    </row>
    <row r="218" spans="1:13" ht="25.5">
      <c r="A218" s="363">
        <f t="shared" si="3"/>
        <v>216</v>
      </c>
      <c r="B218" s="363" t="s">
        <v>1293</v>
      </c>
      <c r="C218" s="363" t="s">
        <v>659</v>
      </c>
      <c r="D218" s="364" t="s">
        <v>633</v>
      </c>
      <c r="E218" s="364" t="s">
        <v>298</v>
      </c>
      <c r="F218" s="363" t="s">
        <v>1389</v>
      </c>
      <c r="G218" s="363" t="s">
        <v>1390</v>
      </c>
      <c r="H218" s="363" t="s">
        <v>1391</v>
      </c>
      <c r="I218" s="363" t="s">
        <v>1379</v>
      </c>
      <c r="J218" s="374">
        <v>16388</v>
      </c>
      <c r="K218" s="374">
        <v>0</v>
      </c>
      <c r="L218" s="373"/>
      <c r="M218" s="367"/>
    </row>
    <row r="219" spans="1:13" ht="25.5">
      <c r="A219" s="363">
        <f t="shared" si="3"/>
        <v>217</v>
      </c>
      <c r="B219" s="363" t="s">
        <v>1293</v>
      </c>
      <c r="C219" s="363" t="s">
        <v>659</v>
      </c>
      <c r="D219" s="364" t="s">
        <v>633</v>
      </c>
      <c r="E219" s="364" t="s">
        <v>298</v>
      </c>
      <c r="F219" s="363" t="s">
        <v>1392</v>
      </c>
      <c r="G219" s="363" t="s">
        <v>1393</v>
      </c>
      <c r="H219" s="363" t="s">
        <v>1394</v>
      </c>
      <c r="I219" s="363" t="s">
        <v>1379</v>
      </c>
      <c r="J219" s="374">
        <v>10500</v>
      </c>
      <c r="K219" s="374">
        <v>0</v>
      </c>
      <c r="L219" s="373"/>
      <c r="M219" s="367"/>
    </row>
    <row r="220" spans="1:13" ht="25.5">
      <c r="A220" s="363">
        <f t="shared" si="3"/>
        <v>218</v>
      </c>
      <c r="B220" s="363" t="s">
        <v>1293</v>
      </c>
      <c r="C220" s="363" t="s">
        <v>659</v>
      </c>
      <c r="D220" s="364" t="s">
        <v>633</v>
      </c>
      <c r="E220" s="364" t="s">
        <v>298</v>
      </c>
      <c r="F220" s="363" t="s">
        <v>1395</v>
      </c>
      <c r="G220" s="363" t="s">
        <v>1396</v>
      </c>
      <c r="H220" s="363" t="s">
        <v>1397</v>
      </c>
      <c r="I220" s="363" t="s">
        <v>1372</v>
      </c>
      <c r="J220" s="374">
        <v>10509</v>
      </c>
      <c r="K220" s="374">
        <v>0</v>
      </c>
      <c r="L220" s="373"/>
      <c r="M220" s="367"/>
    </row>
    <row r="221" spans="1:13" ht="25.5">
      <c r="A221" s="363">
        <f t="shared" si="3"/>
        <v>219</v>
      </c>
      <c r="B221" s="363" t="s">
        <v>1293</v>
      </c>
      <c r="C221" s="363" t="s">
        <v>659</v>
      </c>
      <c r="D221" s="364" t="s">
        <v>633</v>
      </c>
      <c r="E221" s="364" t="s">
        <v>298</v>
      </c>
      <c r="F221" s="363" t="s">
        <v>1398</v>
      </c>
      <c r="G221" s="363" t="s">
        <v>1399</v>
      </c>
      <c r="H221" s="363" t="s">
        <v>1400</v>
      </c>
      <c r="I221" s="363" t="s">
        <v>1372</v>
      </c>
      <c r="J221" s="374">
        <v>5390</v>
      </c>
      <c r="K221" s="374">
        <v>0</v>
      </c>
      <c r="L221" s="373"/>
      <c r="M221" s="367"/>
    </row>
    <row r="222" spans="1:13" ht="38.25">
      <c r="A222" s="363">
        <f t="shared" si="3"/>
        <v>220</v>
      </c>
      <c r="B222" s="363" t="s">
        <v>1293</v>
      </c>
      <c r="C222" s="363" t="s">
        <v>659</v>
      </c>
      <c r="D222" s="364" t="s">
        <v>633</v>
      </c>
      <c r="E222" s="364" t="s">
        <v>298</v>
      </c>
      <c r="F222" s="363" t="s">
        <v>1401</v>
      </c>
      <c r="G222" s="363" t="s">
        <v>1402</v>
      </c>
      <c r="H222" s="363" t="s">
        <v>1403</v>
      </c>
      <c r="I222" s="363" t="s">
        <v>1379</v>
      </c>
      <c r="J222" s="374">
        <v>19324</v>
      </c>
      <c r="K222" s="374">
        <v>0</v>
      </c>
      <c r="L222" s="373"/>
      <c r="M222" s="367"/>
    </row>
    <row r="223" spans="1:13" ht="25.5">
      <c r="A223" s="363">
        <f t="shared" si="3"/>
        <v>221</v>
      </c>
      <c r="B223" s="363" t="s">
        <v>1293</v>
      </c>
      <c r="C223" s="363" t="s">
        <v>659</v>
      </c>
      <c r="D223" s="364" t="s">
        <v>633</v>
      </c>
      <c r="E223" s="364" t="s">
        <v>298</v>
      </c>
      <c r="F223" s="363" t="s">
        <v>1404</v>
      </c>
      <c r="G223" s="363" t="s">
        <v>1405</v>
      </c>
      <c r="H223" s="363" t="s">
        <v>1406</v>
      </c>
      <c r="I223" s="363" t="s">
        <v>1379</v>
      </c>
      <c r="J223" s="374">
        <v>17857</v>
      </c>
      <c r="K223" s="374">
        <v>0</v>
      </c>
      <c r="L223" s="373"/>
      <c r="M223" s="367"/>
    </row>
    <row r="224" spans="1:13" ht="25.5">
      <c r="A224" s="363">
        <f t="shared" si="3"/>
        <v>222</v>
      </c>
      <c r="B224" s="363" t="s">
        <v>1293</v>
      </c>
      <c r="C224" s="363" t="s">
        <v>659</v>
      </c>
      <c r="D224" s="364" t="s">
        <v>633</v>
      </c>
      <c r="E224" s="364" t="s">
        <v>298</v>
      </c>
      <c r="F224" s="363" t="s">
        <v>1407</v>
      </c>
      <c r="G224" s="363" t="s">
        <v>1408</v>
      </c>
      <c r="H224" s="363" t="s">
        <v>1409</v>
      </c>
      <c r="I224" s="363" t="s">
        <v>1379</v>
      </c>
      <c r="J224" s="374">
        <v>20317</v>
      </c>
      <c r="K224" s="374">
        <v>0</v>
      </c>
      <c r="L224" s="373"/>
      <c r="M224" s="367"/>
    </row>
    <row r="225" spans="1:13" ht="25.5">
      <c r="A225" s="363">
        <f t="shared" si="3"/>
        <v>223</v>
      </c>
      <c r="B225" s="363" t="s">
        <v>1293</v>
      </c>
      <c r="C225" s="363" t="s">
        <v>659</v>
      </c>
      <c r="D225" s="364" t="s">
        <v>633</v>
      </c>
      <c r="E225" s="364" t="s">
        <v>298</v>
      </c>
      <c r="F225" s="363" t="s">
        <v>1410</v>
      </c>
      <c r="G225" s="363" t="s">
        <v>1402</v>
      </c>
      <c r="H225" s="363" t="s">
        <v>1411</v>
      </c>
      <c r="I225" s="363" t="s">
        <v>1372</v>
      </c>
      <c r="J225" s="374">
        <v>5108</v>
      </c>
      <c r="K225" s="374">
        <v>0</v>
      </c>
      <c r="L225" s="373"/>
      <c r="M225" s="367"/>
    </row>
    <row r="226" spans="1:13" ht="25.5">
      <c r="A226" s="363">
        <f t="shared" si="3"/>
        <v>224</v>
      </c>
      <c r="B226" s="363" t="s">
        <v>1293</v>
      </c>
      <c r="C226" s="363" t="s">
        <v>659</v>
      </c>
      <c r="D226" s="364" t="s">
        <v>633</v>
      </c>
      <c r="E226" s="364" t="s">
        <v>298</v>
      </c>
      <c r="F226" s="363" t="s">
        <v>1412</v>
      </c>
      <c r="G226" s="363" t="s">
        <v>1413</v>
      </c>
      <c r="H226" s="363" t="s">
        <v>1414</v>
      </c>
      <c r="I226" s="363" t="s">
        <v>1379</v>
      </c>
      <c r="J226" s="374">
        <v>827</v>
      </c>
      <c r="K226" s="374">
        <v>0</v>
      </c>
      <c r="L226" s="373"/>
      <c r="M226" s="367"/>
    </row>
    <row r="227" spans="1:13" ht="25.5">
      <c r="A227" s="363">
        <f t="shared" si="3"/>
        <v>225</v>
      </c>
      <c r="B227" s="363" t="s">
        <v>1293</v>
      </c>
      <c r="C227" s="363" t="s">
        <v>659</v>
      </c>
      <c r="D227" s="364" t="s">
        <v>633</v>
      </c>
      <c r="E227" s="364" t="s">
        <v>298</v>
      </c>
      <c r="F227" s="363" t="s">
        <v>1415</v>
      </c>
      <c r="G227" s="363" t="s">
        <v>1416</v>
      </c>
      <c r="H227" s="363" t="s">
        <v>1417</v>
      </c>
      <c r="I227" s="363" t="s">
        <v>1418</v>
      </c>
      <c r="J227" s="374">
        <v>18076</v>
      </c>
      <c r="K227" s="374">
        <v>0</v>
      </c>
      <c r="L227" s="373"/>
      <c r="M227" s="367"/>
    </row>
    <row r="228" spans="1:13" ht="25.5">
      <c r="A228" s="363">
        <f t="shared" si="3"/>
        <v>226</v>
      </c>
      <c r="B228" s="363" t="s">
        <v>1293</v>
      </c>
      <c r="C228" s="363" t="s">
        <v>659</v>
      </c>
      <c r="D228" s="364" t="s">
        <v>633</v>
      </c>
      <c r="E228" s="364" t="s">
        <v>298</v>
      </c>
      <c r="F228" s="363" t="s">
        <v>1419</v>
      </c>
      <c r="G228" s="363" t="s">
        <v>1420</v>
      </c>
      <c r="H228" s="363" t="s">
        <v>1421</v>
      </c>
      <c r="I228" s="363" t="s">
        <v>1422</v>
      </c>
      <c r="J228" s="374">
        <v>15483</v>
      </c>
      <c r="K228" s="374">
        <v>0</v>
      </c>
      <c r="L228" s="373"/>
      <c r="M228" s="367"/>
    </row>
    <row r="229" spans="1:13" ht="25.5">
      <c r="A229" s="363">
        <f t="shared" si="3"/>
        <v>227</v>
      </c>
      <c r="B229" s="363" t="s">
        <v>1293</v>
      </c>
      <c r="C229" s="363" t="s">
        <v>659</v>
      </c>
      <c r="D229" s="364" t="s">
        <v>633</v>
      </c>
      <c r="E229" s="364" t="s">
        <v>298</v>
      </c>
      <c r="F229" s="363" t="s">
        <v>1423</v>
      </c>
      <c r="G229" s="363" t="s">
        <v>1424</v>
      </c>
      <c r="H229" s="363" t="s">
        <v>1425</v>
      </c>
      <c r="I229" s="363" t="s">
        <v>1422</v>
      </c>
      <c r="J229" s="374">
        <v>1712</v>
      </c>
      <c r="K229" s="374">
        <v>0</v>
      </c>
      <c r="L229" s="373"/>
      <c r="M229" s="367"/>
    </row>
    <row r="230" spans="1:13" ht="25.5">
      <c r="A230" s="363">
        <f t="shared" si="3"/>
        <v>228</v>
      </c>
      <c r="B230" s="363" t="s">
        <v>1293</v>
      </c>
      <c r="C230" s="363" t="s">
        <v>659</v>
      </c>
      <c r="D230" s="364" t="s">
        <v>633</v>
      </c>
      <c r="E230" s="364" t="s">
        <v>298</v>
      </c>
      <c r="F230" s="363" t="s">
        <v>1426</v>
      </c>
      <c r="G230" s="363" t="s">
        <v>1427</v>
      </c>
      <c r="H230" s="363" t="s">
        <v>1428</v>
      </c>
      <c r="I230" s="363" t="s">
        <v>1418</v>
      </c>
      <c r="J230" s="374">
        <v>8152</v>
      </c>
      <c r="K230" s="374">
        <v>0</v>
      </c>
      <c r="L230" s="373"/>
      <c r="M230" s="367"/>
    </row>
    <row r="231" spans="1:13" ht="25.5">
      <c r="A231" s="363">
        <f t="shared" si="3"/>
        <v>229</v>
      </c>
      <c r="B231" s="363" t="s">
        <v>1293</v>
      </c>
      <c r="C231" s="363" t="s">
        <v>659</v>
      </c>
      <c r="D231" s="364" t="s">
        <v>633</v>
      </c>
      <c r="E231" s="364" t="s">
        <v>298</v>
      </c>
      <c r="F231" s="363" t="s">
        <v>1429</v>
      </c>
      <c r="G231" s="363" t="s">
        <v>1430</v>
      </c>
      <c r="H231" s="363" t="s">
        <v>1431</v>
      </c>
      <c r="I231" s="363" t="s">
        <v>1418</v>
      </c>
      <c r="J231" s="374">
        <v>18279</v>
      </c>
      <c r="K231" s="374">
        <v>0</v>
      </c>
      <c r="L231" s="373"/>
      <c r="M231" s="367"/>
    </row>
    <row r="232" spans="1:13" ht="25.5">
      <c r="A232" s="363">
        <f t="shared" si="3"/>
        <v>230</v>
      </c>
      <c r="B232" s="363" t="s">
        <v>1293</v>
      </c>
      <c r="C232" s="363" t="s">
        <v>659</v>
      </c>
      <c r="D232" s="364" t="s">
        <v>633</v>
      </c>
      <c r="E232" s="364" t="s">
        <v>298</v>
      </c>
      <c r="F232" s="363" t="s">
        <v>1432</v>
      </c>
      <c r="G232" s="363" t="s">
        <v>1433</v>
      </c>
      <c r="H232" s="363" t="s">
        <v>1434</v>
      </c>
      <c r="I232" s="363" t="s">
        <v>1422</v>
      </c>
      <c r="J232" s="374">
        <v>9025</v>
      </c>
      <c r="K232" s="374">
        <v>0</v>
      </c>
      <c r="L232" s="373"/>
      <c r="M232" s="367"/>
    </row>
    <row r="233" spans="1:13" ht="25.5">
      <c r="A233" s="363">
        <f t="shared" si="3"/>
        <v>231</v>
      </c>
      <c r="B233" s="363" t="s">
        <v>1293</v>
      </c>
      <c r="C233" s="363" t="s">
        <v>796</v>
      </c>
      <c r="D233" s="364" t="s">
        <v>633</v>
      </c>
      <c r="E233" s="364" t="s">
        <v>298</v>
      </c>
      <c r="F233" s="363" t="s">
        <v>1435</v>
      </c>
      <c r="G233" s="363" t="s">
        <v>1346</v>
      </c>
      <c r="H233" s="363" t="s">
        <v>1436</v>
      </c>
      <c r="I233" s="363" t="s">
        <v>1437</v>
      </c>
      <c r="J233" s="374">
        <v>40903</v>
      </c>
      <c r="K233" s="374">
        <v>0</v>
      </c>
      <c r="L233" s="373"/>
      <c r="M233" s="367"/>
    </row>
    <row r="234" spans="1:13" ht="25.5">
      <c r="A234" s="363">
        <f t="shared" si="3"/>
        <v>232</v>
      </c>
      <c r="B234" s="363" t="s">
        <v>1293</v>
      </c>
      <c r="C234" s="363" t="s">
        <v>796</v>
      </c>
      <c r="D234" s="364" t="s">
        <v>633</v>
      </c>
      <c r="E234" s="364" t="s">
        <v>298</v>
      </c>
      <c r="F234" s="363" t="s">
        <v>1438</v>
      </c>
      <c r="G234" s="363" t="s">
        <v>1358</v>
      </c>
      <c r="H234" s="363" t="s">
        <v>1439</v>
      </c>
      <c r="I234" s="363" t="s">
        <v>1440</v>
      </c>
      <c r="J234" s="374">
        <v>41259</v>
      </c>
      <c r="K234" s="374">
        <v>0</v>
      </c>
      <c r="L234" s="373"/>
      <c r="M234" s="367"/>
    </row>
    <row r="235" spans="1:13" ht="25.5">
      <c r="A235" s="363">
        <f t="shared" si="3"/>
        <v>233</v>
      </c>
      <c r="B235" s="363" t="s">
        <v>1293</v>
      </c>
      <c r="C235" s="363" t="s">
        <v>796</v>
      </c>
      <c r="D235" s="364" t="s">
        <v>633</v>
      </c>
      <c r="E235" s="364" t="s">
        <v>298</v>
      </c>
      <c r="F235" s="363" t="s">
        <v>1441</v>
      </c>
      <c r="G235" s="363" t="s">
        <v>1305</v>
      </c>
      <c r="H235" s="363" t="s">
        <v>1442</v>
      </c>
      <c r="I235" s="363" t="s">
        <v>1437</v>
      </c>
      <c r="J235" s="374">
        <v>53377</v>
      </c>
      <c r="K235" s="374">
        <v>0</v>
      </c>
      <c r="L235" s="373"/>
      <c r="M235" s="367"/>
    </row>
    <row r="236" spans="1:13" ht="25.5">
      <c r="A236" s="363">
        <f t="shared" si="3"/>
        <v>234</v>
      </c>
      <c r="B236" s="363" t="s">
        <v>1293</v>
      </c>
      <c r="C236" s="363" t="s">
        <v>796</v>
      </c>
      <c r="D236" s="364" t="s">
        <v>633</v>
      </c>
      <c r="E236" s="364" t="s">
        <v>298</v>
      </c>
      <c r="F236" s="363" t="s">
        <v>1443</v>
      </c>
      <c r="G236" s="363" t="s">
        <v>1444</v>
      </c>
      <c r="H236" s="363" t="s">
        <v>1445</v>
      </c>
      <c r="I236" s="363" t="s">
        <v>1437</v>
      </c>
      <c r="J236" s="374">
        <v>46460</v>
      </c>
      <c r="K236" s="374">
        <v>0</v>
      </c>
      <c r="L236" s="373"/>
      <c r="M236" s="367"/>
    </row>
    <row r="237" spans="1:13" ht="25.5">
      <c r="A237" s="363">
        <f t="shared" si="3"/>
        <v>235</v>
      </c>
      <c r="B237" s="363" t="s">
        <v>1293</v>
      </c>
      <c r="C237" s="363" t="s">
        <v>796</v>
      </c>
      <c r="D237" s="364" t="s">
        <v>633</v>
      </c>
      <c r="E237" s="364" t="s">
        <v>298</v>
      </c>
      <c r="F237" s="363" t="s">
        <v>1446</v>
      </c>
      <c r="G237" s="363" t="s">
        <v>1331</v>
      </c>
      <c r="H237" s="363" t="s">
        <v>1447</v>
      </c>
      <c r="I237" s="363" t="s">
        <v>1440</v>
      </c>
      <c r="J237" s="374">
        <v>6739</v>
      </c>
      <c r="K237" s="374">
        <v>0</v>
      </c>
      <c r="L237" s="373" t="s">
        <v>1448</v>
      </c>
      <c r="M237" s="367"/>
    </row>
    <row r="238" spans="1:13" ht="25.5">
      <c r="A238" s="363">
        <f t="shared" si="3"/>
        <v>236</v>
      </c>
      <c r="B238" s="363" t="s">
        <v>1293</v>
      </c>
      <c r="C238" s="363" t="s">
        <v>796</v>
      </c>
      <c r="D238" s="364" t="s">
        <v>633</v>
      </c>
      <c r="E238" s="364" t="s">
        <v>298</v>
      </c>
      <c r="F238" s="363" t="s">
        <v>1449</v>
      </c>
      <c r="G238" s="363" t="s">
        <v>1374</v>
      </c>
      <c r="H238" s="363" t="s">
        <v>1450</v>
      </c>
      <c r="I238" s="363" t="s">
        <v>1437</v>
      </c>
      <c r="J238" s="374">
        <v>17551</v>
      </c>
      <c r="K238" s="374">
        <v>0</v>
      </c>
      <c r="L238" s="373" t="s">
        <v>1448</v>
      </c>
      <c r="M238" s="367"/>
    </row>
    <row r="239" spans="1:13" ht="25.5">
      <c r="A239" s="363">
        <f t="shared" si="3"/>
        <v>237</v>
      </c>
      <c r="B239" s="363" t="s">
        <v>1293</v>
      </c>
      <c r="C239" s="363" t="s">
        <v>796</v>
      </c>
      <c r="D239" s="364" t="s">
        <v>633</v>
      </c>
      <c r="E239" s="364" t="s">
        <v>298</v>
      </c>
      <c r="F239" s="363" t="s">
        <v>1451</v>
      </c>
      <c r="G239" s="363" t="s">
        <v>1387</v>
      </c>
      <c r="H239" s="363" t="s">
        <v>1452</v>
      </c>
      <c r="I239" s="363" t="s">
        <v>1437</v>
      </c>
      <c r="J239" s="374">
        <v>12748</v>
      </c>
      <c r="K239" s="374">
        <v>0</v>
      </c>
      <c r="L239" s="373" t="s">
        <v>1448</v>
      </c>
      <c r="M239" s="367"/>
    </row>
    <row r="240" spans="1:13" ht="25.5">
      <c r="A240" s="363">
        <f t="shared" si="3"/>
        <v>238</v>
      </c>
      <c r="B240" s="363" t="s">
        <v>1293</v>
      </c>
      <c r="C240" s="363" t="s">
        <v>796</v>
      </c>
      <c r="D240" s="364" t="s">
        <v>633</v>
      </c>
      <c r="E240" s="364" t="s">
        <v>298</v>
      </c>
      <c r="F240" s="363" t="s">
        <v>1453</v>
      </c>
      <c r="G240" s="363" t="s">
        <v>1302</v>
      </c>
      <c r="H240" s="363" t="s">
        <v>1454</v>
      </c>
      <c r="I240" s="363" t="s">
        <v>1437</v>
      </c>
      <c r="J240" s="374">
        <v>6072</v>
      </c>
      <c r="K240" s="374">
        <v>0</v>
      </c>
      <c r="L240" s="373" t="s">
        <v>1448</v>
      </c>
      <c r="M240" s="367"/>
    </row>
    <row r="241" spans="1:13" ht="25.5">
      <c r="A241" s="363">
        <f t="shared" si="3"/>
        <v>239</v>
      </c>
      <c r="B241" s="363" t="s">
        <v>1293</v>
      </c>
      <c r="C241" s="363" t="s">
        <v>796</v>
      </c>
      <c r="D241" s="364" t="s">
        <v>633</v>
      </c>
      <c r="E241" s="364" t="s">
        <v>298</v>
      </c>
      <c r="F241" s="363" t="s">
        <v>1455</v>
      </c>
      <c r="G241" s="363" t="s">
        <v>1433</v>
      </c>
      <c r="H241" s="363" t="s">
        <v>1456</v>
      </c>
      <c r="I241" s="363" t="s">
        <v>1437</v>
      </c>
      <c r="J241" s="374">
        <v>2892</v>
      </c>
      <c r="K241" s="374">
        <v>0</v>
      </c>
      <c r="L241" s="373" t="s">
        <v>1448</v>
      </c>
      <c r="M241" s="367"/>
    </row>
    <row r="242" spans="1:13" ht="25.5">
      <c r="A242" s="363">
        <f t="shared" si="3"/>
        <v>240</v>
      </c>
      <c r="B242" s="363" t="s">
        <v>1293</v>
      </c>
      <c r="C242" s="363" t="s">
        <v>796</v>
      </c>
      <c r="D242" s="364" t="s">
        <v>633</v>
      </c>
      <c r="E242" s="364" t="s">
        <v>298</v>
      </c>
      <c r="F242" s="363" t="s">
        <v>1457</v>
      </c>
      <c r="G242" s="363" t="s">
        <v>1384</v>
      </c>
      <c r="H242" s="363" t="s">
        <v>1458</v>
      </c>
      <c r="I242" s="363" t="s">
        <v>1440</v>
      </c>
      <c r="J242" s="374">
        <v>8863</v>
      </c>
      <c r="K242" s="374">
        <v>0</v>
      </c>
      <c r="L242" s="373" t="s">
        <v>1448</v>
      </c>
      <c r="M242" s="367"/>
    </row>
    <row r="243" spans="1:13" ht="38.25">
      <c r="A243" s="363">
        <f t="shared" si="3"/>
        <v>241</v>
      </c>
      <c r="B243" s="363" t="s">
        <v>1293</v>
      </c>
      <c r="C243" s="363" t="s">
        <v>796</v>
      </c>
      <c r="D243" s="364" t="s">
        <v>633</v>
      </c>
      <c r="E243" s="364" t="s">
        <v>298</v>
      </c>
      <c r="F243" s="363" t="s">
        <v>1459</v>
      </c>
      <c r="G243" s="363" t="s">
        <v>1460</v>
      </c>
      <c r="H243" s="363" t="s">
        <v>1461</v>
      </c>
      <c r="I243" s="363" t="s">
        <v>1462</v>
      </c>
      <c r="J243" s="374">
        <v>11762</v>
      </c>
      <c r="K243" s="374">
        <v>0</v>
      </c>
      <c r="L243" s="373" t="s">
        <v>1448</v>
      </c>
      <c r="M243" s="367"/>
    </row>
    <row r="244" spans="1:13" ht="25.5">
      <c r="A244" s="363">
        <f t="shared" si="3"/>
        <v>242</v>
      </c>
      <c r="B244" s="363" t="s">
        <v>1293</v>
      </c>
      <c r="C244" s="363" t="s">
        <v>796</v>
      </c>
      <c r="D244" s="364" t="s">
        <v>633</v>
      </c>
      <c r="E244" s="364" t="s">
        <v>298</v>
      </c>
      <c r="F244" s="363" t="s">
        <v>1463</v>
      </c>
      <c r="G244" s="363" t="s">
        <v>1312</v>
      </c>
      <c r="H244" s="363" t="s">
        <v>1464</v>
      </c>
      <c r="I244" s="363" t="s">
        <v>1437</v>
      </c>
      <c r="J244" s="374">
        <v>1110</v>
      </c>
      <c r="K244" s="374">
        <v>0</v>
      </c>
      <c r="L244" s="373" t="s">
        <v>1448</v>
      </c>
      <c r="M244" s="367"/>
    </row>
    <row r="245" spans="1:13" ht="38.25">
      <c r="A245" s="363">
        <f t="shared" si="3"/>
        <v>243</v>
      </c>
      <c r="B245" s="363" t="s">
        <v>1293</v>
      </c>
      <c r="C245" s="363" t="s">
        <v>796</v>
      </c>
      <c r="D245" s="364" t="s">
        <v>633</v>
      </c>
      <c r="E245" s="364" t="s">
        <v>298</v>
      </c>
      <c r="F245" s="363" t="s">
        <v>1465</v>
      </c>
      <c r="G245" s="363" t="s">
        <v>1466</v>
      </c>
      <c r="H245" s="363" t="s">
        <v>1467</v>
      </c>
      <c r="I245" s="363" t="s">
        <v>1437</v>
      </c>
      <c r="J245" s="374">
        <v>6875</v>
      </c>
      <c r="K245" s="374">
        <v>0</v>
      </c>
      <c r="L245" s="373" t="s">
        <v>1448</v>
      </c>
      <c r="M245" s="367"/>
    </row>
    <row r="246" spans="1:13" ht="38.25">
      <c r="A246" s="363">
        <f t="shared" si="3"/>
        <v>244</v>
      </c>
      <c r="B246" s="363" t="s">
        <v>1293</v>
      </c>
      <c r="C246" s="363" t="s">
        <v>796</v>
      </c>
      <c r="D246" s="364" t="s">
        <v>633</v>
      </c>
      <c r="E246" s="364" t="s">
        <v>298</v>
      </c>
      <c r="F246" s="363" t="s">
        <v>1468</v>
      </c>
      <c r="G246" s="363" t="s">
        <v>1469</v>
      </c>
      <c r="H246" s="363" t="s">
        <v>1470</v>
      </c>
      <c r="I246" s="363" t="s">
        <v>1471</v>
      </c>
      <c r="J246" s="374">
        <v>63412</v>
      </c>
      <c r="K246" s="374">
        <v>0</v>
      </c>
      <c r="L246" s="373"/>
      <c r="M246" s="367"/>
    </row>
    <row r="247" spans="1:13" ht="25.5">
      <c r="A247" s="363">
        <f t="shared" si="3"/>
        <v>245</v>
      </c>
      <c r="B247" s="363" t="s">
        <v>1293</v>
      </c>
      <c r="C247" s="363" t="s">
        <v>796</v>
      </c>
      <c r="D247" s="364" t="s">
        <v>633</v>
      </c>
      <c r="E247" s="364" t="s">
        <v>298</v>
      </c>
      <c r="F247" s="363" t="s">
        <v>1472</v>
      </c>
      <c r="G247" s="363" t="s">
        <v>1381</v>
      </c>
      <c r="H247" s="363" t="s">
        <v>1473</v>
      </c>
      <c r="I247" s="363" t="s">
        <v>1471</v>
      </c>
      <c r="J247" s="374">
        <v>22350</v>
      </c>
      <c r="K247" s="374">
        <v>0</v>
      </c>
      <c r="L247" s="373"/>
      <c r="M247" s="367"/>
    </row>
    <row r="248" spans="1:13" ht="25.5">
      <c r="A248" s="363">
        <f t="shared" si="3"/>
        <v>246</v>
      </c>
      <c r="B248" s="363" t="s">
        <v>1293</v>
      </c>
      <c r="C248" s="363" t="s">
        <v>796</v>
      </c>
      <c r="D248" s="364" t="s">
        <v>633</v>
      </c>
      <c r="E248" s="364" t="s">
        <v>298</v>
      </c>
      <c r="F248" s="363" t="s">
        <v>1474</v>
      </c>
      <c r="G248" s="363" t="s">
        <v>1475</v>
      </c>
      <c r="H248" s="363" t="s">
        <v>1476</v>
      </c>
      <c r="I248" s="363" t="s">
        <v>1471</v>
      </c>
      <c r="J248" s="374">
        <v>58360</v>
      </c>
      <c r="K248" s="374">
        <v>0</v>
      </c>
      <c r="L248" s="373"/>
      <c r="M248" s="367"/>
    </row>
    <row r="249" spans="1:13" ht="25.5">
      <c r="A249" s="363">
        <f t="shared" si="3"/>
        <v>247</v>
      </c>
      <c r="B249" s="363" t="s">
        <v>1293</v>
      </c>
      <c r="C249" s="363" t="s">
        <v>796</v>
      </c>
      <c r="D249" s="364" t="s">
        <v>633</v>
      </c>
      <c r="E249" s="364" t="s">
        <v>298</v>
      </c>
      <c r="F249" s="363" t="s">
        <v>1477</v>
      </c>
      <c r="G249" s="363" t="s">
        <v>1478</v>
      </c>
      <c r="H249" s="363" t="s">
        <v>1479</v>
      </c>
      <c r="I249" s="363" t="s">
        <v>1471</v>
      </c>
      <c r="J249" s="374">
        <v>67524.5</v>
      </c>
      <c r="K249" s="374">
        <v>0</v>
      </c>
      <c r="L249" s="373"/>
      <c r="M249" s="367"/>
    </row>
    <row r="250" spans="1:13" ht="25.5">
      <c r="A250" s="363">
        <f t="shared" si="3"/>
        <v>248</v>
      </c>
      <c r="B250" s="363" t="s">
        <v>1293</v>
      </c>
      <c r="C250" s="363" t="s">
        <v>796</v>
      </c>
      <c r="D250" s="364" t="s">
        <v>633</v>
      </c>
      <c r="E250" s="364" t="s">
        <v>298</v>
      </c>
      <c r="F250" s="363" t="s">
        <v>1480</v>
      </c>
      <c r="G250" s="363" t="s">
        <v>1481</v>
      </c>
      <c r="H250" s="363" t="s">
        <v>1482</v>
      </c>
      <c r="I250" s="363" t="s">
        <v>1483</v>
      </c>
      <c r="J250" s="374">
        <v>76479.5</v>
      </c>
      <c r="K250" s="374">
        <v>0</v>
      </c>
      <c r="L250" s="373"/>
      <c r="M250" s="367"/>
    </row>
    <row r="251" spans="1:13" ht="25.5">
      <c r="A251" s="363">
        <f t="shared" si="3"/>
        <v>249</v>
      </c>
      <c r="B251" s="363" t="s">
        <v>1293</v>
      </c>
      <c r="C251" s="363" t="s">
        <v>796</v>
      </c>
      <c r="D251" s="364" t="s">
        <v>633</v>
      </c>
      <c r="E251" s="364" t="s">
        <v>298</v>
      </c>
      <c r="F251" s="363" t="s">
        <v>1484</v>
      </c>
      <c r="G251" s="363" t="s">
        <v>1485</v>
      </c>
      <c r="H251" s="363" t="s">
        <v>1486</v>
      </c>
      <c r="I251" s="363" t="s">
        <v>1483</v>
      </c>
      <c r="J251" s="374">
        <v>4450</v>
      </c>
      <c r="K251" s="374">
        <v>0</v>
      </c>
      <c r="L251" s="373" t="s">
        <v>1448</v>
      </c>
      <c r="M251" s="367"/>
    </row>
    <row r="252" spans="1:13" ht="25.5">
      <c r="A252" s="363">
        <f t="shared" si="3"/>
        <v>250</v>
      </c>
      <c r="B252" s="363" t="s">
        <v>1293</v>
      </c>
      <c r="C252" s="363" t="s">
        <v>796</v>
      </c>
      <c r="D252" s="364" t="s">
        <v>633</v>
      </c>
      <c r="E252" s="364" t="s">
        <v>298</v>
      </c>
      <c r="F252" s="363" t="s">
        <v>853</v>
      </c>
      <c r="G252" s="363" t="s">
        <v>1487</v>
      </c>
      <c r="H252" s="363" t="s">
        <v>1488</v>
      </c>
      <c r="I252" s="363" t="s">
        <v>1471</v>
      </c>
      <c r="J252" s="374">
        <v>3991.65</v>
      </c>
      <c r="K252" s="374">
        <v>0</v>
      </c>
      <c r="L252" s="373" t="s">
        <v>1448</v>
      </c>
      <c r="M252" s="367"/>
    </row>
    <row r="253" spans="1:13" ht="25.5">
      <c r="A253" s="363">
        <f t="shared" si="3"/>
        <v>251</v>
      </c>
      <c r="B253" s="363" t="s">
        <v>1293</v>
      </c>
      <c r="C253" s="363" t="s">
        <v>796</v>
      </c>
      <c r="D253" s="364" t="s">
        <v>633</v>
      </c>
      <c r="E253" s="364" t="s">
        <v>298</v>
      </c>
      <c r="F253" s="363" t="s">
        <v>1489</v>
      </c>
      <c r="G253" s="363" t="s">
        <v>1485</v>
      </c>
      <c r="H253" s="363" t="s">
        <v>1490</v>
      </c>
      <c r="I253" s="363" t="s">
        <v>1483</v>
      </c>
      <c r="J253" s="374">
        <v>4450</v>
      </c>
      <c r="K253" s="374">
        <v>0</v>
      </c>
      <c r="L253" s="373" t="s">
        <v>1448</v>
      </c>
      <c r="M253" s="367"/>
    </row>
    <row r="254" spans="1:13" ht="25.5">
      <c r="A254" s="363">
        <f t="shared" si="3"/>
        <v>252</v>
      </c>
      <c r="B254" s="363" t="s">
        <v>1293</v>
      </c>
      <c r="C254" s="363" t="s">
        <v>796</v>
      </c>
      <c r="D254" s="364" t="s">
        <v>633</v>
      </c>
      <c r="E254" s="364" t="s">
        <v>298</v>
      </c>
      <c r="F254" s="363" t="s">
        <v>1491</v>
      </c>
      <c r="G254" s="363" t="s">
        <v>1492</v>
      </c>
      <c r="H254" s="363" t="s">
        <v>1493</v>
      </c>
      <c r="I254" s="363" t="s">
        <v>1494</v>
      </c>
      <c r="J254" s="374">
        <v>0</v>
      </c>
      <c r="K254" s="374">
        <v>0</v>
      </c>
      <c r="L254" s="373" t="s">
        <v>1448</v>
      </c>
      <c r="M254" s="367"/>
    </row>
    <row r="255" spans="1:13" ht="25.5">
      <c r="A255" s="363">
        <f t="shared" si="3"/>
        <v>253</v>
      </c>
      <c r="B255" s="363" t="s">
        <v>1293</v>
      </c>
      <c r="C255" s="363" t="s">
        <v>796</v>
      </c>
      <c r="D255" s="364" t="s">
        <v>633</v>
      </c>
      <c r="E255" s="364" t="s">
        <v>298</v>
      </c>
      <c r="F255" s="363" t="s">
        <v>1495</v>
      </c>
      <c r="G255" s="363" t="s">
        <v>1496</v>
      </c>
      <c r="H255" s="363" t="s">
        <v>1497</v>
      </c>
      <c r="I255" s="363" t="s">
        <v>1471</v>
      </c>
      <c r="J255" s="374">
        <v>29370</v>
      </c>
      <c r="K255" s="374">
        <v>0</v>
      </c>
      <c r="L255" s="373" t="s">
        <v>1448</v>
      </c>
      <c r="M255" s="367"/>
    </row>
    <row r="256" spans="1:13" ht="25.5">
      <c r="A256" s="363">
        <f t="shared" ref="A256:A319" si="4">A255+1</f>
        <v>254</v>
      </c>
      <c r="B256" s="363" t="s">
        <v>1293</v>
      </c>
      <c r="C256" s="363" t="s">
        <v>796</v>
      </c>
      <c r="D256" s="364" t="s">
        <v>633</v>
      </c>
      <c r="E256" s="364" t="s">
        <v>298</v>
      </c>
      <c r="F256" s="363" t="s">
        <v>1498</v>
      </c>
      <c r="G256" s="363" t="s">
        <v>1499</v>
      </c>
      <c r="H256" s="363" t="s">
        <v>1500</v>
      </c>
      <c r="I256" s="363" t="s">
        <v>1471</v>
      </c>
      <c r="J256" s="374">
        <v>28448</v>
      </c>
      <c r="K256" s="374">
        <v>0</v>
      </c>
      <c r="L256" s="373" t="s">
        <v>1448</v>
      </c>
      <c r="M256" s="367"/>
    </row>
    <row r="257" spans="1:13" ht="25.5">
      <c r="A257" s="363">
        <f t="shared" si="4"/>
        <v>255</v>
      </c>
      <c r="B257" s="363" t="s">
        <v>1293</v>
      </c>
      <c r="C257" s="363" t="s">
        <v>796</v>
      </c>
      <c r="D257" s="364" t="s">
        <v>633</v>
      </c>
      <c r="E257" s="364" t="s">
        <v>298</v>
      </c>
      <c r="F257" s="363" t="s">
        <v>1501</v>
      </c>
      <c r="G257" s="363" t="s">
        <v>1305</v>
      </c>
      <c r="H257" s="363" t="s">
        <v>1502</v>
      </c>
      <c r="I257" s="363" t="s">
        <v>1483</v>
      </c>
      <c r="J257" s="374">
        <v>20002.5</v>
      </c>
      <c r="K257" s="374">
        <v>0</v>
      </c>
      <c r="L257" s="373" t="s">
        <v>1448</v>
      </c>
      <c r="M257" s="367"/>
    </row>
    <row r="258" spans="1:13" ht="25.5">
      <c r="A258" s="363">
        <f t="shared" si="4"/>
        <v>256</v>
      </c>
      <c r="B258" s="363" t="s">
        <v>1293</v>
      </c>
      <c r="C258" s="363" t="s">
        <v>796</v>
      </c>
      <c r="D258" s="364" t="s">
        <v>633</v>
      </c>
      <c r="E258" s="364" t="s">
        <v>298</v>
      </c>
      <c r="F258" s="363" t="s">
        <v>1503</v>
      </c>
      <c r="G258" s="363" t="s">
        <v>1504</v>
      </c>
      <c r="H258" s="363" t="s">
        <v>1505</v>
      </c>
      <c r="I258" s="363" t="s">
        <v>1506</v>
      </c>
      <c r="J258" s="374">
        <v>86703</v>
      </c>
      <c r="K258" s="374">
        <v>0</v>
      </c>
      <c r="L258" s="373"/>
      <c r="M258" s="367"/>
    </row>
    <row r="259" spans="1:13" ht="25.5">
      <c r="A259" s="363">
        <f t="shared" si="4"/>
        <v>257</v>
      </c>
      <c r="B259" s="363" t="s">
        <v>1293</v>
      </c>
      <c r="C259" s="363" t="s">
        <v>796</v>
      </c>
      <c r="D259" s="364" t="s">
        <v>633</v>
      </c>
      <c r="E259" s="364" t="s">
        <v>298</v>
      </c>
      <c r="F259" s="363" t="s">
        <v>1507</v>
      </c>
      <c r="G259" s="363" t="s">
        <v>1508</v>
      </c>
      <c r="H259" s="363" t="s">
        <v>1509</v>
      </c>
      <c r="I259" s="363" t="s">
        <v>1506</v>
      </c>
      <c r="J259" s="374">
        <v>75436</v>
      </c>
      <c r="K259" s="374">
        <v>0</v>
      </c>
      <c r="L259" s="373"/>
      <c r="M259" s="367"/>
    </row>
    <row r="260" spans="1:13" ht="25.5">
      <c r="A260" s="363">
        <f t="shared" si="4"/>
        <v>258</v>
      </c>
      <c r="B260" s="363" t="s">
        <v>1293</v>
      </c>
      <c r="C260" s="363" t="s">
        <v>796</v>
      </c>
      <c r="D260" s="364" t="s">
        <v>633</v>
      </c>
      <c r="E260" s="364" t="s">
        <v>298</v>
      </c>
      <c r="F260" s="363" t="s">
        <v>1510</v>
      </c>
      <c r="G260" s="363" t="s">
        <v>1511</v>
      </c>
      <c r="H260" s="363" t="s">
        <v>1512</v>
      </c>
      <c r="I260" s="363" t="s">
        <v>1513</v>
      </c>
      <c r="J260" s="374">
        <v>59473.5</v>
      </c>
      <c r="K260" s="374">
        <v>0</v>
      </c>
      <c r="L260" s="373"/>
      <c r="M260" s="367"/>
    </row>
    <row r="261" spans="1:13" ht="25.5">
      <c r="A261" s="363">
        <f t="shared" si="4"/>
        <v>259</v>
      </c>
      <c r="B261" s="363" t="s">
        <v>1293</v>
      </c>
      <c r="C261" s="363" t="s">
        <v>796</v>
      </c>
      <c r="D261" s="364" t="s">
        <v>633</v>
      </c>
      <c r="E261" s="364" t="s">
        <v>298</v>
      </c>
      <c r="F261" s="363" t="s">
        <v>1514</v>
      </c>
      <c r="G261" s="363" t="s">
        <v>1430</v>
      </c>
      <c r="H261" s="363" t="s">
        <v>1515</v>
      </c>
      <c r="I261" s="363" t="s">
        <v>1516</v>
      </c>
      <c r="J261" s="374">
        <v>70114</v>
      </c>
      <c r="K261" s="374">
        <v>0</v>
      </c>
      <c r="L261" s="373"/>
      <c r="M261" s="367"/>
    </row>
    <row r="262" spans="1:13" ht="25.5">
      <c r="A262" s="363">
        <f t="shared" si="4"/>
        <v>260</v>
      </c>
      <c r="B262" s="363" t="s">
        <v>1293</v>
      </c>
      <c r="C262" s="363" t="s">
        <v>796</v>
      </c>
      <c r="D262" s="364" t="s">
        <v>633</v>
      </c>
      <c r="E262" s="364" t="s">
        <v>298</v>
      </c>
      <c r="F262" s="363" t="s">
        <v>1517</v>
      </c>
      <c r="G262" s="363" t="s">
        <v>1518</v>
      </c>
      <c r="H262" s="363" t="s">
        <v>1519</v>
      </c>
      <c r="I262" s="363" t="s">
        <v>1506</v>
      </c>
      <c r="J262" s="374">
        <v>69609.5</v>
      </c>
      <c r="K262" s="374">
        <v>0</v>
      </c>
      <c r="L262" s="373"/>
      <c r="M262" s="367"/>
    </row>
    <row r="263" spans="1:13" ht="25.5">
      <c r="A263" s="363">
        <f t="shared" si="4"/>
        <v>261</v>
      </c>
      <c r="B263" s="363" t="s">
        <v>1293</v>
      </c>
      <c r="C263" s="363" t="s">
        <v>796</v>
      </c>
      <c r="D263" s="364" t="s">
        <v>633</v>
      </c>
      <c r="E263" s="364" t="s">
        <v>298</v>
      </c>
      <c r="F263" s="363" t="s">
        <v>1520</v>
      </c>
      <c r="G263" s="363" t="s">
        <v>1521</v>
      </c>
      <c r="H263" s="363" t="s">
        <v>1522</v>
      </c>
      <c r="I263" s="363" t="s">
        <v>1513</v>
      </c>
      <c r="J263" s="374">
        <v>35115</v>
      </c>
      <c r="K263" s="374">
        <v>0</v>
      </c>
      <c r="L263" s="373"/>
      <c r="M263" s="367"/>
    </row>
    <row r="264" spans="1:13" ht="25.5">
      <c r="A264" s="363">
        <f t="shared" si="4"/>
        <v>262</v>
      </c>
      <c r="B264" s="363" t="s">
        <v>1293</v>
      </c>
      <c r="C264" s="363" t="s">
        <v>796</v>
      </c>
      <c r="D264" s="364" t="s">
        <v>633</v>
      </c>
      <c r="E264" s="364" t="s">
        <v>298</v>
      </c>
      <c r="F264" s="363" t="s">
        <v>1523</v>
      </c>
      <c r="G264" s="363" t="s">
        <v>1524</v>
      </c>
      <c r="H264" s="363" t="s">
        <v>1525</v>
      </c>
      <c r="I264" s="363" t="s">
        <v>1513</v>
      </c>
      <c r="J264" s="374">
        <v>72245.5</v>
      </c>
      <c r="K264" s="374">
        <v>0</v>
      </c>
      <c r="L264" s="373"/>
      <c r="M264" s="367"/>
    </row>
    <row r="265" spans="1:13" ht="25.5">
      <c r="A265" s="363">
        <f t="shared" si="4"/>
        <v>263</v>
      </c>
      <c r="B265" s="363" t="s">
        <v>1293</v>
      </c>
      <c r="C265" s="363" t="s">
        <v>796</v>
      </c>
      <c r="D265" s="364" t="s">
        <v>633</v>
      </c>
      <c r="E265" s="364" t="s">
        <v>298</v>
      </c>
      <c r="F265" s="363" t="s">
        <v>1526</v>
      </c>
      <c r="G265" s="363" t="s">
        <v>1527</v>
      </c>
      <c r="H265" s="363" t="s">
        <v>1528</v>
      </c>
      <c r="I265" s="363" t="s">
        <v>1529</v>
      </c>
      <c r="J265" s="374">
        <v>18617.7</v>
      </c>
      <c r="K265" s="374">
        <v>0</v>
      </c>
      <c r="L265" s="373" t="s">
        <v>1448</v>
      </c>
      <c r="M265" s="367"/>
    </row>
    <row r="266" spans="1:13" ht="25.5">
      <c r="A266" s="363">
        <f t="shared" si="4"/>
        <v>264</v>
      </c>
      <c r="B266" s="363" t="s">
        <v>1293</v>
      </c>
      <c r="C266" s="363" t="s">
        <v>796</v>
      </c>
      <c r="D266" s="364" t="s">
        <v>633</v>
      </c>
      <c r="E266" s="364" t="s">
        <v>298</v>
      </c>
      <c r="F266" s="363" t="s">
        <v>1530</v>
      </c>
      <c r="G266" s="363" t="s">
        <v>1420</v>
      </c>
      <c r="H266" s="363" t="s">
        <v>1531</v>
      </c>
      <c r="I266" s="363" t="s">
        <v>1506</v>
      </c>
      <c r="J266" s="374">
        <v>19580</v>
      </c>
      <c r="K266" s="374">
        <v>0</v>
      </c>
      <c r="L266" s="373" t="s">
        <v>1448</v>
      </c>
      <c r="M266" s="367"/>
    </row>
    <row r="267" spans="1:13" ht="38.25">
      <c r="A267" s="363">
        <f t="shared" si="4"/>
        <v>265</v>
      </c>
      <c r="B267" s="363" t="s">
        <v>1293</v>
      </c>
      <c r="C267" s="363" t="s">
        <v>796</v>
      </c>
      <c r="D267" s="364" t="s">
        <v>633</v>
      </c>
      <c r="E267" s="364" t="s">
        <v>298</v>
      </c>
      <c r="F267" s="363" t="s">
        <v>1532</v>
      </c>
      <c r="G267" s="363" t="s">
        <v>1533</v>
      </c>
      <c r="H267" s="363" t="s">
        <v>1534</v>
      </c>
      <c r="I267" s="363" t="s">
        <v>1513</v>
      </c>
      <c r="J267" s="374">
        <v>19339.7</v>
      </c>
      <c r="K267" s="374">
        <v>0</v>
      </c>
      <c r="L267" s="373" t="s">
        <v>1448</v>
      </c>
      <c r="M267" s="367"/>
    </row>
    <row r="268" spans="1:13" ht="25.5">
      <c r="A268" s="363">
        <f t="shared" si="4"/>
        <v>266</v>
      </c>
      <c r="B268" s="363" t="s">
        <v>1293</v>
      </c>
      <c r="C268" s="363" t="s">
        <v>796</v>
      </c>
      <c r="D268" s="364" t="s">
        <v>633</v>
      </c>
      <c r="E268" s="364" t="s">
        <v>298</v>
      </c>
      <c r="F268" s="363" t="s">
        <v>1535</v>
      </c>
      <c r="G268" s="363" t="s">
        <v>1536</v>
      </c>
      <c r="H268" s="363" t="s">
        <v>1537</v>
      </c>
      <c r="I268" s="363" t="s">
        <v>1538</v>
      </c>
      <c r="J268" s="374">
        <v>34361</v>
      </c>
      <c r="K268" s="374">
        <v>0</v>
      </c>
      <c r="L268" s="373" t="s">
        <v>1448</v>
      </c>
      <c r="M268" s="367"/>
    </row>
    <row r="269" spans="1:13" ht="38.25">
      <c r="A269" s="363">
        <f t="shared" si="4"/>
        <v>267</v>
      </c>
      <c r="B269" s="363" t="s">
        <v>1293</v>
      </c>
      <c r="C269" s="363" t="s">
        <v>796</v>
      </c>
      <c r="D269" s="364" t="s">
        <v>633</v>
      </c>
      <c r="E269" s="364" t="s">
        <v>298</v>
      </c>
      <c r="F269" s="363" t="s">
        <v>1539</v>
      </c>
      <c r="G269" s="363" t="s">
        <v>1540</v>
      </c>
      <c r="H269" s="363" t="s">
        <v>1541</v>
      </c>
      <c r="I269" s="363" t="s">
        <v>1529</v>
      </c>
      <c r="J269" s="374">
        <v>15842</v>
      </c>
      <c r="K269" s="374">
        <v>0</v>
      </c>
      <c r="L269" s="373" t="s">
        <v>1448</v>
      </c>
      <c r="M269" s="367"/>
    </row>
    <row r="270" spans="1:13" ht="38.25">
      <c r="A270" s="363">
        <f t="shared" si="4"/>
        <v>268</v>
      </c>
      <c r="B270" s="363" t="s">
        <v>1293</v>
      </c>
      <c r="C270" s="363" t="s">
        <v>796</v>
      </c>
      <c r="D270" s="364" t="s">
        <v>633</v>
      </c>
      <c r="E270" s="364" t="s">
        <v>298</v>
      </c>
      <c r="F270" s="363" t="s">
        <v>1542</v>
      </c>
      <c r="G270" s="363" t="s">
        <v>549</v>
      </c>
      <c r="H270" s="363" t="s">
        <v>1543</v>
      </c>
      <c r="I270" s="363" t="s">
        <v>1506</v>
      </c>
      <c r="J270" s="374">
        <v>27602.5</v>
      </c>
      <c r="K270" s="374">
        <v>0</v>
      </c>
      <c r="L270" s="373" t="s">
        <v>1448</v>
      </c>
      <c r="M270" s="367"/>
    </row>
    <row r="271" spans="1:13" ht="25.5">
      <c r="A271" s="363">
        <f t="shared" si="4"/>
        <v>269</v>
      </c>
      <c r="B271" s="363" t="s">
        <v>1293</v>
      </c>
      <c r="C271" s="363" t="s">
        <v>1544</v>
      </c>
      <c r="D271" s="364" t="s">
        <v>633</v>
      </c>
      <c r="E271" s="364" t="s">
        <v>298</v>
      </c>
      <c r="F271" s="363" t="s">
        <v>1545</v>
      </c>
      <c r="G271" s="363" t="s">
        <v>1546</v>
      </c>
      <c r="H271" s="363" t="s">
        <v>1547</v>
      </c>
      <c r="I271" s="363" t="s">
        <v>1548</v>
      </c>
      <c r="J271" s="374">
        <v>2400</v>
      </c>
      <c r="K271" s="374">
        <v>0</v>
      </c>
      <c r="L271" s="373"/>
      <c r="M271" s="367"/>
    </row>
    <row r="272" spans="1:13" ht="25.5">
      <c r="A272" s="363">
        <f t="shared" si="4"/>
        <v>270</v>
      </c>
      <c r="B272" s="363" t="s">
        <v>1293</v>
      </c>
      <c r="C272" s="363" t="s">
        <v>1544</v>
      </c>
      <c r="D272" s="364" t="s">
        <v>633</v>
      </c>
      <c r="E272" s="364" t="s">
        <v>298</v>
      </c>
      <c r="F272" s="363" t="s">
        <v>1549</v>
      </c>
      <c r="G272" s="363" t="s">
        <v>1550</v>
      </c>
      <c r="H272" s="363" t="s">
        <v>1551</v>
      </c>
      <c r="I272" s="363" t="s">
        <v>1548</v>
      </c>
      <c r="J272" s="374">
        <v>2500</v>
      </c>
      <c r="K272" s="374">
        <v>0</v>
      </c>
      <c r="L272" s="373"/>
      <c r="M272" s="367"/>
    </row>
    <row r="273" spans="1:13" ht="25.5">
      <c r="A273" s="363">
        <f t="shared" si="4"/>
        <v>271</v>
      </c>
      <c r="B273" s="363" t="s">
        <v>1293</v>
      </c>
      <c r="C273" s="363" t="s">
        <v>1544</v>
      </c>
      <c r="D273" s="364" t="s">
        <v>633</v>
      </c>
      <c r="E273" s="364" t="s">
        <v>298</v>
      </c>
      <c r="F273" s="363" t="s">
        <v>1552</v>
      </c>
      <c r="G273" s="363" t="s">
        <v>1553</v>
      </c>
      <c r="H273" s="363" t="s">
        <v>1554</v>
      </c>
      <c r="I273" s="363" t="s">
        <v>1548</v>
      </c>
      <c r="J273" s="374">
        <v>5000</v>
      </c>
      <c r="K273" s="374">
        <v>0</v>
      </c>
      <c r="L273" s="373"/>
      <c r="M273" s="367"/>
    </row>
    <row r="274" spans="1:13" ht="25.5">
      <c r="A274" s="363">
        <f t="shared" si="4"/>
        <v>272</v>
      </c>
      <c r="B274" s="363" t="s">
        <v>1293</v>
      </c>
      <c r="C274" s="363" t="s">
        <v>1544</v>
      </c>
      <c r="D274" s="364" t="s">
        <v>633</v>
      </c>
      <c r="E274" s="364" t="s">
        <v>298</v>
      </c>
      <c r="F274" s="363" t="s">
        <v>1555</v>
      </c>
      <c r="G274" s="363" t="s">
        <v>1556</v>
      </c>
      <c r="H274" s="363" t="s">
        <v>1557</v>
      </c>
      <c r="I274" s="363" t="s">
        <v>1548</v>
      </c>
      <c r="J274" s="374">
        <v>3400</v>
      </c>
      <c r="K274" s="374">
        <v>0</v>
      </c>
      <c r="L274" s="373"/>
      <c r="M274" s="367"/>
    </row>
    <row r="275" spans="1:13" ht="25.5">
      <c r="A275" s="363">
        <f t="shared" si="4"/>
        <v>273</v>
      </c>
      <c r="B275" s="363" t="s">
        <v>1293</v>
      </c>
      <c r="C275" s="363" t="s">
        <v>1544</v>
      </c>
      <c r="D275" s="364" t="s">
        <v>633</v>
      </c>
      <c r="E275" s="364" t="s">
        <v>298</v>
      </c>
      <c r="F275" s="363" t="s">
        <v>1558</v>
      </c>
      <c r="G275" s="363" t="s">
        <v>1559</v>
      </c>
      <c r="H275" s="363" t="s">
        <v>1560</v>
      </c>
      <c r="I275" s="363" t="s">
        <v>1548</v>
      </c>
      <c r="J275" s="374">
        <v>4000</v>
      </c>
      <c r="K275" s="374">
        <v>0</v>
      </c>
      <c r="L275" s="373"/>
      <c r="M275" s="367"/>
    </row>
    <row r="276" spans="1:13" ht="25.5">
      <c r="A276" s="363">
        <f t="shared" si="4"/>
        <v>274</v>
      </c>
      <c r="B276" s="363" t="s">
        <v>1293</v>
      </c>
      <c r="C276" s="363" t="s">
        <v>796</v>
      </c>
      <c r="D276" s="364" t="s">
        <v>633</v>
      </c>
      <c r="E276" s="364" t="s">
        <v>640</v>
      </c>
      <c r="F276" s="363" t="s">
        <v>1561</v>
      </c>
      <c r="G276" s="363" t="s">
        <v>1540</v>
      </c>
      <c r="H276" s="363" t="s">
        <v>1562</v>
      </c>
      <c r="I276" s="363" t="s">
        <v>1563</v>
      </c>
      <c r="J276" s="374">
        <v>1960</v>
      </c>
      <c r="K276" s="374">
        <v>0</v>
      </c>
      <c r="L276" s="373"/>
      <c r="M276" s="367"/>
    </row>
    <row r="277" spans="1:13" ht="38.25">
      <c r="A277" s="363">
        <f t="shared" si="4"/>
        <v>275</v>
      </c>
      <c r="B277" s="363" t="s">
        <v>1293</v>
      </c>
      <c r="C277" s="363" t="s">
        <v>796</v>
      </c>
      <c r="D277" s="364" t="s">
        <v>633</v>
      </c>
      <c r="E277" s="364" t="s">
        <v>640</v>
      </c>
      <c r="F277" s="363" t="s">
        <v>1564</v>
      </c>
      <c r="G277" s="363" t="s">
        <v>1387</v>
      </c>
      <c r="H277" s="363" t="s">
        <v>1565</v>
      </c>
      <c r="I277" s="363" t="s">
        <v>1563</v>
      </c>
      <c r="J277" s="374">
        <v>2000</v>
      </c>
      <c r="K277" s="374">
        <v>0</v>
      </c>
      <c r="L277" s="373"/>
      <c r="M277" s="367"/>
    </row>
    <row r="278" spans="1:13" ht="25.5">
      <c r="A278" s="363">
        <f t="shared" si="4"/>
        <v>276</v>
      </c>
      <c r="B278" s="363" t="s">
        <v>1293</v>
      </c>
      <c r="C278" s="363" t="s">
        <v>796</v>
      </c>
      <c r="D278" s="364" t="s">
        <v>633</v>
      </c>
      <c r="E278" s="364" t="s">
        <v>640</v>
      </c>
      <c r="F278" s="363" t="s">
        <v>1566</v>
      </c>
      <c r="G278" s="363" t="s">
        <v>1308</v>
      </c>
      <c r="H278" s="363" t="s">
        <v>1567</v>
      </c>
      <c r="I278" s="363" t="s">
        <v>1563</v>
      </c>
      <c r="J278" s="374">
        <v>2000</v>
      </c>
      <c r="K278" s="374">
        <v>0</v>
      </c>
      <c r="L278" s="373"/>
      <c r="M278" s="367"/>
    </row>
    <row r="279" spans="1:13" ht="25.5">
      <c r="A279" s="363">
        <f t="shared" si="4"/>
        <v>277</v>
      </c>
      <c r="B279" s="363" t="s">
        <v>1293</v>
      </c>
      <c r="C279" s="363" t="s">
        <v>1568</v>
      </c>
      <c r="D279" s="364" t="s">
        <v>633</v>
      </c>
      <c r="E279" s="364" t="s">
        <v>640</v>
      </c>
      <c r="F279" s="363">
        <v>288827</v>
      </c>
      <c r="G279" s="363" t="s">
        <v>1305</v>
      </c>
      <c r="H279" s="363" t="s">
        <v>1569</v>
      </c>
      <c r="I279" s="363" t="s">
        <v>1570</v>
      </c>
      <c r="J279" s="375">
        <v>17293.55</v>
      </c>
      <c r="K279" s="374">
        <v>0</v>
      </c>
      <c r="L279" s="373"/>
      <c r="M279" s="367"/>
    </row>
    <row r="280" spans="1:13" ht="25.5">
      <c r="A280" s="363">
        <f t="shared" si="4"/>
        <v>278</v>
      </c>
      <c r="B280" s="363" t="s">
        <v>1293</v>
      </c>
      <c r="C280" s="363" t="s">
        <v>1568</v>
      </c>
      <c r="D280" s="364" t="s">
        <v>633</v>
      </c>
      <c r="E280" s="364" t="s">
        <v>640</v>
      </c>
      <c r="F280" s="363">
        <v>246906</v>
      </c>
      <c r="G280" s="363" t="s">
        <v>1405</v>
      </c>
      <c r="H280" s="363" t="s">
        <v>1571</v>
      </c>
      <c r="I280" s="363" t="s">
        <v>1572</v>
      </c>
      <c r="J280" s="375">
        <v>3350.83</v>
      </c>
      <c r="K280" s="374">
        <v>0</v>
      </c>
      <c r="L280" s="373"/>
      <c r="M280" s="367"/>
    </row>
    <row r="281" spans="1:13" ht="25.5">
      <c r="A281" s="363">
        <f t="shared" si="4"/>
        <v>279</v>
      </c>
      <c r="B281" s="363" t="s">
        <v>1293</v>
      </c>
      <c r="C281" s="363" t="s">
        <v>1568</v>
      </c>
      <c r="D281" s="364" t="s">
        <v>633</v>
      </c>
      <c r="E281" s="364" t="s">
        <v>640</v>
      </c>
      <c r="F281" s="363">
        <v>257051</v>
      </c>
      <c r="G281" s="363" t="s">
        <v>1305</v>
      </c>
      <c r="H281" s="363" t="s">
        <v>1573</v>
      </c>
      <c r="I281" s="363" t="s">
        <v>1574</v>
      </c>
      <c r="J281" s="375">
        <v>1926</v>
      </c>
      <c r="K281" s="374">
        <v>0</v>
      </c>
      <c r="L281" s="373"/>
      <c r="M281" s="367"/>
    </row>
    <row r="282" spans="1:13" ht="25.5">
      <c r="A282" s="363">
        <f t="shared" si="4"/>
        <v>280</v>
      </c>
      <c r="B282" s="363" t="s">
        <v>1293</v>
      </c>
      <c r="C282" s="363" t="s">
        <v>876</v>
      </c>
      <c r="D282" s="364" t="s">
        <v>633</v>
      </c>
      <c r="E282" s="364" t="s">
        <v>640</v>
      </c>
      <c r="F282" s="363">
        <v>249674</v>
      </c>
      <c r="G282" s="363" t="s">
        <v>1377</v>
      </c>
      <c r="H282" s="363" t="s">
        <v>1575</v>
      </c>
      <c r="I282" s="363" t="s">
        <v>1576</v>
      </c>
      <c r="J282" s="375">
        <v>10000</v>
      </c>
      <c r="K282" s="374">
        <v>0</v>
      </c>
      <c r="L282" s="373"/>
      <c r="M282" s="367"/>
    </row>
    <row r="283" spans="1:13" ht="25.5">
      <c r="A283" s="363">
        <f t="shared" si="4"/>
        <v>281</v>
      </c>
      <c r="B283" s="363" t="s">
        <v>1293</v>
      </c>
      <c r="C283" s="363" t="s">
        <v>1577</v>
      </c>
      <c r="D283" s="364" t="s">
        <v>633</v>
      </c>
      <c r="E283" s="364" t="s">
        <v>640</v>
      </c>
      <c r="F283" s="363" t="s">
        <v>1578</v>
      </c>
      <c r="G283" s="363" t="s">
        <v>1579</v>
      </c>
      <c r="H283" s="363" t="s">
        <v>1580</v>
      </c>
      <c r="I283" s="363" t="s">
        <v>1581</v>
      </c>
      <c r="J283" s="375">
        <v>55125.67</v>
      </c>
      <c r="K283" s="374">
        <v>0</v>
      </c>
      <c r="L283" s="373"/>
      <c r="M283" s="367"/>
    </row>
    <row r="284" spans="1:13" ht="25.5">
      <c r="A284" s="363">
        <f t="shared" si="4"/>
        <v>282</v>
      </c>
      <c r="B284" s="363" t="s">
        <v>1293</v>
      </c>
      <c r="C284" s="363" t="s">
        <v>1582</v>
      </c>
      <c r="D284" s="364" t="s">
        <v>633</v>
      </c>
      <c r="E284" s="364" t="s">
        <v>640</v>
      </c>
      <c r="F284" s="363" t="s">
        <v>1583</v>
      </c>
      <c r="G284" s="363" t="s">
        <v>547</v>
      </c>
      <c r="H284" s="363" t="s">
        <v>1584</v>
      </c>
      <c r="I284" s="363" t="s">
        <v>1585</v>
      </c>
      <c r="J284" s="375">
        <v>894.74</v>
      </c>
      <c r="K284" s="374">
        <v>0</v>
      </c>
      <c r="L284" s="373"/>
      <c r="M284" s="367"/>
    </row>
    <row r="285" spans="1:13" ht="25.5">
      <c r="A285" s="363">
        <f t="shared" si="4"/>
        <v>283</v>
      </c>
      <c r="B285" s="363" t="s">
        <v>1293</v>
      </c>
      <c r="C285" s="363" t="s">
        <v>1586</v>
      </c>
      <c r="D285" s="364" t="s">
        <v>633</v>
      </c>
      <c r="E285" s="364" t="s">
        <v>640</v>
      </c>
      <c r="F285" s="363">
        <v>544504</v>
      </c>
      <c r="G285" s="363" t="s">
        <v>1579</v>
      </c>
      <c r="H285" s="363" t="s">
        <v>1587</v>
      </c>
      <c r="I285" s="363" t="s">
        <v>1588</v>
      </c>
      <c r="J285" s="375">
        <v>7100</v>
      </c>
      <c r="K285" s="374">
        <v>0</v>
      </c>
      <c r="L285" s="373"/>
      <c r="M285" s="367"/>
    </row>
    <row r="286" spans="1:13" ht="25.5">
      <c r="A286" s="363">
        <f t="shared" si="4"/>
        <v>284</v>
      </c>
      <c r="B286" s="363" t="s">
        <v>1293</v>
      </c>
      <c r="C286" s="363" t="s">
        <v>1589</v>
      </c>
      <c r="D286" s="364" t="s">
        <v>633</v>
      </c>
      <c r="E286" s="364" t="s">
        <v>640</v>
      </c>
      <c r="F286" s="363" t="s">
        <v>1590</v>
      </c>
      <c r="G286" s="363" t="s">
        <v>1591</v>
      </c>
      <c r="H286" s="363" t="s">
        <v>1592</v>
      </c>
      <c r="I286" s="363" t="s">
        <v>1593</v>
      </c>
      <c r="J286" s="375">
        <v>6363.22</v>
      </c>
      <c r="K286" s="374">
        <v>0</v>
      </c>
      <c r="L286" s="373"/>
      <c r="M286" s="367"/>
    </row>
    <row r="287" spans="1:13" ht="25.5">
      <c r="A287" s="363">
        <f t="shared" si="4"/>
        <v>285</v>
      </c>
      <c r="B287" s="363" t="s">
        <v>1293</v>
      </c>
      <c r="C287" s="363" t="s">
        <v>876</v>
      </c>
      <c r="D287" s="364" t="s">
        <v>633</v>
      </c>
      <c r="E287" s="364" t="s">
        <v>640</v>
      </c>
      <c r="F287" s="363">
        <v>287848</v>
      </c>
      <c r="G287" s="363" t="s">
        <v>1591</v>
      </c>
      <c r="H287" s="363" t="s">
        <v>1594</v>
      </c>
      <c r="I287" s="363" t="s">
        <v>1595</v>
      </c>
      <c r="J287" s="375">
        <v>46930.92</v>
      </c>
      <c r="K287" s="374">
        <v>0</v>
      </c>
      <c r="L287" s="373"/>
      <c r="M287" s="367"/>
    </row>
    <row r="288" spans="1:13" ht="38.25">
      <c r="A288" s="363">
        <f t="shared" si="4"/>
        <v>286</v>
      </c>
      <c r="B288" s="363" t="s">
        <v>1293</v>
      </c>
      <c r="C288" s="363" t="s">
        <v>876</v>
      </c>
      <c r="D288" s="364" t="s">
        <v>633</v>
      </c>
      <c r="E288" s="364" t="s">
        <v>640</v>
      </c>
      <c r="F288" s="363" t="s">
        <v>1596</v>
      </c>
      <c r="G288" s="363" t="s">
        <v>1377</v>
      </c>
      <c r="H288" s="363" t="s">
        <v>1597</v>
      </c>
      <c r="I288" s="363" t="s">
        <v>1598</v>
      </c>
      <c r="J288" s="375">
        <v>22429</v>
      </c>
      <c r="K288" s="374">
        <v>0</v>
      </c>
      <c r="L288" s="373"/>
      <c r="M288" s="367"/>
    </row>
    <row r="289" spans="1:13" ht="25.5">
      <c r="A289" s="363">
        <f t="shared" si="4"/>
        <v>287</v>
      </c>
      <c r="B289" s="363" t="s">
        <v>1293</v>
      </c>
      <c r="C289" s="363" t="s">
        <v>1599</v>
      </c>
      <c r="D289" s="364" t="s">
        <v>633</v>
      </c>
      <c r="E289" s="364" t="s">
        <v>640</v>
      </c>
      <c r="F289" s="363" t="s">
        <v>1599</v>
      </c>
      <c r="G289" s="363" t="s">
        <v>1316</v>
      </c>
      <c r="H289" s="363" t="s">
        <v>1600</v>
      </c>
      <c r="I289" s="363" t="s">
        <v>1601</v>
      </c>
      <c r="J289" s="375">
        <v>6681</v>
      </c>
      <c r="K289" s="374">
        <v>0</v>
      </c>
      <c r="L289" s="373"/>
      <c r="M289" s="367"/>
    </row>
    <row r="290" spans="1:13" ht="38.25">
      <c r="A290" s="363">
        <f t="shared" si="4"/>
        <v>288</v>
      </c>
      <c r="B290" s="363" t="s">
        <v>1293</v>
      </c>
      <c r="C290" s="373" t="s">
        <v>1602</v>
      </c>
      <c r="D290" s="376" t="s">
        <v>633</v>
      </c>
      <c r="E290" s="377" t="s">
        <v>640</v>
      </c>
      <c r="F290" s="378" t="s">
        <v>1603</v>
      </c>
      <c r="G290" s="373" t="s">
        <v>1511</v>
      </c>
      <c r="H290" s="379" t="s">
        <v>1604</v>
      </c>
      <c r="I290" s="380" t="s">
        <v>1605</v>
      </c>
      <c r="J290" s="375">
        <v>11500</v>
      </c>
      <c r="K290" s="374">
        <v>0</v>
      </c>
      <c r="L290" s="373"/>
      <c r="M290" s="367"/>
    </row>
    <row r="291" spans="1:13" ht="25.5">
      <c r="A291" s="363">
        <f t="shared" si="4"/>
        <v>289</v>
      </c>
      <c r="B291" s="363" t="s">
        <v>1293</v>
      </c>
      <c r="C291" s="373" t="s">
        <v>1606</v>
      </c>
      <c r="D291" s="376" t="s">
        <v>633</v>
      </c>
      <c r="E291" s="377" t="s">
        <v>640</v>
      </c>
      <c r="F291" s="378" t="s">
        <v>1607</v>
      </c>
      <c r="G291" s="373" t="s">
        <v>1305</v>
      </c>
      <c r="H291" s="379" t="s">
        <v>1608</v>
      </c>
      <c r="I291" s="380" t="s">
        <v>1609</v>
      </c>
      <c r="J291" s="375">
        <v>74250</v>
      </c>
      <c r="K291" s="374">
        <v>0</v>
      </c>
      <c r="L291" s="373"/>
      <c r="M291" s="367"/>
    </row>
    <row r="292" spans="1:13" ht="25.5">
      <c r="A292" s="363">
        <f t="shared" si="4"/>
        <v>290</v>
      </c>
      <c r="B292" s="363" t="s">
        <v>1293</v>
      </c>
      <c r="C292" s="373" t="s">
        <v>1606</v>
      </c>
      <c r="D292" s="377" t="s">
        <v>633</v>
      </c>
      <c r="E292" s="377" t="s">
        <v>640</v>
      </c>
      <c r="F292" s="378" t="s">
        <v>1610</v>
      </c>
      <c r="G292" s="373" t="s">
        <v>1305</v>
      </c>
      <c r="H292" s="379" t="s">
        <v>1611</v>
      </c>
      <c r="I292" s="380" t="s">
        <v>1612</v>
      </c>
      <c r="J292" s="375">
        <v>110000</v>
      </c>
      <c r="K292" s="374">
        <v>0</v>
      </c>
      <c r="L292" s="373"/>
      <c r="M292" s="367"/>
    </row>
    <row r="293" spans="1:13" ht="25.5">
      <c r="A293" s="363">
        <f t="shared" si="4"/>
        <v>291</v>
      </c>
      <c r="B293" s="363" t="s">
        <v>1293</v>
      </c>
      <c r="C293" s="373" t="s">
        <v>1606</v>
      </c>
      <c r="D293" s="377" t="s">
        <v>633</v>
      </c>
      <c r="E293" s="377" t="s">
        <v>640</v>
      </c>
      <c r="F293" s="378">
        <v>120228</v>
      </c>
      <c r="G293" s="373" t="s">
        <v>1405</v>
      </c>
      <c r="H293" s="379" t="s">
        <v>1613</v>
      </c>
      <c r="I293" s="380" t="s">
        <v>1614</v>
      </c>
      <c r="J293" s="375">
        <v>10712.17</v>
      </c>
      <c r="K293" s="374">
        <v>0</v>
      </c>
      <c r="L293" s="373"/>
      <c r="M293" s="367"/>
    </row>
    <row r="294" spans="1:13" ht="38.25">
      <c r="A294" s="363">
        <f t="shared" si="4"/>
        <v>292</v>
      </c>
      <c r="B294" s="363" t="s">
        <v>1293</v>
      </c>
      <c r="C294" s="373" t="s">
        <v>1606</v>
      </c>
      <c r="D294" s="377" t="s">
        <v>633</v>
      </c>
      <c r="E294" s="377" t="s">
        <v>640</v>
      </c>
      <c r="F294" s="378" t="s">
        <v>1615</v>
      </c>
      <c r="G294" s="373" t="s">
        <v>1387</v>
      </c>
      <c r="H294" s="379" t="s">
        <v>1616</v>
      </c>
      <c r="I294" s="380" t="s">
        <v>1617</v>
      </c>
      <c r="J294" s="375">
        <v>32000</v>
      </c>
      <c r="K294" s="374">
        <v>0</v>
      </c>
      <c r="L294" s="373"/>
      <c r="M294" s="367"/>
    </row>
    <row r="295" spans="1:13" ht="25.5">
      <c r="A295" s="363">
        <f t="shared" si="4"/>
        <v>293</v>
      </c>
      <c r="B295" s="363" t="s">
        <v>1293</v>
      </c>
      <c r="C295" s="373" t="s">
        <v>1606</v>
      </c>
      <c r="D295" s="377" t="s">
        <v>633</v>
      </c>
      <c r="E295" s="377" t="s">
        <v>640</v>
      </c>
      <c r="F295" s="378">
        <v>120214</v>
      </c>
      <c r="G295" s="373" t="s">
        <v>1305</v>
      </c>
      <c r="H295" s="379" t="s">
        <v>1618</v>
      </c>
      <c r="I295" s="380" t="s">
        <v>1614</v>
      </c>
      <c r="J295" s="375">
        <v>9218.4</v>
      </c>
      <c r="K295" s="374">
        <v>0</v>
      </c>
      <c r="L295" s="373"/>
      <c r="M295" s="367"/>
    </row>
    <row r="296" spans="1:13" ht="25.5">
      <c r="A296" s="363">
        <f t="shared" si="4"/>
        <v>294</v>
      </c>
      <c r="B296" s="363" t="s">
        <v>1293</v>
      </c>
      <c r="C296" s="373" t="s">
        <v>1606</v>
      </c>
      <c r="D296" s="377" t="s">
        <v>633</v>
      </c>
      <c r="E296" s="377" t="s">
        <v>640</v>
      </c>
      <c r="F296" s="378" t="s">
        <v>1619</v>
      </c>
      <c r="G296" s="373" t="s">
        <v>1405</v>
      </c>
      <c r="H296" s="379" t="s">
        <v>1620</v>
      </c>
      <c r="I296" s="380" t="s">
        <v>1621</v>
      </c>
      <c r="J296" s="375">
        <v>104936.91</v>
      </c>
      <c r="K296" s="374">
        <v>0</v>
      </c>
      <c r="L296" s="373"/>
      <c r="M296" s="367"/>
    </row>
    <row r="297" spans="1:13" ht="25.5">
      <c r="A297" s="363">
        <f t="shared" si="4"/>
        <v>295</v>
      </c>
      <c r="B297" s="363" t="s">
        <v>1293</v>
      </c>
      <c r="C297" s="373" t="s">
        <v>1606</v>
      </c>
      <c r="D297" s="377" t="s">
        <v>633</v>
      </c>
      <c r="E297" s="377" t="s">
        <v>640</v>
      </c>
      <c r="F297" s="378" t="s">
        <v>1622</v>
      </c>
      <c r="G297" s="373" t="s">
        <v>1346</v>
      </c>
      <c r="H297" s="379" t="s">
        <v>1623</v>
      </c>
      <c r="I297" s="380" t="s">
        <v>1624</v>
      </c>
      <c r="J297" s="375">
        <v>62000</v>
      </c>
      <c r="K297" s="374">
        <v>0</v>
      </c>
      <c r="L297" s="373"/>
      <c r="M297" s="367"/>
    </row>
    <row r="298" spans="1:13" ht="25.5">
      <c r="A298" s="363">
        <f t="shared" si="4"/>
        <v>296</v>
      </c>
      <c r="B298" s="363" t="s">
        <v>1293</v>
      </c>
      <c r="C298" s="381" t="s">
        <v>1240</v>
      </c>
      <c r="D298" s="377" t="s">
        <v>633</v>
      </c>
      <c r="E298" s="377" t="s">
        <v>298</v>
      </c>
      <c r="F298" s="382" t="s">
        <v>1625</v>
      </c>
      <c r="G298" s="373" t="s">
        <v>1305</v>
      </c>
      <c r="H298" s="383" t="s">
        <v>1626</v>
      </c>
      <c r="I298" s="384" t="s">
        <v>1627</v>
      </c>
      <c r="J298" s="375">
        <v>65549.11</v>
      </c>
      <c r="K298" s="374">
        <v>0</v>
      </c>
      <c r="L298" s="373"/>
      <c r="M298" s="367"/>
    </row>
    <row r="299" spans="1:13" ht="76.5">
      <c r="A299" s="363">
        <f t="shared" si="4"/>
        <v>297</v>
      </c>
      <c r="B299" s="363" t="s">
        <v>1293</v>
      </c>
      <c r="C299" s="381" t="s">
        <v>1240</v>
      </c>
      <c r="D299" s="377" t="s">
        <v>633</v>
      </c>
      <c r="E299" s="377" t="s">
        <v>298</v>
      </c>
      <c r="F299" s="382" t="s">
        <v>1628</v>
      </c>
      <c r="G299" s="378" t="s">
        <v>1629</v>
      </c>
      <c r="H299" s="385" t="s">
        <v>1630</v>
      </c>
      <c r="I299" s="384" t="s">
        <v>1631</v>
      </c>
      <c r="J299" s="375">
        <v>4356.68</v>
      </c>
      <c r="K299" s="386">
        <v>0</v>
      </c>
      <c r="L299" s="373" t="s">
        <v>1632</v>
      </c>
      <c r="M299" s="367"/>
    </row>
    <row r="300" spans="1:13" ht="25.5">
      <c r="A300" s="363">
        <f t="shared" si="4"/>
        <v>298</v>
      </c>
      <c r="B300" s="363" t="s">
        <v>1293</v>
      </c>
      <c r="C300" s="381" t="s">
        <v>1240</v>
      </c>
      <c r="D300" s="377" t="s">
        <v>633</v>
      </c>
      <c r="E300" s="377" t="s">
        <v>298</v>
      </c>
      <c r="F300" s="382" t="s">
        <v>1633</v>
      </c>
      <c r="G300" s="378" t="s">
        <v>1634</v>
      </c>
      <c r="H300" s="385" t="s">
        <v>1635</v>
      </c>
      <c r="I300" s="384" t="s">
        <v>1636</v>
      </c>
      <c r="J300" s="375">
        <v>0</v>
      </c>
      <c r="K300" s="386">
        <v>0</v>
      </c>
      <c r="L300" s="373"/>
      <c r="M300" s="367"/>
    </row>
    <row r="301" spans="1:13" ht="25.5">
      <c r="A301" s="363">
        <f t="shared" si="4"/>
        <v>299</v>
      </c>
      <c r="B301" s="363" t="s">
        <v>1293</v>
      </c>
      <c r="C301" s="381" t="s">
        <v>1240</v>
      </c>
      <c r="D301" s="377" t="s">
        <v>633</v>
      </c>
      <c r="E301" s="377" t="s">
        <v>298</v>
      </c>
      <c r="F301" s="387" t="s">
        <v>1637</v>
      </c>
      <c r="G301" s="378" t="s">
        <v>1638</v>
      </c>
      <c r="H301" s="385" t="s">
        <v>1639</v>
      </c>
      <c r="I301" s="388" t="s">
        <v>1640</v>
      </c>
      <c r="J301" s="375">
        <v>216051.77</v>
      </c>
      <c r="K301" s="386">
        <v>0</v>
      </c>
      <c r="L301" s="373"/>
      <c r="M301" s="367"/>
    </row>
    <row r="302" spans="1:13" ht="76.5">
      <c r="A302" s="363">
        <f t="shared" si="4"/>
        <v>300</v>
      </c>
      <c r="B302" s="363" t="s">
        <v>1293</v>
      </c>
      <c r="C302" s="381" t="s">
        <v>1240</v>
      </c>
      <c r="D302" s="377" t="s">
        <v>633</v>
      </c>
      <c r="E302" s="377" t="s">
        <v>298</v>
      </c>
      <c r="F302" s="387" t="s">
        <v>1641</v>
      </c>
      <c r="G302" s="378" t="s">
        <v>1642</v>
      </c>
      <c r="H302" s="385" t="s">
        <v>1643</v>
      </c>
      <c r="I302" s="388" t="s">
        <v>1644</v>
      </c>
      <c r="J302" s="375">
        <v>6238.01</v>
      </c>
      <c r="K302" s="386">
        <v>0</v>
      </c>
      <c r="L302" s="373" t="s">
        <v>1632</v>
      </c>
      <c r="M302" s="367"/>
    </row>
    <row r="303" spans="1:13" ht="76.5">
      <c r="A303" s="363">
        <f t="shared" si="4"/>
        <v>301</v>
      </c>
      <c r="B303" s="363" t="s">
        <v>1293</v>
      </c>
      <c r="C303" s="381" t="s">
        <v>1240</v>
      </c>
      <c r="D303" s="377" t="s">
        <v>633</v>
      </c>
      <c r="E303" s="377" t="s">
        <v>298</v>
      </c>
      <c r="F303" s="387" t="s">
        <v>1254</v>
      </c>
      <c r="G303" s="378" t="s">
        <v>1645</v>
      </c>
      <c r="H303" s="385" t="s">
        <v>1646</v>
      </c>
      <c r="I303" s="388" t="s">
        <v>1647</v>
      </c>
      <c r="J303" s="375">
        <v>14164.98</v>
      </c>
      <c r="K303" s="386">
        <v>0</v>
      </c>
      <c r="L303" s="373" t="s">
        <v>1632</v>
      </c>
      <c r="M303" s="367"/>
    </row>
    <row r="304" spans="1:13" ht="25.5">
      <c r="A304" s="363">
        <f t="shared" si="4"/>
        <v>302</v>
      </c>
      <c r="B304" s="363" t="s">
        <v>1293</v>
      </c>
      <c r="C304" s="381" t="s">
        <v>1240</v>
      </c>
      <c r="D304" s="377" t="s">
        <v>633</v>
      </c>
      <c r="E304" s="377" t="s">
        <v>298</v>
      </c>
      <c r="F304" s="387" t="s">
        <v>1648</v>
      </c>
      <c r="G304" s="389" t="s">
        <v>1460</v>
      </c>
      <c r="H304" s="385" t="s">
        <v>1649</v>
      </c>
      <c r="I304" s="388" t="s">
        <v>1650</v>
      </c>
      <c r="J304" s="375">
        <v>0</v>
      </c>
      <c r="K304" s="386">
        <v>0</v>
      </c>
      <c r="L304" s="373"/>
      <c r="M304" s="367"/>
    </row>
    <row r="305" spans="1:13" ht="25.5">
      <c r="A305" s="363">
        <f t="shared" si="4"/>
        <v>303</v>
      </c>
      <c r="B305" s="363" t="s">
        <v>1293</v>
      </c>
      <c r="C305" s="381" t="s">
        <v>1240</v>
      </c>
      <c r="D305" s="377" t="s">
        <v>633</v>
      </c>
      <c r="E305" s="377" t="s">
        <v>298</v>
      </c>
      <c r="F305" s="387" t="s">
        <v>1651</v>
      </c>
      <c r="G305" s="378" t="s">
        <v>1652</v>
      </c>
      <c r="H305" s="385" t="s">
        <v>1259</v>
      </c>
      <c r="I305" s="388" t="s">
        <v>1653</v>
      </c>
      <c r="J305" s="375">
        <v>41930.720000000001</v>
      </c>
      <c r="K305" s="386">
        <v>0</v>
      </c>
      <c r="L305" s="373"/>
      <c r="M305" s="367"/>
    </row>
    <row r="306" spans="1:13" ht="25.5">
      <c r="A306" s="363">
        <f t="shared" si="4"/>
        <v>304</v>
      </c>
      <c r="B306" s="363" t="s">
        <v>1293</v>
      </c>
      <c r="C306" s="381" t="s">
        <v>1240</v>
      </c>
      <c r="D306" s="377" t="s">
        <v>633</v>
      </c>
      <c r="E306" s="377" t="s">
        <v>298</v>
      </c>
      <c r="F306" s="387" t="s">
        <v>1261</v>
      </c>
      <c r="G306" s="378" t="s">
        <v>1634</v>
      </c>
      <c r="H306" s="385" t="s">
        <v>1262</v>
      </c>
      <c r="I306" s="388" t="s">
        <v>1654</v>
      </c>
      <c r="J306" s="375">
        <v>322094.21999999997</v>
      </c>
      <c r="K306" s="386">
        <v>0</v>
      </c>
      <c r="L306" s="373"/>
      <c r="M306" s="367"/>
    </row>
    <row r="307" spans="1:13" ht="25.5">
      <c r="A307" s="363">
        <f t="shared" si="4"/>
        <v>305</v>
      </c>
      <c r="B307" s="363" t="s">
        <v>1293</v>
      </c>
      <c r="C307" s="381" t="s">
        <v>1240</v>
      </c>
      <c r="D307" s="377" t="s">
        <v>633</v>
      </c>
      <c r="E307" s="377" t="s">
        <v>298</v>
      </c>
      <c r="F307" s="387" t="s">
        <v>1264</v>
      </c>
      <c r="G307" s="378" t="s">
        <v>1444</v>
      </c>
      <c r="H307" s="385" t="s">
        <v>1265</v>
      </c>
      <c r="I307" s="388" t="s">
        <v>1655</v>
      </c>
      <c r="J307" s="375">
        <v>28603.86</v>
      </c>
      <c r="K307" s="386">
        <v>0</v>
      </c>
      <c r="L307" s="373"/>
      <c r="M307" s="367"/>
    </row>
    <row r="308" spans="1:13" ht="25.5">
      <c r="A308" s="363">
        <f t="shared" si="4"/>
        <v>306</v>
      </c>
      <c r="B308" s="363" t="s">
        <v>1293</v>
      </c>
      <c r="C308" s="381" t="s">
        <v>1240</v>
      </c>
      <c r="D308" s="377" t="s">
        <v>633</v>
      </c>
      <c r="E308" s="377" t="s">
        <v>298</v>
      </c>
      <c r="F308" s="390" t="s">
        <v>1244</v>
      </c>
      <c r="G308" s="378" t="s">
        <v>1444</v>
      </c>
      <c r="H308" s="385" t="s">
        <v>1246</v>
      </c>
      <c r="I308" s="388" t="s">
        <v>1656</v>
      </c>
      <c r="J308" s="375">
        <v>19715.29</v>
      </c>
      <c r="K308" s="386">
        <v>0</v>
      </c>
      <c r="L308" s="373"/>
      <c r="M308" s="367"/>
    </row>
    <row r="309" spans="1:13" ht="25.5">
      <c r="A309" s="363">
        <f t="shared" si="4"/>
        <v>307</v>
      </c>
      <c r="B309" s="363" t="s">
        <v>1293</v>
      </c>
      <c r="C309" s="381" t="s">
        <v>1240</v>
      </c>
      <c r="D309" s="377" t="s">
        <v>633</v>
      </c>
      <c r="E309" s="377" t="s">
        <v>298</v>
      </c>
      <c r="F309" s="387" t="s">
        <v>1657</v>
      </c>
      <c r="G309" s="378" t="s">
        <v>1634</v>
      </c>
      <c r="H309" s="385" t="s">
        <v>1658</v>
      </c>
      <c r="I309" s="388" t="s">
        <v>1659</v>
      </c>
      <c r="J309" s="375">
        <v>19773.64</v>
      </c>
      <c r="K309" s="386">
        <v>0</v>
      </c>
      <c r="L309" s="373"/>
      <c r="M309" s="367"/>
    </row>
    <row r="310" spans="1:13" ht="25.5">
      <c r="A310" s="363">
        <f t="shared" si="4"/>
        <v>308</v>
      </c>
      <c r="B310" s="363" t="s">
        <v>1293</v>
      </c>
      <c r="C310" s="381" t="s">
        <v>1240</v>
      </c>
      <c r="D310" s="377" t="s">
        <v>633</v>
      </c>
      <c r="E310" s="377" t="s">
        <v>298</v>
      </c>
      <c r="F310" s="387" t="s">
        <v>1660</v>
      </c>
      <c r="G310" s="378" t="s">
        <v>1444</v>
      </c>
      <c r="H310" s="391" t="s">
        <v>1661</v>
      </c>
      <c r="I310" s="380" t="s">
        <v>1662</v>
      </c>
      <c r="J310" s="375">
        <v>3716.92</v>
      </c>
      <c r="K310" s="386">
        <v>0</v>
      </c>
      <c r="L310" s="373"/>
      <c r="M310" s="367"/>
    </row>
    <row r="311" spans="1:13" ht="51">
      <c r="A311" s="363">
        <f t="shared" si="4"/>
        <v>309</v>
      </c>
      <c r="B311" s="363" t="s">
        <v>1293</v>
      </c>
      <c r="C311" s="381" t="s">
        <v>1240</v>
      </c>
      <c r="D311" s="377" t="s">
        <v>633</v>
      </c>
      <c r="E311" s="377" t="s">
        <v>298</v>
      </c>
      <c r="F311" s="387" t="s">
        <v>1663</v>
      </c>
      <c r="G311" s="378" t="s">
        <v>1444</v>
      </c>
      <c r="H311" s="391" t="s">
        <v>1664</v>
      </c>
      <c r="I311" s="380" t="s">
        <v>1665</v>
      </c>
      <c r="J311" s="375">
        <v>18467.82</v>
      </c>
      <c r="K311" s="386">
        <v>0</v>
      </c>
      <c r="L311" s="373"/>
      <c r="M311" s="367"/>
    </row>
    <row r="312" spans="1:13" ht="25.5">
      <c r="A312" s="363">
        <f t="shared" si="4"/>
        <v>310</v>
      </c>
      <c r="B312" s="363" t="s">
        <v>1293</v>
      </c>
      <c r="C312" s="381" t="s">
        <v>1240</v>
      </c>
      <c r="D312" s="377" t="s">
        <v>633</v>
      </c>
      <c r="E312" s="377" t="s">
        <v>298</v>
      </c>
      <c r="F312" s="387" t="s">
        <v>1666</v>
      </c>
      <c r="G312" s="378" t="s">
        <v>1634</v>
      </c>
      <c r="H312" s="391" t="s">
        <v>1667</v>
      </c>
      <c r="I312" s="380" t="s">
        <v>1668</v>
      </c>
      <c r="J312" s="375">
        <v>0</v>
      </c>
      <c r="K312" s="386">
        <v>0</v>
      </c>
      <c r="L312" s="373"/>
      <c r="M312" s="367"/>
    </row>
    <row r="313" spans="1:13" ht="25.5">
      <c r="A313" s="363">
        <f t="shared" si="4"/>
        <v>311</v>
      </c>
      <c r="B313" s="363" t="s">
        <v>1293</v>
      </c>
      <c r="C313" s="381" t="s">
        <v>1240</v>
      </c>
      <c r="D313" s="377" t="s">
        <v>633</v>
      </c>
      <c r="E313" s="377" t="s">
        <v>298</v>
      </c>
      <c r="F313" s="387" t="s">
        <v>1669</v>
      </c>
      <c r="G313" s="373" t="s">
        <v>1361</v>
      </c>
      <c r="H313" s="391" t="s">
        <v>1670</v>
      </c>
      <c r="I313" s="380" t="s">
        <v>1665</v>
      </c>
      <c r="J313" s="375">
        <v>0</v>
      </c>
      <c r="K313" s="386">
        <v>0</v>
      </c>
      <c r="L313" s="373"/>
      <c r="M313" s="367"/>
    </row>
    <row r="314" spans="1:13" ht="25.5">
      <c r="A314" s="363">
        <f t="shared" si="4"/>
        <v>312</v>
      </c>
      <c r="B314" s="363" t="s">
        <v>1293</v>
      </c>
      <c r="C314" s="373" t="s">
        <v>1671</v>
      </c>
      <c r="D314" s="377" t="s">
        <v>881</v>
      </c>
      <c r="E314" s="377" t="s">
        <v>298</v>
      </c>
      <c r="F314" s="378" t="s">
        <v>1672</v>
      </c>
      <c r="G314" s="373" t="s">
        <v>1673</v>
      </c>
      <c r="H314" s="391" t="s">
        <v>1674</v>
      </c>
      <c r="I314" s="392">
        <v>41773</v>
      </c>
      <c r="J314" s="375">
        <v>3060</v>
      </c>
      <c r="K314" s="386">
        <v>0</v>
      </c>
      <c r="L314" s="373"/>
    </row>
    <row r="315" spans="1:13" ht="25.5">
      <c r="A315" s="363">
        <f t="shared" si="4"/>
        <v>313</v>
      </c>
      <c r="B315" s="363" t="s">
        <v>1293</v>
      </c>
      <c r="C315" s="373" t="s">
        <v>1675</v>
      </c>
      <c r="D315" s="377" t="s">
        <v>881</v>
      </c>
      <c r="E315" s="377" t="s">
        <v>298</v>
      </c>
      <c r="F315" s="378" t="s">
        <v>1676</v>
      </c>
      <c r="G315" s="373" t="s">
        <v>1673</v>
      </c>
      <c r="H315" s="391" t="s">
        <v>1677</v>
      </c>
      <c r="I315" s="392">
        <v>41835</v>
      </c>
      <c r="J315" s="375">
        <v>1644</v>
      </c>
      <c r="K315" s="386">
        <v>0</v>
      </c>
      <c r="L315" s="373"/>
    </row>
    <row r="316" spans="1:13" ht="25.5">
      <c r="A316" s="363">
        <f t="shared" si="4"/>
        <v>314</v>
      </c>
      <c r="B316" s="363" t="s">
        <v>1293</v>
      </c>
      <c r="C316" s="373" t="s">
        <v>1678</v>
      </c>
      <c r="D316" s="377" t="s">
        <v>881</v>
      </c>
      <c r="E316" s="377" t="s">
        <v>298</v>
      </c>
      <c r="F316" s="378" t="s">
        <v>1679</v>
      </c>
      <c r="G316" s="373" t="s">
        <v>1673</v>
      </c>
      <c r="H316" s="391" t="s">
        <v>1680</v>
      </c>
      <c r="I316" s="392">
        <v>41828</v>
      </c>
      <c r="J316" s="375">
        <v>480</v>
      </c>
      <c r="K316" s="386">
        <v>0</v>
      </c>
      <c r="L316" s="373"/>
    </row>
    <row r="317" spans="1:13" ht="25.5">
      <c r="A317" s="363">
        <f t="shared" si="4"/>
        <v>315</v>
      </c>
      <c r="B317" s="363" t="s">
        <v>1293</v>
      </c>
      <c r="C317" s="373" t="s">
        <v>1681</v>
      </c>
      <c r="D317" s="377" t="s">
        <v>881</v>
      </c>
      <c r="E317" s="377" t="s">
        <v>298</v>
      </c>
      <c r="F317" s="378" t="s">
        <v>1679</v>
      </c>
      <c r="G317" s="373" t="s">
        <v>1673</v>
      </c>
      <c r="H317" s="391" t="s">
        <v>1682</v>
      </c>
      <c r="I317" s="392">
        <v>41828</v>
      </c>
      <c r="J317" s="375">
        <v>690</v>
      </c>
      <c r="K317" s="386">
        <v>0</v>
      </c>
      <c r="L317" s="373"/>
    </row>
    <row r="318" spans="1:13" ht="25.5">
      <c r="A318" s="363">
        <f t="shared" si="4"/>
        <v>316</v>
      </c>
      <c r="B318" s="363" t="s">
        <v>1293</v>
      </c>
      <c r="C318" s="373" t="s">
        <v>1683</v>
      </c>
      <c r="D318" s="377" t="s">
        <v>881</v>
      </c>
      <c r="E318" s="377" t="s">
        <v>298</v>
      </c>
      <c r="F318" s="378" t="s">
        <v>1684</v>
      </c>
      <c r="G318" s="373" t="s">
        <v>1673</v>
      </c>
      <c r="H318" s="391" t="s">
        <v>1685</v>
      </c>
      <c r="I318" s="392">
        <v>41863</v>
      </c>
      <c r="J318" s="375">
        <v>2640</v>
      </c>
      <c r="K318" s="386">
        <v>0</v>
      </c>
      <c r="L318" s="373"/>
    </row>
    <row r="319" spans="1:13" ht="25.5">
      <c r="A319" s="363">
        <f t="shared" si="4"/>
        <v>317</v>
      </c>
      <c r="B319" s="363" t="s">
        <v>1293</v>
      </c>
      <c r="C319" s="373" t="s">
        <v>1686</v>
      </c>
      <c r="D319" s="377" t="s">
        <v>881</v>
      </c>
      <c r="E319" s="377" t="s">
        <v>298</v>
      </c>
      <c r="F319" s="378" t="s">
        <v>1687</v>
      </c>
      <c r="G319" s="373" t="s">
        <v>1673</v>
      </c>
      <c r="H319" s="391" t="s">
        <v>1688</v>
      </c>
      <c r="I319" s="392">
        <v>41886</v>
      </c>
      <c r="J319" s="375">
        <v>1176</v>
      </c>
      <c r="K319" s="386">
        <v>0</v>
      </c>
      <c r="L319" s="373"/>
    </row>
    <row r="320" spans="1:13" ht="25.5">
      <c r="A320" s="363">
        <f t="shared" ref="A320:A383" si="5">A319+1</f>
        <v>318</v>
      </c>
      <c r="B320" s="363" t="s">
        <v>1293</v>
      </c>
      <c r="C320" s="373" t="s">
        <v>1689</v>
      </c>
      <c r="D320" s="377" t="s">
        <v>881</v>
      </c>
      <c r="E320" s="377" t="s">
        <v>298</v>
      </c>
      <c r="F320" s="378" t="s">
        <v>1690</v>
      </c>
      <c r="G320" s="373" t="s">
        <v>1673</v>
      </c>
      <c r="H320" s="391" t="s">
        <v>1691</v>
      </c>
      <c r="I320" s="392">
        <v>41886</v>
      </c>
      <c r="J320" s="375">
        <v>2160</v>
      </c>
      <c r="K320" s="386">
        <v>0</v>
      </c>
      <c r="L320" s="373"/>
    </row>
    <row r="321" spans="1:12" ht="25.5">
      <c r="A321" s="363">
        <f t="shared" si="5"/>
        <v>319</v>
      </c>
      <c r="B321" s="363" t="s">
        <v>1293</v>
      </c>
      <c r="C321" s="373" t="s">
        <v>1692</v>
      </c>
      <c r="D321" s="377" t="s">
        <v>881</v>
      </c>
      <c r="E321" s="377" t="s">
        <v>298</v>
      </c>
      <c r="F321" s="378" t="s">
        <v>1693</v>
      </c>
      <c r="G321" s="373" t="s">
        <v>1673</v>
      </c>
      <c r="H321" s="391" t="s">
        <v>1694</v>
      </c>
      <c r="I321" s="392">
        <v>41884</v>
      </c>
      <c r="J321" s="375">
        <v>1098</v>
      </c>
      <c r="K321" s="386">
        <v>0</v>
      </c>
      <c r="L321" s="373"/>
    </row>
    <row r="322" spans="1:12" ht="25.5">
      <c r="A322" s="363">
        <f t="shared" si="5"/>
        <v>320</v>
      </c>
      <c r="B322" s="363" t="s">
        <v>1293</v>
      </c>
      <c r="C322" s="373" t="s">
        <v>1671</v>
      </c>
      <c r="D322" s="377" t="s">
        <v>881</v>
      </c>
      <c r="E322" s="377" t="s">
        <v>298</v>
      </c>
      <c r="F322" s="378">
        <v>130710002</v>
      </c>
      <c r="G322" s="373" t="s">
        <v>1673</v>
      </c>
      <c r="H322" s="391" t="s">
        <v>1695</v>
      </c>
      <c r="I322" s="392">
        <v>41907</v>
      </c>
      <c r="J322" s="375">
        <v>696</v>
      </c>
      <c r="K322" s="386">
        <v>0</v>
      </c>
      <c r="L322" s="373"/>
    </row>
    <row r="323" spans="1:12" ht="25.5">
      <c r="A323" s="363">
        <f t="shared" si="5"/>
        <v>321</v>
      </c>
      <c r="B323" s="363" t="s">
        <v>1293</v>
      </c>
      <c r="C323" s="373" t="s">
        <v>1689</v>
      </c>
      <c r="D323" s="377" t="s">
        <v>881</v>
      </c>
      <c r="E323" s="377" t="s">
        <v>298</v>
      </c>
      <c r="F323" s="378" t="s">
        <v>1696</v>
      </c>
      <c r="G323" s="373" t="s">
        <v>1673</v>
      </c>
      <c r="H323" s="391" t="s">
        <v>1691</v>
      </c>
      <c r="I323" s="392">
        <v>41918</v>
      </c>
      <c r="J323" s="375">
        <v>2400</v>
      </c>
      <c r="K323" s="386">
        <v>0</v>
      </c>
      <c r="L323" s="373"/>
    </row>
    <row r="324" spans="1:12" ht="25.5">
      <c r="A324" s="363">
        <f t="shared" si="5"/>
        <v>322</v>
      </c>
      <c r="B324" s="363" t="s">
        <v>1293</v>
      </c>
      <c r="C324" s="373" t="s">
        <v>1697</v>
      </c>
      <c r="D324" s="377" t="s">
        <v>881</v>
      </c>
      <c r="E324" s="377" t="s">
        <v>298</v>
      </c>
      <c r="F324" s="378">
        <v>4510171544</v>
      </c>
      <c r="G324" s="373" t="s">
        <v>1673</v>
      </c>
      <c r="H324" s="391" t="s">
        <v>1698</v>
      </c>
      <c r="I324" s="392">
        <v>41922</v>
      </c>
      <c r="J324" s="375">
        <v>1500</v>
      </c>
      <c r="K324" s="386">
        <v>0</v>
      </c>
      <c r="L324" s="373"/>
    </row>
    <row r="325" spans="1:12" ht="25.5">
      <c r="A325" s="363">
        <f t="shared" si="5"/>
        <v>323</v>
      </c>
      <c r="B325" s="363" t="s">
        <v>1293</v>
      </c>
      <c r="C325" s="373" t="s">
        <v>1671</v>
      </c>
      <c r="D325" s="377" t="s">
        <v>881</v>
      </c>
      <c r="E325" s="377" t="s">
        <v>298</v>
      </c>
      <c r="F325" s="378">
        <v>130710003</v>
      </c>
      <c r="G325" s="373" t="s">
        <v>1673</v>
      </c>
      <c r="H325" s="391" t="s">
        <v>1699</v>
      </c>
      <c r="I325" s="392">
        <v>41936</v>
      </c>
      <c r="J325" s="375">
        <v>624</v>
      </c>
      <c r="K325" s="386">
        <v>0</v>
      </c>
      <c r="L325" s="373"/>
    </row>
    <row r="326" spans="1:12" ht="25.5">
      <c r="A326" s="363">
        <f t="shared" si="5"/>
        <v>324</v>
      </c>
      <c r="B326" s="363" t="s">
        <v>1293</v>
      </c>
      <c r="C326" s="373" t="s">
        <v>1700</v>
      </c>
      <c r="D326" s="377" t="s">
        <v>881</v>
      </c>
      <c r="E326" s="377" t="s">
        <v>298</v>
      </c>
      <c r="F326" s="378" t="s">
        <v>1679</v>
      </c>
      <c r="G326" s="373" t="s">
        <v>1701</v>
      </c>
      <c r="H326" s="391" t="s">
        <v>1702</v>
      </c>
      <c r="I326" s="392">
        <v>41656</v>
      </c>
      <c r="J326" s="375">
        <v>960</v>
      </c>
      <c r="K326" s="386">
        <v>0</v>
      </c>
      <c r="L326" s="373"/>
    </row>
    <row r="327" spans="1:12" ht="25.5">
      <c r="A327" s="363">
        <f t="shared" si="5"/>
        <v>325</v>
      </c>
      <c r="B327" s="363" t="s">
        <v>1293</v>
      </c>
      <c r="C327" s="373" t="s">
        <v>1671</v>
      </c>
      <c r="D327" s="377" t="s">
        <v>881</v>
      </c>
      <c r="E327" s="377" t="s">
        <v>298</v>
      </c>
      <c r="F327" s="378" t="s">
        <v>1703</v>
      </c>
      <c r="G327" s="373" t="s">
        <v>1701</v>
      </c>
      <c r="H327" s="391" t="s">
        <v>1704</v>
      </c>
      <c r="I327" s="392">
        <v>41669</v>
      </c>
      <c r="J327" s="375">
        <v>1434</v>
      </c>
      <c r="K327" s="386">
        <v>0</v>
      </c>
      <c r="L327" s="373"/>
    </row>
    <row r="328" spans="1:12">
      <c r="A328" s="363">
        <f t="shared" si="5"/>
        <v>326</v>
      </c>
      <c r="B328" s="363" t="s">
        <v>1293</v>
      </c>
      <c r="C328" s="373" t="s">
        <v>1705</v>
      </c>
      <c r="D328" s="377" t="s">
        <v>881</v>
      </c>
      <c r="E328" s="377" t="s">
        <v>298</v>
      </c>
      <c r="F328" s="378" t="s">
        <v>1679</v>
      </c>
      <c r="G328" s="373" t="s">
        <v>1701</v>
      </c>
      <c r="H328" s="391" t="s">
        <v>1706</v>
      </c>
      <c r="I328" s="392">
        <v>41794</v>
      </c>
      <c r="J328" s="375">
        <v>2880</v>
      </c>
      <c r="K328" s="386">
        <v>0</v>
      </c>
      <c r="L328" s="373"/>
    </row>
    <row r="329" spans="1:12">
      <c r="A329" s="363">
        <f t="shared" si="5"/>
        <v>327</v>
      </c>
      <c r="B329" s="363" t="s">
        <v>1293</v>
      </c>
      <c r="C329" s="373" t="s">
        <v>1707</v>
      </c>
      <c r="D329" s="377" t="s">
        <v>881</v>
      </c>
      <c r="E329" s="377" t="s">
        <v>298</v>
      </c>
      <c r="F329" s="378" t="s">
        <v>1708</v>
      </c>
      <c r="G329" s="373" t="s">
        <v>1701</v>
      </c>
      <c r="H329" s="391" t="s">
        <v>1709</v>
      </c>
      <c r="I329" s="392">
        <v>41820</v>
      </c>
      <c r="J329" s="375">
        <v>1200</v>
      </c>
      <c r="K329" s="386">
        <v>0</v>
      </c>
      <c r="L329" s="373"/>
    </row>
    <row r="330" spans="1:12" ht="25.5">
      <c r="A330" s="363">
        <f t="shared" si="5"/>
        <v>328</v>
      </c>
      <c r="B330" s="363" t="s">
        <v>1293</v>
      </c>
      <c r="C330" s="373" t="s">
        <v>893</v>
      </c>
      <c r="D330" s="377" t="s">
        <v>881</v>
      </c>
      <c r="E330" s="377" t="s">
        <v>298</v>
      </c>
      <c r="F330" s="378">
        <v>4500052043</v>
      </c>
      <c r="G330" s="373" t="s">
        <v>1701</v>
      </c>
      <c r="H330" s="391" t="s">
        <v>1710</v>
      </c>
      <c r="I330" s="392">
        <v>41799</v>
      </c>
      <c r="J330" s="375">
        <v>1500</v>
      </c>
      <c r="K330" s="386">
        <v>0</v>
      </c>
      <c r="L330" s="373"/>
    </row>
    <row r="331" spans="1:12" ht="25.5">
      <c r="A331" s="363">
        <f t="shared" si="5"/>
        <v>329</v>
      </c>
      <c r="B331" s="363" t="s">
        <v>1293</v>
      </c>
      <c r="C331" s="373" t="s">
        <v>893</v>
      </c>
      <c r="D331" s="377" t="s">
        <v>881</v>
      </c>
      <c r="E331" s="377" t="s">
        <v>298</v>
      </c>
      <c r="F331" s="378">
        <v>4500053285</v>
      </c>
      <c r="G331" s="373" t="s">
        <v>1701</v>
      </c>
      <c r="H331" s="391" t="s">
        <v>1711</v>
      </c>
      <c r="I331" s="392">
        <v>41848</v>
      </c>
      <c r="J331" s="375">
        <v>2604</v>
      </c>
      <c r="K331" s="386">
        <v>0</v>
      </c>
      <c r="L331" s="373"/>
    </row>
    <row r="332" spans="1:12" ht="38.25">
      <c r="A332" s="363">
        <f t="shared" si="5"/>
        <v>330</v>
      </c>
      <c r="B332" s="363" t="s">
        <v>1293</v>
      </c>
      <c r="C332" s="373" t="s">
        <v>1712</v>
      </c>
      <c r="D332" s="377" t="s">
        <v>881</v>
      </c>
      <c r="E332" s="377" t="s">
        <v>298</v>
      </c>
      <c r="F332" s="378">
        <v>4600009803</v>
      </c>
      <c r="G332" s="373" t="s">
        <v>546</v>
      </c>
      <c r="H332" s="391" t="s">
        <v>1713</v>
      </c>
      <c r="I332" s="380" t="s">
        <v>1714</v>
      </c>
      <c r="J332" s="375">
        <v>1296</v>
      </c>
      <c r="K332" s="386">
        <v>0</v>
      </c>
      <c r="L332" s="373"/>
    </row>
    <row r="333" spans="1:12" ht="51">
      <c r="A333" s="363">
        <f t="shared" si="5"/>
        <v>331</v>
      </c>
      <c r="B333" s="363" t="s">
        <v>1293</v>
      </c>
      <c r="C333" s="373" t="s">
        <v>1715</v>
      </c>
      <c r="D333" s="377" t="s">
        <v>881</v>
      </c>
      <c r="E333" s="377" t="s">
        <v>298</v>
      </c>
      <c r="F333" s="378" t="s">
        <v>1716</v>
      </c>
      <c r="G333" s="373" t="s">
        <v>549</v>
      </c>
      <c r="H333" s="391" t="s">
        <v>1717</v>
      </c>
      <c r="I333" s="380" t="s">
        <v>1718</v>
      </c>
      <c r="J333" s="375">
        <v>4200</v>
      </c>
      <c r="K333" s="386">
        <v>0</v>
      </c>
      <c r="L333" s="373"/>
    </row>
    <row r="334" spans="1:12" ht="38.25">
      <c r="A334" s="363">
        <f t="shared" si="5"/>
        <v>332</v>
      </c>
      <c r="B334" s="363" t="s">
        <v>1293</v>
      </c>
      <c r="C334" s="373" t="s">
        <v>1719</v>
      </c>
      <c r="D334" s="377" t="s">
        <v>881</v>
      </c>
      <c r="E334" s="377" t="s">
        <v>298</v>
      </c>
      <c r="F334" s="378" t="s">
        <v>1720</v>
      </c>
      <c r="G334" s="373" t="s">
        <v>1721</v>
      </c>
      <c r="H334" s="391" t="s">
        <v>1722</v>
      </c>
      <c r="I334" s="392">
        <v>41848</v>
      </c>
      <c r="J334" s="375">
        <v>9900</v>
      </c>
      <c r="K334" s="386">
        <v>0</v>
      </c>
      <c r="L334" s="373"/>
    </row>
    <row r="335" spans="1:12" ht="25.5">
      <c r="A335" s="363">
        <f t="shared" si="5"/>
        <v>333</v>
      </c>
      <c r="B335" s="363" t="s">
        <v>1293</v>
      </c>
      <c r="C335" s="373" t="s">
        <v>1719</v>
      </c>
      <c r="D335" s="377" t="s">
        <v>881</v>
      </c>
      <c r="E335" s="377" t="s">
        <v>298</v>
      </c>
      <c r="F335" s="378" t="s">
        <v>1723</v>
      </c>
      <c r="G335" s="373" t="s">
        <v>1721</v>
      </c>
      <c r="H335" s="391" t="s">
        <v>1724</v>
      </c>
      <c r="I335" s="392">
        <v>41848</v>
      </c>
      <c r="J335" s="375">
        <v>9900</v>
      </c>
      <c r="K335" s="386">
        <v>0</v>
      </c>
      <c r="L335" s="373"/>
    </row>
    <row r="336" spans="1:12" ht="51">
      <c r="A336" s="363">
        <f t="shared" si="5"/>
        <v>334</v>
      </c>
      <c r="B336" s="363" t="s">
        <v>1293</v>
      </c>
      <c r="C336" s="373" t="s">
        <v>1725</v>
      </c>
      <c r="D336" s="377" t="s">
        <v>881</v>
      </c>
      <c r="E336" s="377" t="s">
        <v>298</v>
      </c>
      <c r="F336" s="378">
        <v>4500008979</v>
      </c>
      <c r="G336" s="373" t="s">
        <v>1444</v>
      </c>
      <c r="H336" s="391" t="s">
        <v>1726</v>
      </c>
      <c r="I336" s="380" t="s">
        <v>1727</v>
      </c>
      <c r="J336" s="375">
        <v>34320</v>
      </c>
      <c r="K336" s="386">
        <v>0</v>
      </c>
      <c r="L336" s="373"/>
    </row>
    <row r="337" spans="1:12">
      <c r="A337" s="363">
        <f t="shared" si="5"/>
        <v>335</v>
      </c>
      <c r="B337" s="363" t="s">
        <v>1293</v>
      </c>
      <c r="C337" s="373" t="s">
        <v>1728</v>
      </c>
      <c r="D337" s="377" t="s">
        <v>881</v>
      </c>
      <c r="E337" s="377" t="s">
        <v>298</v>
      </c>
      <c r="F337" s="378" t="s">
        <v>1729</v>
      </c>
      <c r="G337" s="373" t="s">
        <v>1730</v>
      </c>
      <c r="H337" s="391" t="s">
        <v>1731</v>
      </c>
      <c r="I337" s="380" t="s">
        <v>1732</v>
      </c>
      <c r="J337" s="375">
        <v>4704</v>
      </c>
      <c r="K337" s="386">
        <v>0</v>
      </c>
      <c r="L337" s="373"/>
    </row>
    <row r="338" spans="1:12" ht="63.75">
      <c r="A338" s="363">
        <f t="shared" si="5"/>
        <v>336</v>
      </c>
      <c r="B338" s="363" t="s">
        <v>1293</v>
      </c>
      <c r="C338" s="373" t="s">
        <v>1733</v>
      </c>
      <c r="D338" s="377" t="s">
        <v>881</v>
      </c>
      <c r="E338" s="377" t="s">
        <v>298</v>
      </c>
      <c r="F338" s="380">
        <v>1010414</v>
      </c>
      <c r="G338" s="373" t="s">
        <v>1734</v>
      </c>
      <c r="H338" s="373" t="s">
        <v>1735</v>
      </c>
      <c r="I338" s="392">
        <v>41968</v>
      </c>
      <c r="J338" s="393">
        <v>1493</v>
      </c>
      <c r="K338" s="394">
        <v>0</v>
      </c>
      <c r="L338" s="373"/>
    </row>
    <row r="339" spans="1:12" ht="25.5">
      <c r="A339" s="363">
        <f t="shared" si="5"/>
        <v>337</v>
      </c>
      <c r="B339" s="363" t="s">
        <v>1293</v>
      </c>
      <c r="C339" s="373" t="s">
        <v>1736</v>
      </c>
      <c r="D339" s="377" t="s">
        <v>881</v>
      </c>
      <c r="E339" s="377" t="s">
        <v>298</v>
      </c>
      <c r="F339" s="380" t="s">
        <v>1737</v>
      </c>
      <c r="G339" s="373" t="s">
        <v>1444</v>
      </c>
      <c r="H339" s="373" t="s">
        <v>1738</v>
      </c>
      <c r="I339" s="380" t="s">
        <v>1739</v>
      </c>
      <c r="J339" s="393">
        <v>4578</v>
      </c>
      <c r="K339" s="394">
        <v>0</v>
      </c>
      <c r="L339" s="373"/>
    </row>
    <row r="340" spans="1:12" ht="38.25">
      <c r="A340" s="363">
        <f t="shared" si="5"/>
        <v>338</v>
      </c>
      <c r="B340" s="363" t="s">
        <v>1293</v>
      </c>
      <c r="C340" s="373" t="s">
        <v>1740</v>
      </c>
      <c r="D340" s="377" t="s">
        <v>881</v>
      </c>
      <c r="E340" s="377" t="s">
        <v>298</v>
      </c>
      <c r="F340" s="380" t="s">
        <v>1741</v>
      </c>
      <c r="G340" s="373" t="s">
        <v>1742</v>
      </c>
      <c r="H340" s="373" t="s">
        <v>1743</v>
      </c>
      <c r="I340" s="380" t="s">
        <v>1744</v>
      </c>
      <c r="J340" s="393">
        <v>1612.8</v>
      </c>
      <c r="K340" s="394">
        <v>0</v>
      </c>
      <c r="L340" s="373"/>
    </row>
    <row r="341" spans="1:12" ht="38.25">
      <c r="A341" s="363">
        <f t="shared" si="5"/>
        <v>339</v>
      </c>
      <c r="B341" s="363" t="s">
        <v>1293</v>
      </c>
      <c r="C341" s="373" t="s">
        <v>1745</v>
      </c>
      <c r="D341" s="377" t="s">
        <v>881</v>
      </c>
      <c r="E341" s="377" t="s">
        <v>298</v>
      </c>
      <c r="F341" s="380" t="s">
        <v>1746</v>
      </c>
      <c r="G341" s="373" t="s">
        <v>1444</v>
      </c>
      <c r="H341" s="395" t="s">
        <v>1747</v>
      </c>
      <c r="I341" s="380" t="s">
        <v>1748</v>
      </c>
      <c r="J341" s="393">
        <v>9600</v>
      </c>
      <c r="K341" s="394">
        <v>0</v>
      </c>
      <c r="L341" s="373"/>
    </row>
    <row r="342" spans="1:12" ht="38.25">
      <c r="A342" s="363">
        <f t="shared" si="5"/>
        <v>340</v>
      </c>
      <c r="B342" s="363" t="s">
        <v>1293</v>
      </c>
      <c r="C342" s="373" t="s">
        <v>1749</v>
      </c>
      <c r="D342" s="377" t="s">
        <v>881</v>
      </c>
      <c r="E342" s="377" t="s">
        <v>298</v>
      </c>
      <c r="F342" s="380" t="s">
        <v>1750</v>
      </c>
      <c r="G342" s="373" t="s">
        <v>1730</v>
      </c>
      <c r="H342" s="395" t="s">
        <v>1751</v>
      </c>
      <c r="I342" s="380" t="s">
        <v>1752</v>
      </c>
      <c r="J342" s="393">
        <v>1500</v>
      </c>
      <c r="K342" s="394">
        <v>0</v>
      </c>
      <c r="L342" s="373"/>
    </row>
    <row r="343" spans="1:12" ht="25.5">
      <c r="A343" s="363">
        <f t="shared" si="5"/>
        <v>341</v>
      </c>
      <c r="B343" s="363" t="s">
        <v>1293</v>
      </c>
      <c r="C343" s="373" t="s">
        <v>1753</v>
      </c>
      <c r="D343" s="377" t="s">
        <v>881</v>
      </c>
      <c r="E343" s="377" t="s">
        <v>298</v>
      </c>
      <c r="F343" s="380" t="s">
        <v>1754</v>
      </c>
      <c r="G343" s="373" t="s">
        <v>1645</v>
      </c>
      <c r="H343" s="395" t="s">
        <v>1755</v>
      </c>
      <c r="I343" s="380" t="s">
        <v>1756</v>
      </c>
      <c r="J343" s="393">
        <v>96</v>
      </c>
      <c r="K343" s="394">
        <v>0</v>
      </c>
      <c r="L343" s="373"/>
    </row>
    <row r="344" spans="1:12" ht="25.5">
      <c r="A344" s="363">
        <f t="shared" si="5"/>
        <v>342</v>
      </c>
      <c r="B344" s="363" t="s">
        <v>1293</v>
      </c>
      <c r="C344" s="373" t="s">
        <v>1757</v>
      </c>
      <c r="D344" s="377" t="s">
        <v>881</v>
      </c>
      <c r="E344" s="377" t="s">
        <v>298</v>
      </c>
      <c r="F344" s="380" t="s">
        <v>1679</v>
      </c>
      <c r="G344" s="373" t="s">
        <v>1645</v>
      </c>
      <c r="H344" s="395" t="s">
        <v>1758</v>
      </c>
      <c r="I344" s="380" t="s">
        <v>1759</v>
      </c>
      <c r="J344" s="393">
        <v>300</v>
      </c>
      <c r="K344" s="394">
        <v>0</v>
      </c>
      <c r="L344" s="373"/>
    </row>
    <row r="345" spans="1:12" ht="25.5">
      <c r="A345" s="363">
        <f t="shared" si="5"/>
        <v>343</v>
      </c>
      <c r="B345" s="363" t="s">
        <v>1293</v>
      </c>
      <c r="C345" s="373" t="s">
        <v>1753</v>
      </c>
      <c r="D345" s="377" t="s">
        <v>881</v>
      </c>
      <c r="E345" s="377" t="s">
        <v>298</v>
      </c>
      <c r="F345" s="380" t="s">
        <v>1760</v>
      </c>
      <c r="G345" s="373" t="s">
        <v>1645</v>
      </c>
      <c r="H345" s="395" t="s">
        <v>1755</v>
      </c>
      <c r="I345" s="380" t="s">
        <v>1761</v>
      </c>
      <c r="J345" s="393">
        <v>102</v>
      </c>
      <c r="K345" s="394">
        <v>0</v>
      </c>
      <c r="L345" s="373"/>
    </row>
    <row r="346" spans="1:12" ht="25.5">
      <c r="A346" s="363">
        <f t="shared" si="5"/>
        <v>344</v>
      </c>
      <c r="B346" s="363" t="s">
        <v>1293</v>
      </c>
      <c r="C346" s="373" t="s">
        <v>1762</v>
      </c>
      <c r="D346" s="377" t="s">
        <v>881</v>
      </c>
      <c r="E346" s="377" t="s">
        <v>298</v>
      </c>
      <c r="F346" s="380" t="s">
        <v>1763</v>
      </c>
      <c r="G346" s="373" t="s">
        <v>1645</v>
      </c>
      <c r="H346" s="395" t="s">
        <v>1764</v>
      </c>
      <c r="I346" s="392">
        <v>41716</v>
      </c>
      <c r="J346" s="393">
        <v>312</v>
      </c>
      <c r="K346" s="394">
        <v>0</v>
      </c>
      <c r="L346" s="373"/>
    </row>
    <row r="347" spans="1:12" ht="25.5">
      <c r="A347" s="363">
        <f t="shared" si="5"/>
        <v>345</v>
      </c>
      <c r="B347" s="363" t="s">
        <v>1293</v>
      </c>
      <c r="C347" s="373" t="s">
        <v>1765</v>
      </c>
      <c r="D347" s="377" t="s">
        <v>881</v>
      </c>
      <c r="E347" s="377" t="s">
        <v>298</v>
      </c>
      <c r="F347" s="380">
        <v>20140120</v>
      </c>
      <c r="G347" s="373" t="s">
        <v>1645</v>
      </c>
      <c r="H347" s="395" t="s">
        <v>1766</v>
      </c>
      <c r="I347" s="392">
        <v>41719</v>
      </c>
      <c r="J347" s="393">
        <v>840</v>
      </c>
      <c r="K347" s="394">
        <v>0</v>
      </c>
      <c r="L347" s="373"/>
    </row>
    <row r="348" spans="1:12" ht="25.5">
      <c r="A348" s="363">
        <f t="shared" si="5"/>
        <v>346</v>
      </c>
      <c r="B348" s="363" t="s">
        <v>1293</v>
      </c>
      <c r="C348" s="373" t="s">
        <v>1753</v>
      </c>
      <c r="D348" s="377" t="s">
        <v>881</v>
      </c>
      <c r="E348" s="377" t="s">
        <v>298</v>
      </c>
      <c r="F348" s="380" t="s">
        <v>1767</v>
      </c>
      <c r="G348" s="373" t="s">
        <v>1645</v>
      </c>
      <c r="H348" s="395" t="s">
        <v>1755</v>
      </c>
      <c r="I348" s="392">
        <v>41732</v>
      </c>
      <c r="J348" s="393">
        <v>96</v>
      </c>
      <c r="K348" s="394">
        <v>0</v>
      </c>
      <c r="L348" s="373"/>
    </row>
    <row r="349" spans="1:12" ht="25.5">
      <c r="A349" s="363">
        <f t="shared" si="5"/>
        <v>347</v>
      </c>
      <c r="B349" s="363" t="s">
        <v>1293</v>
      </c>
      <c r="C349" s="373" t="s">
        <v>1753</v>
      </c>
      <c r="D349" s="377" t="s">
        <v>881</v>
      </c>
      <c r="E349" s="377" t="s">
        <v>298</v>
      </c>
      <c r="F349" s="380" t="s">
        <v>1768</v>
      </c>
      <c r="G349" s="373" t="s">
        <v>1645</v>
      </c>
      <c r="H349" s="395" t="s">
        <v>1769</v>
      </c>
      <c r="I349" s="392">
        <v>41732</v>
      </c>
      <c r="J349" s="393">
        <v>540</v>
      </c>
      <c r="K349" s="394">
        <v>0</v>
      </c>
      <c r="L349" s="373"/>
    </row>
    <row r="350" spans="1:12" ht="25.5">
      <c r="A350" s="363">
        <f t="shared" si="5"/>
        <v>348</v>
      </c>
      <c r="B350" s="363" t="s">
        <v>1293</v>
      </c>
      <c r="C350" s="373" t="s">
        <v>1762</v>
      </c>
      <c r="D350" s="377" t="s">
        <v>881</v>
      </c>
      <c r="E350" s="377" t="s">
        <v>298</v>
      </c>
      <c r="F350" s="380" t="s">
        <v>1770</v>
      </c>
      <c r="G350" s="373" t="s">
        <v>1645</v>
      </c>
      <c r="H350" s="395" t="s">
        <v>1764</v>
      </c>
      <c r="I350" s="392">
        <v>41737</v>
      </c>
      <c r="J350" s="393">
        <v>312</v>
      </c>
      <c r="K350" s="394">
        <v>0</v>
      </c>
      <c r="L350" s="373"/>
    </row>
    <row r="351" spans="1:12" ht="25.5">
      <c r="A351" s="363">
        <f t="shared" si="5"/>
        <v>349</v>
      </c>
      <c r="B351" s="363" t="s">
        <v>1293</v>
      </c>
      <c r="C351" s="373" t="s">
        <v>1771</v>
      </c>
      <c r="D351" s="377" t="s">
        <v>881</v>
      </c>
      <c r="E351" s="377" t="s">
        <v>298</v>
      </c>
      <c r="F351" s="380" t="s">
        <v>1679</v>
      </c>
      <c r="G351" s="373" t="s">
        <v>1645</v>
      </c>
      <c r="H351" s="395" t="s">
        <v>1772</v>
      </c>
      <c r="I351" s="392">
        <v>41736</v>
      </c>
      <c r="J351" s="393">
        <v>96</v>
      </c>
      <c r="K351" s="394">
        <v>0</v>
      </c>
      <c r="L351" s="373"/>
    </row>
    <row r="352" spans="1:12" ht="25.5">
      <c r="A352" s="363">
        <f t="shared" si="5"/>
        <v>350</v>
      </c>
      <c r="B352" s="363" t="s">
        <v>1293</v>
      </c>
      <c r="C352" s="373" t="s">
        <v>1686</v>
      </c>
      <c r="D352" s="377" t="s">
        <v>881</v>
      </c>
      <c r="E352" s="377" t="s">
        <v>298</v>
      </c>
      <c r="F352" s="380" t="s">
        <v>1773</v>
      </c>
      <c r="G352" s="373" t="s">
        <v>1645</v>
      </c>
      <c r="H352" s="395" t="s">
        <v>1772</v>
      </c>
      <c r="I352" s="392">
        <v>41786</v>
      </c>
      <c r="J352" s="393">
        <v>504</v>
      </c>
      <c r="K352" s="394">
        <v>0</v>
      </c>
      <c r="L352" s="373"/>
    </row>
    <row r="353" spans="1:12" ht="25.5">
      <c r="A353" s="363">
        <f t="shared" si="5"/>
        <v>351</v>
      </c>
      <c r="B353" s="363" t="s">
        <v>1293</v>
      </c>
      <c r="C353" s="373" t="s">
        <v>1774</v>
      </c>
      <c r="D353" s="377" t="s">
        <v>881</v>
      </c>
      <c r="E353" s="377" t="s">
        <v>298</v>
      </c>
      <c r="F353" s="380" t="s">
        <v>1679</v>
      </c>
      <c r="G353" s="373" t="s">
        <v>1645</v>
      </c>
      <c r="H353" s="395" t="s">
        <v>1775</v>
      </c>
      <c r="I353" s="392">
        <v>41802</v>
      </c>
      <c r="J353" s="393">
        <v>568</v>
      </c>
      <c r="K353" s="394">
        <v>0</v>
      </c>
      <c r="L353" s="373"/>
    </row>
    <row r="354" spans="1:12" ht="25.5">
      <c r="A354" s="363">
        <f t="shared" si="5"/>
        <v>352</v>
      </c>
      <c r="B354" s="363" t="s">
        <v>1293</v>
      </c>
      <c r="C354" s="373" t="s">
        <v>1683</v>
      </c>
      <c r="D354" s="377" t="s">
        <v>881</v>
      </c>
      <c r="E354" s="377" t="s">
        <v>298</v>
      </c>
      <c r="F354" s="380" t="s">
        <v>1679</v>
      </c>
      <c r="G354" s="373" t="s">
        <v>1645</v>
      </c>
      <c r="H354" s="395" t="s">
        <v>1772</v>
      </c>
      <c r="I354" s="392">
        <v>41808</v>
      </c>
      <c r="J354" s="393">
        <v>270</v>
      </c>
      <c r="K354" s="394">
        <v>0</v>
      </c>
      <c r="L354" s="373"/>
    </row>
    <row r="355" spans="1:12" ht="25.5">
      <c r="A355" s="363">
        <f t="shared" si="5"/>
        <v>353</v>
      </c>
      <c r="B355" s="363" t="s">
        <v>1293</v>
      </c>
      <c r="C355" s="373" t="s">
        <v>1753</v>
      </c>
      <c r="D355" s="377" t="s">
        <v>881</v>
      </c>
      <c r="E355" s="377" t="s">
        <v>298</v>
      </c>
      <c r="F355" s="380" t="s">
        <v>1776</v>
      </c>
      <c r="G355" s="373" t="s">
        <v>1645</v>
      </c>
      <c r="H355" s="395" t="s">
        <v>1755</v>
      </c>
      <c r="I355" s="392">
        <v>41814</v>
      </c>
      <c r="J355" s="393">
        <v>96</v>
      </c>
      <c r="K355" s="394">
        <v>0</v>
      </c>
      <c r="L355" s="373"/>
    </row>
    <row r="356" spans="1:12" ht="25.5">
      <c r="A356" s="363">
        <f t="shared" si="5"/>
        <v>354</v>
      </c>
      <c r="B356" s="363" t="s">
        <v>1293</v>
      </c>
      <c r="C356" s="373" t="s">
        <v>1753</v>
      </c>
      <c r="D356" s="377" t="s">
        <v>881</v>
      </c>
      <c r="E356" s="377" t="s">
        <v>298</v>
      </c>
      <c r="F356" s="380" t="s">
        <v>1777</v>
      </c>
      <c r="G356" s="373" t="s">
        <v>1645</v>
      </c>
      <c r="H356" s="395" t="s">
        <v>1755</v>
      </c>
      <c r="I356" s="392">
        <v>41828</v>
      </c>
      <c r="J356" s="393">
        <v>48</v>
      </c>
      <c r="K356" s="394">
        <v>0</v>
      </c>
      <c r="L356" s="373"/>
    </row>
    <row r="357" spans="1:12" ht="25.5">
      <c r="A357" s="363">
        <f t="shared" si="5"/>
        <v>355</v>
      </c>
      <c r="B357" s="363" t="s">
        <v>1293</v>
      </c>
      <c r="C357" s="373" t="s">
        <v>1683</v>
      </c>
      <c r="D357" s="377" t="s">
        <v>881</v>
      </c>
      <c r="E357" s="377" t="s">
        <v>298</v>
      </c>
      <c r="F357" s="380" t="s">
        <v>1778</v>
      </c>
      <c r="G357" s="373" t="s">
        <v>1645</v>
      </c>
      <c r="H357" s="395" t="s">
        <v>1779</v>
      </c>
      <c r="I357" s="392">
        <v>41828</v>
      </c>
      <c r="J357" s="393">
        <v>300</v>
      </c>
      <c r="K357" s="394">
        <v>0</v>
      </c>
      <c r="L357" s="373"/>
    </row>
    <row r="358" spans="1:12" ht="25.5">
      <c r="A358" s="363">
        <f t="shared" si="5"/>
        <v>356</v>
      </c>
      <c r="B358" s="363" t="s">
        <v>1293</v>
      </c>
      <c r="C358" s="373" t="s">
        <v>1780</v>
      </c>
      <c r="D358" s="377" t="s">
        <v>881</v>
      </c>
      <c r="E358" s="377" t="s">
        <v>298</v>
      </c>
      <c r="F358" s="380" t="s">
        <v>1781</v>
      </c>
      <c r="G358" s="373" t="s">
        <v>1645</v>
      </c>
      <c r="H358" s="395" t="s">
        <v>1782</v>
      </c>
      <c r="I358" s="392">
        <v>41828</v>
      </c>
      <c r="J358" s="393">
        <v>336</v>
      </c>
      <c r="K358" s="394">
        <v>0</v>
      </c>
      <c r="L358" s="373"/>
    </row>
    <row r="359" spans="1:12" ht="25.5">
      <c r="A359" s="363">
        <f t="shared" si="5"/>
        <v>357</v>
      </c>
      <c r="B359" s="363" t="s">
        <v>1293</v>
      </c>
      <c r="C359" s="373" t="s">
        <v>1683</v>
      </c>
      <c r="D359" s="377" t="s">
        <v>881</v>
      </c>
      <c r="E359" s="377" t="s">
        <v>298</v>
      </c>
      <c r="F359" s="380" t="s">
        <v>1783</v>
      </c>
      <c r="G359" s="373" t="s">
        <v>1645</v>
      </c>
      <c r="H359" s="395" t="s">
        <v>1779</v>
      </c>
      <c r="I359" s="392">
        <v>41848</v>
      </c>
      <c r="J359" s="393">
        <v>300</v>
      </c>
      <c r="K359" s="394">
        <v>0</v>
      </c>
      <c r="L359" s="373"/>
    </row>
    <row r="360" spans="1:12" ht="25.5">
      <c r="A360" s="363">
        <f t="shared" si="5"/>
        <v>358</v>
      </c>
      <c r="B360" s="363" t="s">
        <v>1293</v>
      </c>
      <c r="C360" s="373" t="s">
        <v>1765</v>
      </c>
      <c r="D360" s="377" t="s">
        <v>881</v>
      </c>
      <c r="E360" s="377" t="s">
        <v>298</v>
      </c>
      <c r="F360" s="380">
        <v>20140512</v>
      </c>
      <c r="G360" s="373" t="s">
        <v>1645</v>
      </c>
      <c r="H360" s="395" t="s">
        <v>1766</v>
      </c>
      <c r="I360" s="392">
        <v>41886</v>
      </c>
      <c r="J360" s="393">
        <v>546</v>
      </c>
      <c r="K360" s="394">
        <v>0</v>
      </c>
      <c r="L360" s="373"/>
    </row>
    <row r="361" spans="1:12" ht="25.5">
      <c r="A361" s="363">
        <f t="shared" si="5"/>
        <v>359</v>
      </c>
      <c r="B361" s="363" t="s">
        <v>1293</v>
      </c>
      <c r="C361" s="373" t="s">
        <v>1784</v>
      </c>
      <c r="D361" s="377" t="s">
        <v>881</v>
      </c>
      <c r="E361" s="377" t="s">
        <v>298</v>
      </c>
      <c r="F361" s="380" t="s">
        <v>1679</v>
      </c>
      <c r="G361" s="373" t="s">
        <v>1645</v>
      </c>
      <c r="H361" s="395" t="s">
        <v>1785</v>
      </c>
      <c r="I361" s="392">
        <v>41929</v>
      </c>
      <c r="J361" s="393">
        <v>504</v>
      </c>
      <c r="K361" s="394">
        <v>0</v>
      </c>
      <c r="L361" s="373"/>
    </row>
    <row r="362" spans="1:12" ht="25.5">
      <c r="A362" s="363">
        <f t="shared" si="5"/>
        <v>360</v>
      </c>
      <c r="B362" s="363" t="s">
        <v>1293</v>
      </c>
      <c r="C362" s="373" t="s">
        <v>1683</v>
      </c>
      <c r="D362" s="377" t="s">
        <v>881</v>
      </c>
      <c r="E362" s="377" t="s">
        <v>298</v>
      </c>
      <c r="F362" s="380" t="s">
        <v>1786</v>
      </c>
      <c r="G362" s="373" t="s">
        <v>1645</v>
      </c>
      <c r="H362" s="395" t="s">
        <v>1787</v>
      </c>
      <c r="I362" s="392">
        <v>41927</v>
      </c>
      <c r="J362" s="393">
        <v>375</v>
      </c>
      <c r="K362" s="394">
        <v>0</v>
      </c>
      <c r="L362" s="373"/>
    </row>
    <row r="363" spans="1:12" ht="25.5">
      <c r="A363" s="363">
        <f t="shared" si="5"/>
        <v>361</v>
      </c>
      <c r="B363" s="363" t="s">
        <v>1293</v>
      </c>
      <c r="C363" s="373" t="s">
        <v>1788</v>
      </c>
      <c r="D363" s="377" t="s">
        <v>881</v>
      </c>
      <c r="E363" s="377" t="s">
        <v>298</v>
      </c>
      <c r="F363" s="380" t="s">
        <v>1789</v>
      </c>
      <c r="G363" s="373" t="s">
        <v>1645</v>
      </c>
      <c r="H363" s="395" t="s">
        <v>1790</v>
      </c>
      <c r="I363" s="392">
        <v>41921</v>
      </c>
      <c r="J363" s="393">
        <v>900</v>
      </c>
      <c r="K363" s="394">
        <v>0</v>
      </c>
      <c r="L363" s="373"/>
    </row>
    <row r="364" spans="1:12" ht="38.25">
      <c r="A364" s="363">
        <f t="shared" si="5"/>
        <v>362</v>
      </c>
      <c r="B364" s="363" t="s">
        <v>1293</v>
      </c>
      <c r="C364" s="373" t="s">
        <v>1791</v>
      </c>
      <c r="D364" s="377" t="s">
        <v>881</v>
      </c>
      <c r="E364" s="377" t="s">
        <v>298</v>
      </c>
      <c r="F364" s="380" t="s">
        <v>1792</v>
      </c>
      <c r="G364" s="373" t="s">
        <v>1645</v>
      </c>
      <c r="H364" s="395" t="s">
        <v>1793</v>
      </c>
      <c r="I364" s="392">
        <v>41953</v>
      </c>
      <c r="J364" s="393">
        <v>229</v>
      </c>
      <c r="K364" s="394">
        <v>0</v>
      </c>
      <c r="L364" s="373"/>
    </row>
    <row r="365" spans="1:12" ht="25.5">
      <c r="A365" s="363">
        <f t="shared" si="5"/>
        <v>363</v>
      </c>
      <c r="B365" s="363" t="s">
        <v>1293</v>
      </c>
      <c r="C365" s="373" t="s">
        <v>1765</v>
      </c>
      <c r="D365" s="377" t="s">
        <v>881</v>
      </c>
      <c r="E365" s="377" t="s">
        <v>298</v>
      </c>
      <c r="F365" s="380">
        <v>20141024</v>
      </c>
      <c r="G365" s="373" t="s">
        <v>1645</v>
      </c>
      <c r="H365" s="395" t="s">
        <v>1766</v>
      </c>
      <c r="I365" s="392">
        <v>41968</v>
      </c>
      <c r="J365" s="393">
        <v>840</v>
      </c>
      <c r="K365" s="394">
        <v>0</v>
      </c>
      <c r="L365" s="373"/>
    </row>
    <row r="366" spans="1:12" ht="25.5">
      <c r="A366" s="363">
        <f t="shared" si="5"/>
        <v>364</v>
      </c>
      <c r="B366" s="363" t="s">
        <v>1293</v>
      </c>
      <c r="C366" s="373" t="s">
        <v>1683</v>
      </c>
      <c r="D366" s="377" t="s">
        <v>881</v>
      </c>
      <c r="E366" s="377" t="s">
        <v>298</v>
      </c>
      <c r="F366" s="380" t="s">
        <v>1783</v>
      </c>
      <c r="G366" s="373" t="s">
        <v>1645</v>
      </c>
      <c r="H366" s="395" t="s">
        <v>1787</v>
      </c>
      <c r="I366" s="392">
        <v>41981</v>
      </c>
      <c r="J366" s="393">
        <v>250</v>
      </c>
      <c r="K366" s="394">
        <v>0</v>
      </c>
      <c r="L366" s="373"/>
    </row>
    <row r="367" spans="1:12" ht="25.5">
      <c r="A367" s="363">
        <f t="shared" si="5"/>
        <v>365</v>
      </c>
      <c r="B367" s="363" t="s">
        <v>1293</v>
      </c>
      <c r="C367" s="373" t="s">
        <v>1794</v>
      </c>
      <c r="D367" s="377" t="s">
        <v>881</v>
      </c>
      <c r="E367" s="377" t="s">
        <v>298</v>
      </c>
      <c r="F367" s="380">
        <v>15190</v>
      </c>
      <c r="G367" s="373" t="s">
        <v>1645</v>
      </c>
      <c r="H367" s="395" t="s">
        <v>1795</v>
      </c>
      <c r="I367" s="392">
        <v>41981</v>
      </c>
      <c r="J367" s="393">
        <v>638</v>
      </c>
      <c r="K367" s="394">
        <v>0</v>
      </c>
      <c r="L367" s="373"/>
    </row>
    <row r="368" spans="1:12" ht="25.5">
      <c r="A368" s="363">
        <f t="shared" si="5"/>
        <v>366</v>
      </c>
      <c r="B368" s="363" t="s">
        <v>1293</v>
      </c>
      <c r="C368" s="373" t="s">
        <v>1753</v>
      </c>
      <c r="D368" s="377" t="s">
        <v>881</v>
      </c>
      <c r="E368" s="377" t="s">
        <v>298</v>
      </c>
      <c r="F368" s="380" t="s">
        <v>1796</v>
      </c>
      <c r="G368" s="373" t="s">
        <v>1645</v>
      </c>
      <c r="H368" s="395" t="s">
        <v>1797</v>
      </c>
      <c r="I368" s="392">
        <v>41985</v>
      </c>
      <c r="J368" s="393">
        <v>60</v>
      </c>
      <c r="K368" s="394">
        <v>0</v>
      </c>
      <c r="L368" s="373"/>
    </row>
    <row r="369" spans="1:12" ht="25.5">
      <c r="A369" s="363">
        <f t="shared" si="5"/>
        <v>367</v>
      </c>
      <c r="B369" s="363" t="s">
        <v>1293</v>
      </c>
      <c r="C369" s="373" t="s">
        <v>1683</v>
      </c>
      <c r="D369" s="377" t="s">
        <v>881</v>
      </c>
      <c r="E369" s="377" t="s">
        <v>298</v>
      </c>
      <c r="F369" s="380" t="s">
        <v>1798</v>
      </c>
      <c r="G369" s="373" t="s">
        <v>1645</v>
      </c>
      <c r="H369" s="395" t="s">
        <v>1787</v>
      </c>
      <c r="I369" s="392">
        <v>41992</v>
      </c>
      <c r="J369" s="393">
        <v>250</v>
      </c>
      <c r="K369" s="394">
        <v>0</v>
      </c>
      <c r="L369" s="373"/>
    </row>
    <row r="370" spans="1:12" ht="63.75">
      <c r="A370" s="363">
        <f t="shared" si="5"/>
        <v>368</v>
      </c>
      <c r="B370" s="363" t="s">
        <v>1293</v>
      </c>
      <c r="C370" s="373" t="s">
        <v>1733</v>
      </c>
      <c r="D370" s="377" t="s">
        <v>881</v>
      </c>
      <c r="E370" s="377" t="s">
        <v>298</v>
      </c>
      <c r="F370" s="380" t="s">
        <v>1799</v>
      </c>
      <c r="G370" s="373" t="s">
        <v>1800</v>
      </c>
      <c r="H370" s="395" t="s">
        <v>1801</v>
      </c>
      <c r="I370" s="392" t="s">
        <v>1802</v>
      </c>
      <c r="J370" s="393">
        <v>4254.08</v>
      </c>
      <c r="K370" s="394">
        <v>0</v>
      </c>
      <c r="L370" s="373"/>
    </row>
    <row r="371" spans="1:12" ht="38.25">
      <c r="A371" s="363">
        <f t="shared" si="5"/>
        <v>369</v>
      </c>
      <c r="B371" s="363" t="s">
        <v>1293</v>
      </c>
      <c r="C371" s="373" t="s">
        <v>1719</v>
      </c>
      <c r="D371" s="377" t="s">
        <v>881</v>
      </c>
      <c r="E371" s="377" t="s">
        <v>298</v>
      </c>
      <c r="F371" s="380" t="s">
        <v>1803</v>
      </c>
      <c r="G371" s="373" t="s">
        <v>1511</v>
      </c>
      <c r="H371" s="395" t="s">
        <v>1804</v>
      </c>
      <c r="I371" s="392" t="s">
        <v>1805</v>
      </c>
      <c r="J371" s="393">
        <v>4184.3999999999996</v>
      </c>
      <c r="K371" s="394">
        <v>0</v>
      </c>
      <c r="L371" s="373"/>
    </row>
    <row r="372" spans="1:12" ht="38.25">
      <c r="A372" s="363">
        <f t="shared" si="5"/>
        <v>370</v>
      </c>
      <c r="B372" s="363" t="s">
        <v>1293</v>
      </c>
      <c r="C372" s="373" t="s">
        <v>1806</v>
      </c>
      <c r="D372" s="377" t="s">
        <v>881</v>
      </c>
      <c r="E372" s="377" t="s">
        <v>298</v>
      </c>
      <c r="F372" s="380">
        <v>4100882594</v>
      </c>
      <c r="G372" s="373" t="s">
        <v>1511</v>
      </c>
      <c r="H372" s="395" t="s">
        <v>1804</v>
      </c>
      <c r="I372" s="392" t="s">
        <v>1807</v>
      </c>
      <c r="J372" s="393">
        <v>6974</v>
      </c>
      <c r="K372" s="394">
        <v>0</v>
      </c>
      <c r="L372" s="373"/>
    </row>
    <row r="373" spans="1:12" ht="38.25">
      <c r="A373" s="363">
        <f t="shared" si="5"/>
        <v>371</v>
      </c>
      <c r="B373" s="363" t="s">
        <v>1293</v>
      </c>
      <c r="C373" s="373" t="s">
        <v>1712</v>
      </c>
      <c r="D373" s="377" t="s">
        <v>881</v>
      </c>
      <c r="E373" s="377" t="s">
        <v>298</v>
      </c>
      <c r="F373" s="380">
        <v>4600007625</v>
      </c>
      <c r="G373" s="373" t="s">
        <v>1511</v>
      </c>
      <c r="H373" s="395" t="s">
        <v>1804</v>
      </c>
      <c r="I373" s="392" t="s">
        <v>1808</v>
      </c>
      <c r="J373" s="393">
        <v>48044.7</v>
      </c>
      <c r="K373" s="394">
        <v>0</v>
      </c>
      <c r="L373" s="373"/>
    </row>
    <row r="374" spans="1:12" ht="38.25">
      <c r="A374" s="363">
        <f t="shared" si="5"/>
        <v>372</v>
      </c>
      <c r="B374" s="363" t="s">
        <v>1293</v>
      </c>
      <c r="C374" s="373" t="s">
        <v>1809</v>
      </c>
      <c r="D374" s="377" t="s">
        <v>881</v>
      </c>
      <c r="E374" s="377" t="s">
        <v>298</v>
      </c>
      <c r="F374" s="380">
        <v>4500049845</v>
      </c>
      <c r="G374" s="373" t="s">
        <v>1511</v>
      </c>
      <c r="H374" s="395" t="s">
        <v>1804</v>
      </c>
      <c r="I374" s="392" t="s">
        <v>1808</v>
      </c>
      <c r="J374" s="393">
        <v>8368.7999999999993</v>
      </c>
      <c r="K374" s="394">
        <v>0</v>
      </c>
      <c r="L374" s="373"/>
    </row>
    <row r="375" spans="1:12" ht="25.5">
      <c r="A375" s="363">
        <f t="shared" si="5"/>
        <v>373</v>
      </c>
      <c r="B375" s="363" t="s">
        <v>1293</v>
      </c>
      <c r="C375" s="373" t="s">
        <v>1810</v>
      </c>
      <c r="D375" s="377" t="s">
        <v>881</v>
      </c>
      <c r="E375" s="377" t="s">
        <v>298</v>
      </c>
      <c r="F375" s="380" t="s">
        <v>1811</v>
      </c>
      <c r="G375" s="373" t="s">
        <v>1812</v>
      </c>
      <c r="H375" s="395" t="s">
        <v>1813</v>
      </c>
      <c r="I375" s="380" t="s">
        <v>1814</v>
      </c>
      <c r="J375" s="393">
        <v>12000.03</v>
      </c>
      <c r="K375" s="394">
        <v>0</v>
      </c>
      <c r="L375" s="373"/>
    </row>
    <row r="376" spans="1:12" ht="25.5">
      <c r="A376" s="363">
        <f t="shared" si="5"/>
        <v>374</v>
      </c>
      <c r="B376" s="363" t="s">
        <v>1293</v>
      </c>
      <c r="C376" s="373" t="s">
        <v>1815</v>
      </c>
      <c r="D376" s="377" t="s">
        <v>881</v>
      </c>
      <c r="E376" s="377" t="s">
        <v>298</v>
      </c>
      <c r="F376" s="380" t="s">
        <v>1679</v>
      </c>
      <c r="G376" s="373" t="s">
        <v>1816</v>
      </c>
      <c r="H376" s="395" t="s">
        <v>1817</v>
      </c>
      <c r="I376" s="392">
        <v>41719</v>
      </c>
      <c r="J376" s="393">
        <v>960</v>
      </c>
      <c r="K376" s="394">
        <v>0</v>
      </c>
      <c r="L376" s="373"/>
    </row>
    <row r="377" spans="1:12" ht="25.5">
      <c r="A377" s="363">
        <f t="shared" si="5"/>
        <v>375</v>
      </c>
      <c r="B377" s="363" t="s">
        <v>1293</v>
      </c>
      <c r="C377" s="373" t="s">
        <v>1818</v>
      </c>
      <c r="D377" s="377" t="s">
        <v>881</v>
      </c>
      <c r="E377" s="377" t="s">
        <v>298</v>
      </c>
      <c r="F377" s="380">
        <v>8693</v>
      </c>
      <c r="G377" s="373" t="s">
        <v>1673</v>
      </c>
      <c r="H377" s="395" t="s">
        <v>1819</v>
      </c>
      <c r="I377" s="392">
        <v>41907</v>
      </c>
      <c r="J377" s="393">
        <v>420</v>
      </c>
      <c r="K377" s="394">
        <v>0</v>
      </c>
      <c r="L377" s="373"/>
    </row>
    <row r="378" spans="1:12" ht="25.5">
      <c r="A378" s="363">
        <f t="shared" si="5"/>
        <v>376</v>
      </c>
      <c r="B378" s="363" t="s">
        <v>1293</v>
      </c>
      <c r="C378" s="373" t="s">
        <v>1671</v>
      </c>
      <c r="D378" s="377" t="s">
        <v>881</v>
      </c>
      <c r="E378" s="377" t="s">
        <v>298</v>
      </c>
      <c r="F378" s="380">
        <v>130710001</v>
      </c>
      <c r="G378" s="373" t="s">
        <v>1673</v>
      </c>
      <c r="H378" s="395" t="s">
        <v>1820</v>
      </c>
      <c r="I378" s="392">
        <v>41655</v>
      </c>
      <c r="J378" s="393">
        <v>720</v>
      </c>
      <c r="K378" s="394">
        <v>0</v>
      </c>
      <c r="L378" s="373"/>
    </row>
    <row r="379" spans="1:12" ht="25.5">
      <c r="A379" s="363">
        <f t="shared" si="5"/>
        <v>377</v>
      </c>
      <c r="B379" s="363" t="s">
        <v>1293</v>
      </c>
      <c r="C379" s="373" t="s">
        <v>1821</v>
      </c>
      <c r="D379" s="377" t="s">
        <v>881</v>
      </c>
      <c r="E379" s="377" t="s">
        <v>298</v>
      </c>
      <c r="F379" s="380">
        <v>501140003</v>
      </c>
      <c r="G379" s="373" t="s">
        <v>1673</v>
      </c>
      <c r="H379" s="395" t="s">
        <v>1822</v>
      </c>
      <c r="I379" s="392">
        <v>41669</v>
      </c>
      <c r="J379" s="393">
        <v>3000</v>
      </c>
      <c r="K379" s="394">
        <v>0</v>
      </c>
      <c r="L379" s="373"/>
    </row>
    <row r="380" spans="1:12" ht="25.5">
      <c r="A380" s="363">
        <f t="shared" si="5"/>
        <v>378</v>
      </c>
      <c r="B380" s="363" t="s">
        <v>1293</v>
      </c>
      <c r="C380" s="373" t="s">
        <v>1765</v>
      </c>
      <c r="D380" s="377" t="s">
        <v>881</v>
      </c>
      <c r="E380" s="377" t="s">
        <v>298</v>
      </c>
      <c r="F380" s="380">
        <v>20140212</v>
      </c>
      <c r="G380" s="373" t="s">
        <v>1673</v>
      </c>
      <c r="H380" s="395" t="s">
        <v>1823</v>
      </c>
      <c r="I380" s="392">
        <v>41719</v>
      </c>
      <c r="J380" s="393">
        <v>924</v>
      </c>
      <c r="K380" s="394">
        <v>0</v>
      </c>
      <c r="L380" s="373"/>
    </row>
    <row r="381" spans="1:12" ht="25.5">
      <c r="A381" s="363">
        <f t="shared" si="5"/>
        <v>379</v>
      </c>
      <c r="B381" s="363" t="s">
        <v>1293</v>
      </c>
      <c r="C381" s="373" t="s">
        <v>1809</v>
      </c>
      <c r="D381" s="377" t="s">
        <v>881</v>
      </c>
      <c r="E381" s="377" t="s">
        <v>298</v>
      </c>
      <c r="F381" s="380">
        <v>4500050859</v>
      </c>
      <c r="G381" s="373" t="s">
        <v>1673</v>
      </c>
      <c r="H381" s="395" t="s">
        <v>1824</v>
      </c>
      <c r="I381" s="392">
        <v>41719</v>
      </c>
      <c r="J381" s="393">
        <v>2700</v>
      </c>
      <c r="K381" s="394">
        <v>0</v>
      </c>
      <c r="L381" s="373"/>
    </row>
    <row r="382" spans="1:12" ht="25.5">
      <c r="A382" s="363">
        <f t="shared" si="5"/>
        <v>380</v>
      </c>
      <c r="B382" s="363" t="s">
        <v>1293</v>
      </c>
      <c r="C382" s="373" t="s">
        <v>1825</v>
      </c>
      <c r="D382" s="377" t="s">
        <v>881</v>
      </c>
      <c r="E382" s="377" t="s">
        <v>298</v>
      </c>
      <c r="F382" s="380" t="s">
        <v>1826</v>
      </c>
      <c r="G382" s="373" t="s">
        <v>1673</v>
      </c>
      <c r="H382" s="395" t="s">
        <v>1827</v>
      </c>
      <c r="I382" s="392">
        <v>41731</v>
      </c>
      <c r="J382" s="393">
        <v>1176</v>
      </c>
      <c r="K382" s="394">
        <v>0</v>
      </c>
      <c r="L382" s="373"/>
    </row>
    <row r="383" spans="1:12" ht="25.5">
      <c r="A383" s="363">
        <f t="shared" si="5"/>
        <v>381</v>
      </c>
      <c r="B383" s="363" t="s">
        <v>1293</v>
      </c>
      <c r="C383" s="373" t="s">
        <v>1675</v>
      </c>
      <c r="D383" s="377" t="s">
        <v>881</v>
      </c>
      <c r="E383" s="377" t="s">
        <v>298</v>
      </c>
      <c r="F383" s="380" t="s">
        <v>1828</v>
      </c>
      <c r="G383" s="373" t="s">
        <v>1673</v>
      </c>
      <c r="H383" s="395" t="s">
        <v>1829</v>
      </c>
      <c r="I383" s="392">
        <v>41726</v>
      </c>
      <c r="J383" s="393">
        <v>1320</v>
      </c>
      <c r="K383" s="394">
        <v>0</v>
      </c>
      <c r="L383" s="373"/>
    </row>
    <row r="384" spans="1:12" ht="25.5">
      <c r="A384" s="363">
        <f t="shared" ref="A384:A447" si="6">A383+1</f>
        <v>382</v>
      </c>
      <c r="B384" s="363" t="s">
        <v>1293</v>
      </c>
      <c r="C384" s="373" t="s">
        <v>1753</v>
      </c>
      <c r="D384" s="377" t="s">
        <v>881</v>
      </c>
      <c r="E384" s="377" t="s">
        <v>298</v>
      </c>
      <c r="F384" s="380" t="s">
        <v>1830</v>
      </c>
      <c r="G384" s="373" t="s">
        <v>1673</v>
      </c>
      <c r="H384" s="395" t="s">
        <v>1831</v>
      </c>
      <c r="I384" s="392">
        <v>41726</v>
      </c>
      <c r="J384" s="393">
        <v>450</v>
      </c>
      <c r="K384" s="394">
        <v>0</v>
      </c>
      <c r="L384" s="373"/>
    </row>
    <row r="385" spans="1:12" ht="25.5">
      <c r="A385" s="363">
        <f t="shared" si="6"/>
        <v>383</v>
      </c>
      <c r="B385" s="363" t="s">
        <v>1293</v>
      </c>
      <c r="C385" s="373" t="s">
        <v>1832</v>
      </c>
      <c r="D385" s="377" t="s">
        <v>881</v>
      </c>
      <c r="E385" s="377" t="s">
        <v>298</v>
      </c>
      <c r="F385" s="380" t="s">
        <v>1750</v>
      </c>
      <c r="G385" s="373" t="s">
        <v>1673</v>
      </c>
      <c r="H385" s="395" t="s">
        <v>1833</v>
      </c>
      <c r="I385" s="392">
        <v>41712</v>
      </c>
      <c r="J385" s="393">
        <v>900</v>
      </c>
      <c r="K385" s="394">
        <v>0</v>
      </c>
      <c r="L385" s="373"/>
    </row>
    <row r="386" spans="1:12" ht="25.5">
      <c r="A386" s="363">
        <f t="shared" si="6"/>
        <v>384</v>
      </c>
      <c r="B386" s="363" t="s">
        <v>1293</v>
      </c>
      <c r="C386" s="373" t="s">
        <v>1671</v>
      </c>
      <c r="D386" s="377" t="s">
        <v>881</v>
      </c>
      <c r="E386" s="377" t="s">
        <v>298</v>
      </c>
      <c r="F386" s="380">
        <v>130710001</v>
      </c>
      <c r="G386" s="373" t="s">
        <v>1673</v>
      </c>
      <c r="H386" s="395" t="s">
        <v>1834</v>
      </c>
      <c r="I386" s="392">
        <v>41751</v>
      </c>
      <c r="J386" s="393">
        <v>720</v>
      </c>
      <c r="K386" s="394">
        <v>0</v>
      </c>
      <c r="L386" s="373"/>
    </row>
    <row r="387" spans="1:12" ht="25.5">
      <c r="A387" s="363">
        <f t="shared" si="6"/>
        <v>385</v>
      </c>
      <c r="B387" s="363" t="s">
        <v>1293</v>
      </c>
      <c r="C387" s="373" t="s">
        <v>1835</v>
      </c>
      <c r="D387" s="377" t="s">
        <v>881</v>
      </c>
      <c r="E387" s="377" t="s">
        <v>298</v>
      </c>
      <c r="F387" s="380" t="s">
        <v>1679</v>
      </c>
      <c r="G387" s="373" t="s">
        <v>1673</v>
      </c>
      <c r="H387" s="395" t="s">
        <v>1836</v>
      </c>
      <c r="I387" s="392">
        <v>41781</v>
      </c>
      <c r="J387" s="393">
        <v>228</v>
      </c>
      <c r="K387" s="394">
        <v>0</v>
      </c>
      <c r="L387" s="373"/>
    </row>
    <row r="388" spans="1:12" ht="25.5">
      <c r="A388" s="363">
        <f t="shared" si="6"/>
        <v>386</v>
      </c>
      <c r="B388" s="363" t="s">
        <v>1293</v>
      </c>
      <c r="C388" s="373" t="s">
        <v>1765</v>
      </c>
      <c r="D388" s="377" t="s">
        <v>881</v>
      </c>
      <c r="E388" s="377" t="s">
        <v>298</v>
      </c>
      <c r="F388" s="380">
        <v>20140429</v>
      </c>
      <c r="G388" s="373" t="s">
        <v>1673</v>
      </c>
      <c r="H388" s="395" t="s">
        <v>1837</v>
      </c>
      <c r="I388" s="392">
        <v>41778</v>
      </c>
      <c r="J388" s="393">
        <v>1680</v>
      </c>
      <c r="K388" s="394">
        <v>0</v>
      </c>
      <c r="L388" s="373"/>
    </row>
    <row r="389" spans="1:12" ht="25.5">
      <c r="A389" s="363">
        <f t="shared" si="6"/>
        <v>387</v>
      </c>
      <c r="B389" s="363" t="s">
        <v>1293</v>
      </c>
      <c r="C389" s="373" t="s">
        <v>1838</v>
      </c>
      <c r="D389" s="377" t="s">
        <v>881</v>
      </c>
      <c r="E389" s="377" t="s">
        <v>298</v>
      </c>
      <c r="F389" s="380">
        <v>4510160285</v>
      </c>
      <c r="G389" s="373" t="s">
        <v>1673</v>
      </c>
      <c r="H389" s="395" t="s">
        <v>1839</v>
      </c>
      <c r="I389" s="392">
        <v>41758</v>
      </c>
      <c r="J389" s="393">
        <v>588</v>
      </c>
      <c r="K389" s="394">
        <v>0</v>
      </c>
      <c r="L389" s="373"/>
    </row>
    <row r="390" spans="1:12" ht="25.5">
      <c r="A390" s="363">
        <f t="shared" si="6"/>
        <v>388</v>
      </c>
      <c r="B390" s="363" t="s">
        <v>1293</v>
      </c>
      <c r="C390" s="373" t="s">
        <v>1840</v>
      </c>
      <c r="D390" s="377" t="s">
        <v>881</v>
      </c>
      <c r="E390" s="377" t="s">
        <v>298</v>
      </c>
      <c r="F390" s="380">
        <v>2140501</v>
      </c>
      <c r="G390" s="373" t="s">
        <v>1673</v>
      </c>
      <c r="H390" s="395" t="s">
        <v>1841</v>
      </c>
      <c r="I390" s="392">
        <v>41789</v>
      </c>
      <c r="J390" s="393">
        <v>180</v>
      </c>
      <c r="K390" s="394">
        <v>0</v>
      </c>
      <c r="L390" s="373"/>
    </row>
    <row r="391" spans="1:12" ht="25.5">
      <c r="A391" s="363">
        <f t="shared" si="6"/>
        <v>389</v>
      </c>
      <c r="B391" s="363" t="s">
        <v>1293</v>
      </c>
      <c r="C391" s="373" t="s">
        <v>1671</v>
      </c>
      <c r="D391" s="377" t="s">
        <v>881</v>
      </c>
      <c r="E391" s="377" t="s">
        <v>298</v>
      </c>
      <c r="F391" s="380">
        <v>130710001</v>
      </c>
      <c r="G391" s="373" t="s">
        <v>1673</v>
      </c>
      <c r="H391" s="395" t="s">
        <v>1842</v>
      </c>
      <c r="I391" s="392">
        <v>41835</v>
      </c>
      <c r="J391" s="393">
        <v>648</v>
      </c>
      <c r="K391" s="394">
        <v>0</v>
      </c>
      <c r="L391" s="373"/>
    </row>
    <row r="392" spans="1:12" ht="25.5">
      <c r="A392" s="363">
        <f t="shared" si="6"/>
        <v>390</v>
      </c>
      <c r="B392" s="363" t="s">
        <v>1293</v>
      </c>
      <c r="C392" s="373" t="s">
        <v>1809</v>
      </c>
      <c r="D392" s="377" t="s">
        <v>881</v>
      </c>
      <c r="E392" s="377" t="s">
        <v>298</v>
      </c>
      <c r="F392" s="380">
        <v>4500052394</v>
      </c>
      <c r="G392" s="373" t="s">
        <v>1673</v>
      </c>
      <c r="H392" s="395" t="s">
        <v>1843</v>
      </c>
      <c r="I392" s="392">
        <v>41906</v>
      </c>
      <c r="J392" s="393">
        <v>240</v>
      </c>
      <c r="K392" s="394">
        <v>0</v>
      </c>
      <c r="L392" s="373"/>
    </row>
    <row r="393" spans="1:12" ht="25.5">
      <c r="A393" s="363">
        <f t="shared" si="6"/>
        <v>391</v>
      </c>
      <c r="B393" s="363" t="s">
        <v>1293</v>
      </c>
      <c r="C393" s="373" t="s">
        <v>1765</v>
      </c>
      <c r="D393" s="377" t="s">
        <v>881</v>
      </c>
      <c r="E393" s="377" t="s">
        <v>298</v>
      </c>
      <c r="F393" s="380">
        <v>231402133</v>
      </c>
      <c r="G393" s="373" t="s">
        <v>1673</v>
      </c>
      <c r="H393" s="395" t="s">
        <v>1844</v>
      </c>
      <c r="I393" s="392">
        <v>41905</v>
      </c>
      <c r="J393" s="393">
        <v>936</v>
      </c>
      <c r="K393" s="394">
        <v>0</v>
      </c>
      <c r="L393" s="373"/>
    </row>
    <row r="394" spans="1:12" ht="25.5">
      <c r="A394" s="363">
        <f t="shared" si="6"/>
        <v>392</v>
      </c>
      <c r="B394" s="363" t="s">
        <v>1293</v>
      </c>
      <c r="C394" s="373" t="s">
        <v>1845</v>
      </c>
      <c r="D394" s="377" t="s">
        <v>881</v>
      </c>
      <c r="E394" s="377" t="s">
        <v>298</v>
      </c>
      <c r="F394" s="380" t="s">
        <v>1679</v>
      </c>
      <c r="G394" s="373" t="s">
        <v>1673</v>
      </c>
      <c r="H394" s="395" t="s">
        <v>1846</v>
      </c>
      <c r="I394" s="392">
        <v>41904</v>
      </c>
      <c r="J394" s="393">
        <v>864</v>
      </c>
      <c r="K394" s="394">
        <v>0</v>
      </c>
      <c r="L394" s="373"/>
    </row>
    <row r="395" spans="1:12" ht="25.5">
      <c r="A395" s="363">
        <f t="shared" si="6"/>
        <v>393</v>
      </c>
      <c r="B395" s="363" t="s">
        <v>1293</v>
      </c>
      <c r="C395" s="373" t="s">
        <v>1809</v>
      </c>
      <c r="D395" s="377" t="s">
        <v>881</v>
      </c>
      <c r="E395" s="377" t="s">
        <v>298</v>
      </c>
      <c r="F395" s="380">
        <v>4500052068</v>
      </c>
      <c r="G395" s="373" t="s">
        <v>1673</v>
      </c>
      <c r="H395" s="395" t="s">
        <v>1847</v>
      </c>
      <c r="I395" s="392">
        <v>41919</v>
      </c>
      <c r="J395" s="393">
        <v>1416</v>
      </c>
      <c r="K395" s="394">
        <v>0</v>
      </c>
      <c r="L395" s="373"/>
    </row>
    <row r="396" spans="1:12" ht="25.5">
      <c r="A396" s="363">
        <f t="shared" si="6"/>
        <v>394</v>
      </c>
      <c r="B396" s="363" t="s">
        <v>1293</v>
      </c>
      <c r="C396" s="373" t="s">
        <v>1784</v>
      </c>
      <c r="D396" s="377" t="s">
        <v>881</v>
      </c>
      <c r="E396" s="377" t="s">
        <v>298</v>
      </c>
      <c r="F396" s="380" t="s">
        <v>1679</v>
      </c>
      <c r="G396" s="373" t="s">
        <v>1673</v>
      </c>
      <c r="H396" s="395" t="s">
        <v>1848</v>
      </c>
      <c r="I396" s="392">
        <v>41929</v>
      </c>
      <c r="J396" s="393">
        <v>276</v>
      </c>
      <c r="K396" s="394">
        <v>0</v>
      </c>
      <c r="L396" s="373"/>
    </row>
    <row r="397" spans="1:12" ht="25.5">
      <c r="A397" s="363">
        <f t="shared" si="6"/>
        <v>395</v>
      </c>
      <c r="B397" s="363" t="s">
        <v>1293</v>
      </c>
      <c r="C397" s="373" t="s">
        <v>1678</v>
      </c>
      <c r="D397" s="377" t="s">
        <v>881</v>
      </c>
      <c r="E397" s="377" t="s">
        <v>298</v>
      </c>
      <c r="F397" s="380" t="s">
        <v>1679</v>
      </c>
      <c r="G397" s="373" t="s">
        <v>1673</v>
      </c>
      <c r="H397" s="395" t="s">
        <v>1849</v>
      </c>
      <c r="I397" s="392">
        <v>41922</v>
      </c>
      <c r="J397" s="393">
        <v>504</v>
      </c>
      <c r="K397" s="394">
        <v>0</v>
      </c>
      <c r="L397" s="373"/>
    </row>
    <row r="398" spans="1:12" ht="25.5">
      <c r="A398" s="363">
        <f t="shared" si="6"/>
        <v>396</v>
      </c>
      <c r="B398" s="363" t="s">
        <v>1293</v>
      </c>
      <c r="C398" s="373" t="s">
        <v>1809</v>
      </c>
      <c r="D398" s="377" t="s">
        <v>881</v>
      </c>
      <c r="E398" s="377" t="s">
        <v>298</v>
      </c>
      <c r="F398" s="380">
        <v>4500052323</v>
      </c>
      <c r="G398" s="373" t="s">
        <v>1673</v>
      </c>
      <c r="H398" s="395" t="s">
        <v>1850</v>
      </c>
      <c r="I398" s="392">
        <v>41928</v>
      </c>
      <c r="J398" s="393">
        <v>2712</v>
      </c>
      <c r="K398" s="394">
        <v>0</v>
      </c>
      <c r="L398" s="373"/>
    </row>
    <row r="399" spans="1:12" ht="38.25">
      <c r="A399" s="363">
        <f t="shared" si="6"/>
        <v>397</v>
      </c>
      <c r="B399" s="363" t="s">
        <v>1293</v>
      </c>
      <c r="C399" s="373" t="s">
        <v>1851</v>
      </c>
      <c r="D399" s="377" t="s">
        <v>881</v>
      </c>
      <c r="E399" s="377" t="s">
        <v>298</v>
      </c>
      <c r="F399" s="380" t="s">
        <v>1852</v>
      </c>
      <c r="G399" s="373" t="s">
        <v>1673</v>
      </c>
      <c r="H399" s="395" t="s">
        <v>1853</v>
      </c>
      <c r="I399" s="392">
        <v>41940</v>
      </c>
      <c r="J399" s="393">
        <v>1836</v>
      </c>
      <c r="K399" s="394">
        <v>0</v>
      </c>
      <c r="L399" s="373"/>
    </row>
    <row r="400" spans="1:12" ht="25.5">
      <c r="A400" s="363">
        <f t="shared" si="6"/>
        <v>398</v>
      </c>
      <c r="B400" s="363" t="s">
        <v>1293</v>
      </c>
      <c r="C400" s="373" t="s">
        <v>1854</v>
      </c>
      <c r="D400" s="377" t="s">
        <v>881</v>
      </c>
      <c r="E400" s="377" t="s">
        <v>298</v>
      </c>
      <c r="F400" s="380" t="s">
        <v>1679</v>
      </c>
      <c r="G400" s="373" t="s">
        <v>1673</v>
      </c>
      <c r="H400" s="395" t="s">
        <v>1855</v>
      </c>
      <c r="I400" s="392">
        <v>41940</v>
      </c>
      <c r="J400" s="393">
        <v>648</v>
      </c>
      <c r="K400" s="394">
        <v>0</v>
      </c>
      <c r="L400" s="373"/>
    </row>
    <row r="401" spans="1:12" ht="25.5">
      <c r="A401" s="363">
        <f t="shared" si="6"/>
        <v>399</v>
      </c>
      <c r="B401" s="363" t="s">
        <v>1293</v>
      </c>
      <c r="C401" s="373" t="s">
        <v>1689</v>
      </c>
      <c r="D401" s="377" t="s">
        <v>881</v>
      </c>
      <c r="E401" s="377" t="s">
        <v>298</v>
      </c>
      <c r="F401" s="380" t="s">
        <v>1856</v>
      </c>
      <c r="G401" s="373" t="s">
        <v>1673</v>
      </c>
      <c r="H401" s="395" t="s">
        <v>1691</v>
      </c>
      <c r="I401" s="392">
        <v>41948</v>
      </c>
      <c r="J401" s="393">
        <v>2160</v>
      </c>
      <c r="K401" s="394">
        <v>0</v>
      </c>
      <c r="L401" s="373"/>
    </row>
    <row r="402" spans="1:12" ht="38.25">
      <c r="A402" s="363">
        <f t="shared" si="6"/>
        <v>400</v>
      </c>
      <c r="B402" s="363" t="s">
        <v>1293</v>
      </c>
      <c r="C402" s="373" t="s">
        <v>1765</v>
      </c>
      <c r="D402" s="377" t="s">
        <v>881</v>
      </c>
      <c r="E402" s="377" t="s">
        <v>298</v>
      </c>
      <c r="F402" s="380">
        <v>231402716</v>
      </c>
      <c r="G402" s="373" t="s">
        <v>1673</v>
      </c>
      <c r="H402" s="395" t="s">
        <v>1857</v>
      </c>
      <c r="I402" s="392">
        <v>41968</v>
      </c>
      <c r="J402" s="393">
        <v>1764</v>
      </c>
      <c r="K402" s="394">
        <v>0</v>
      </c>
      <c r="L402" s="373"/>
    </row>
    <row r="403" spans="1:12" ht="25.5">
      <c r="A403" s="363">
        <f t="shared" si="6"/>
        <v>401</v>
      </c>
      <c r="B403" s="363" t="s">
        <v>1293</v>
      </c>
      <c r="C403" s="373" t="s">
        <v>1858</v>
      </c>
      <c r="D403" s="377" t="s">
        <v>881</v>
      </c>
      <c r="E403" s="377" t="s">
        <v>298</v>
      </c>
      <c r="F403" s="380" t="s">
        <v>1679</v>
      </c>
      <c r="G403" s="373" t="s">
        <v>1673</v>
      </c>
      <c r="H403" s="395" t="s">
        <v>1859</v>
      </c>
      <c r="I403" s="392">
        <v>41974</v>
      </c>
      <c r="J403" s="393">
        <v>822</v>
      </c>
      <c r="K403" s="394">
        <v>0</v>
      </c>
      <c r="L403" s="373"/>
    </row>
    <row r="404" spans="1:12" ht="25.5">
      <c r="A404" s="363">
        <f t="shared" si="6"/>
        <v>402</v>
      </c>
      <c r="B404" s="363" t="s">
        <v>1293</v>
      </c>
      <c r="C404" s="373" t="s">
        <v>1675</v>
      </c>
      <c r="D404" s="377" t="s">
        <v>881</v>
      </c>
      <c r="E404" s="377" t="s">
        <v>298</v>
      </c>
      <c r="F404" s="380" t="s">
        <v>1860</v>
      </c>
      <c r="G404" s="373" t="s">
        <v>1673</v>
      </c>
      <c r="H404" s="395" t="s">
        <v>1861</v>
      </c>
      <c r="I404" s="392">
        <v>41974</v>
      </c>
      <c r="J404" s="393">
        <v>2520</v>
      </c>
      <c r="K404" s="394">
        <v>0</v>
      </c>
      <c r="L404" s="373"/>
    </row>
    <row r="405" spans="1:12" ht="25.5">
      <c r="A405" s="363">
        <f t="shared" si="6"/>
        <v>403</v>
      </c>
      <c r="B405" s="363" t="s">
        <v>1293</v>
      </c>
      <c r="C405" s="373" t="s">
        <v>1838</v>
      </c>
      <c r="D405" s="377" t="s">
        <v>881</v>
      </c>
      <c r="E405" s="377" t="s">
        <v>298</v>
      </c>
      <c r="F405" s="380">
        <v>4510176254</v>
      </c>
      <c r="G405" s="373" t="s">
        <v>1673</v>
      </c>
      <c r="H405" s="395" t="s">
        <v>1685</v>
      </c>
      <c r="I405" s="392">
        <v>41983</v>
      </c>
      <c r="J405" s="393">
        <v>1080</v>
      </c>
      <c r="K405" s="394">
        <v>0</v>
      </c>
      <c r="L405" s="373"/>
    </row>
    <row r="406" spans="1:12">
      <c r="A406" s="363">
        <f t="shared" si="6"/>
        <v>404</v>
      </c>
      <c r="B406" s="363" t="s">
        <v>1293</v>
      </c>
      <c r="C406" s="373" t="s">
        <v>1862</v>
      </c>
      <c r="D406" s="377" t="s">
        <v>881</v>
      </c>
      <c r="E406" s="377" t="s">
        <v>298</v>
      </c>
      <c r="F406" s="380" t="s">
        <v>1679</v>
      </c>
      <c r="G406" s="373" t="s">
        <v>1701</v>
      </c>
      <c r="H406" s="395" t="s">
        <v>1863</v>
      </c>
      <c r="I406" s="392">
        <v>41662</v>
      </c>
      <c r="J406" s="393">
        <v>480</v>
      </c>
      <c r="K406" s="394">
        <v>0</v>
      </c>
      <c r="L406" s="373"/>
    </row>
    <row r="407" spans="1:12" ht="25.5">
      <c r="A407" s="363">
        <f t="shared" si="6"/>
        <v>405</v>
      </c>
      <c r="B407" s="363" t="s">
        <v>1293</v>
      </c>
      <c r="C407" s="373" t="s">
        <v>1864</v>
      </c>
      <c r="D407" s="377" t="s">
        <v>881</v>
      </c>
      <c r="E407" s="377" t="s">
        <v>298</v>
      </c>
      <c r="F407" s="380" t="s">
        <v>1679</v>
      </c>
      <c r="G407" s="373" t="s">
        <v>1701</v>
      </c>
      <c r="H407" s="395" t="s">
        <v>1865</v>
      </c>
      <c r="I407" s="392">
        <v>41684</v>
      </c>
      <c r="J407" s="393">
        <v>252</v>
      </c>
      <c r="K407" s="394">
        <v>0</v>
      </c>
      <c r="L407" s="373"/>
    </row>
    <row r="408" spans="1:12">
      <c r="A408" s="363">
        <f t="shared" si="6"/>
        <v>406</v>
      </c>
      <c r="B408" s="363" t="s">
        <v>1293</v>
      </c>
      <c r="C408" s="373" t="s">
        <v>1866</v>
      </c>
      <c r="D408" s="377" t="s">
        <v>881</v>
      </c>
      <c r="E408" s="377" t="s">
        <v>298</v>
      </c>
      <c r="F408" s="380" t="s">
        <v>1679</v>
      </c>
      <c r="G408" s="373" t="s">
        <v>1701</v>
      </c>
      <c r="H408" s="395" t="s">
        <v>1867</v>
      </c>
      <c r="I408" s="392">
        <v>41682</v>
      </c>
      <c r="J408" s="393">
        <v>360</v>
      </c>
      <c r="K408" s="394">
        <v>0</v>
      </c>
      <c r="L408" s="373"/>
    </row>
    <row r="409" spans="1:12" ht="25.5">
      <c r="A409" s="363">
        <f t="shared" si="6"/>
        <v>407</v>
      </c>
      <c r="B409" s="363" t="s">
        <v>1293</v>
      </c>
      <c r="C409" s="373" t="s">
        <v>1868</v>
      </c>
      <c r="D409" s="377" t="s">
        <v>881</v>
      </c>
      <c r="E409" s="377" t="s">
        <v>298</v>
      </c>
      <c r="F409" s="380" t="s">
        <v>1679</v>
      </c>
      <c r="G409" s="373" t="s">
        <v>1701</v>
      </c>
      <c r="H409" s="395" t="s">
        <v>1869</v>
      </c>
      <c r="I409" s="392">
        <v>41739</v>
      </c>
      <c r="J409" s="393">
        <v>444</v>
      </c>
      <c r="K409" s="394">
        <v>0</v>
      </c>
      <c r="L409" s="373"/>
    </row>
    <row r="410" spans="1:12" ht="25.5">
      <c r="A410" s="363">
        <f t="shared" si="6"/>
        <v>408</v>
      </c>
      <c r="B410" s="363" t="s">
        <v>1293</v>
      </c>
      <c r="C410" s="373" t="s">
        <v>1870</v>
      </c>
      <c r="D410" s="377" t="s">
        <v>881</v>
      </c>
      <c r="E410" s="377" t="s">
        <v>298</v>
      </c>
      <c r="F410" s="380" t="s">
        <v>1679</v>
      </c>
      <c r="G410" s="373" t="s">
        <v>1701</v>
      </c>
      <c r="H410" s="395" t="s">
        <v>1871</v>
      </c>
      <c r="I410" s="392">
        <v>41731</v>
      </c>
      <c r="J410" s="393">
        <v>180</v>
      </c>
      <c r="K410" s="394">
        <v>0</v>
      </c>
      <c r="L410" s="373"/>
    </row>
    <row r="411" spans="1:12">
      <c r="A411" s="363">
        <f t="shared" si="6"/>
        <v>409</v>
      </c>
      <c r="B411" s="363" t="s">
        <v>1293</v>
      </c>
      <c r="C411" s="373" t="s">
        <v>1671</v>
      </c>
      <c r="D411" s="377" t="s">
        <v>881</v>
      </c>
      <c r="E411" s="377" t="s">
        <v>298</v>
      </c>
      <c r="F411" s="380" t="s">
        <v>1872</v>
      </c>
      <c r="G411" s="373" t="s">
        <v>1701</v>
      </c>
      <c r="H411" s="395" t="s">
        <v>1873</v>
      </c>
      <c r="I411" s="392">
        <v>41739</v>
      </c>
      <c r="J411" s="393">
        <v>120</v>
      </c>
      <c r="K411" s="394">
        <v>0</v>
      </c>
      <c r="L411" s="373"/>
    </row>
    <row r="412" spans="1:12">
      <c r="A412" s="363">
        <f t="shared" si="6"/>
        <v>410</v>
      </c>
      <c r="B412" s="363" t="s">
        <v>1293</v>
      </c>
      <c r="C412" s="373" t="s">
        <v>1862</v>
      </c>
      <c r="D412" s="377" t="s">
        <v>881</v>
      </c>
      <c r="E412" s="377" t="s">
        <v>298</v>
      </c>
      <c r="F412" s="380" t="s">
        <v>1679</v>
      </c>
      <c r="G412" s="373" t="s">
        <v>1701</v>
      </c>
      <c r="H412" s="395" t="s">
        <v>1863</v>
      </c>
      <c r="I412" s="392">
        <v>41740</v>
      </c>
      <c r="J412" s="393">
        <v>180</v>
      </c>
      <c r="K412" s="394">
        <v>0</v>
      </c>
      <c r="L412" s="373"/>
    </row>
    <row r="413" spans="1:12" ht="25.5">
      <c r="A413" s="363">
        <f t="shared" si="6"/>
        <v>411</v>
      </c>
      <c r="B413" s="363" t="s">
        <v>1293</v>
      </c>
      <c r="C413" s="373" t="s">
        <v>1874</v>
      </c>
      <c r="D413" s="377" t="s">
        <v>881</v>
      </c>
      <c r="E413" s="377" t="s">
        <v>298</v>
      </c>
      <c r="F413" s="380" t="s">
        <v>1679</v>
      </c>
      <c r="G413" s="373" t="s">
        <v>1701</v>
      </c>
      <c r="H413" s="395" t="s">
        <v>1875</v>
      </c>
      <c r="I413" s="392">
        <v>41724</v>
      </c>
      <c r="J413" s="393">
        <v>360</v>
      </c>
      <c r="K413" s="394">
        <v>0</v>
      </c>
      <c r="L413" s="373"/>
    </row>
    <row r="414" spans="1:12" ht="25.5">
      <c r="A414" s="363">
        <f t="shared" si="6"/>
        <v>412</v>
      </c>
      <c r="B414" s="363" t="s">
        <v>1293</v>
      </c>
      <c r="C414" s="373" t="s">
        <v>1866</v>
      </c>
      <c r="D414" s="377" t="s">
        <v>881</v>
      </c>
      <c r="E414" s="377" t="s">
        <v>298</v>
      </c>
      <c r="F414" s="380" t="s">
        <v>1679</v>
      </c>
      <c r="G414" s="373" t="s">
        <v>1701</v>
      </c>
      <c r="H414" s="395" t="s">
        <v>1876</v>
      </c>
      <c r="I414" s="392">
        <v>41740</v>
      </c>
      <c r="J414" s="393">
        <v>300</v>
      </c>
      <c r="K414" s="394">
        <v>0</v>
      </c>
      <c r="L414" s="373"/>
    </row>
    <row r="415" spans="1:12" ht="25.5">
      <c r="A415" s="363">
        <f t="shared" si="6"/>
        <v>413</v>
      </c>
      <c r="B415" s="363" t="s">
        <v>1293</v>
      </c>
      <c r="C415" s="373" t="s">
        <v>1877</v>
      </c>
      <c r="D415" s="377" t="s">
        <v>881</v>
      </c>
      <c r="E415" s="377" t="s">
        <v>298</v>
      </c>
      <c r="F415" s="380" t="s">
        <v>1878</v>
      </c>
      <c r="G415" s="373" t="s">
        <v>1701</v>
      </c>
      <c r="H415" s="395" t="s">
        <v>1879</v>
      </c>
      <c r="I415" s="392">
        <v>41744</v>
      </c>
      <c r="J415" s="393">
        <v>420</v>
      </c>
      <c r="K415" s="394">
        <v>0</v>
      </c>
      <c r="L415" s="373"/>
    </row>
    <row r="416" spans="1:12" ht="25.5">
      <c r="A416" s="363">
        <f t="shared" si="6"/>
        <v>414</v>
      </c>
      <c r="B416" s="363" t="s">
        <v>1293</v>
      </c>
      <c r="C416" s="373" t="s">
        <v>1880</v>
      </c>
      <c r="D416" s="377" t="s">
        <v>881</v>
      </c>
      <c r="E416" s="377" t="s">
        <v>298</v>
      </c>
      <c r="F416" s="380" t="s">
        <v>1679</v>
      </c>
      <c r="G416" s="373" t="s">
        <v>1701</v>
      </c>
      <c r="H416" s="395" t="s">
        <v>1881</v>
      </c>
      <c r="I416" s="392">
        <v>41731</v>
      </c>
      <c r="J416" s="393">
        <v>200</v>
      </c>
      <c r="K416" s="394">
        <v>0</v>
      </c>
      <c r="L416" s="373"/>
    </row>
    <row r="417" spans="1:12" ht="25.5">
      <c r="A417" s="363">
        <f t="shared" si="6"/>
        <v>415</v>
      </c>
      <c r="B417" s="363" t="s">
        <v>1293</v>
      </c>
      <c r="C417" s="373" t="s">
        <v>1882</v>
      </c>
      <c r="D417" s="377" t="s">
        <v>881</v>
      </c>
      <c r="E417" s="377" t="s">
        <v>298</v>
      </c>
      <c r="F417" s="380" t="s">
        <v>1679</v>
      </c>
      <c r="G417" s="373" t="s">
        <v>1701</v>
      </c>
      <c r="H417" s="395" t="s">
        <v>1883</v>
      </c>
      <c r="I417" s="392">
        <v>41779</v>
      </c>
      <c r="J417" s="393">
        <v>360</v>
      </c>
      <c r="K417" s="394">
        <v>0</v>
      </c>
      <c r="L417" s="373"/>
    </row>
    <row r="418" spans="1:12" ht="25.5">
      <c r="A418" s="363">
        <f t="shared" si="6"/>
        <v>416</v>
      </c>
      <c r="B418" s="363" t="s">
        <v>1293</v>
      </c>
      <c r="C418" s="373" t="s">
        <v>1884</v>
      </c>
      <c r="D418" s="377" t="s">
        <v>881</v>
      </c>
      <c r="E418" s="377" t="s">
        <v>298</v>
      </c>
      <c r="F418" s="380" t="s">
        <v>1885</v>
      </c>
      <c r="G418" s="373" t="s">
        <v>1701</v>
      </c>
      <c r="H418" s="395" t="s">
        <v>1886</v>
      </c>
      <c r="I418" s="392">
        <v>41717</v>
      </c>
      <c r="J418" s="393">
        <v>672</v>
      </c>
      <c r="K418" s="394">
        <v>0</v>
      </c>
      <c r="L418" s="373"/>
    </row>
    <row r="419" spans="1:12">
      <c r="A419" s="363">
        <f t="shared" si="6"/>
        <v>417</v>
      </c>
      <c r="B419" s="363" t="s">
        <v>1293</v>
      </c>
      <c r="C419" s="373" t="s">
        <v>1887</v>
      </c>
      <c r="D419" s="377" t="s">
        <v>881</v>
      </c>
      <c r="E419" s="377" t="s">
        <v>298</v>
      </c>
      <c r="F419" s="380" t="s">
        <v>1679</v>
      </c>
      <c r="G419" s="373" t="s">
        <v>1701</v>
      </c>
      <c r="H419" s="395" t="s">
        <v>1888</v>
      </c>
      <c r="I419" s="392">
        <v>41746</v>
      </c>
      <c r="J419" s="393">
        <v>598.79999999999995</v>
      </c>
      <c r="K419" s="394">
        <v>0</v>
      </c>
      <c r="L419" s="373"/>
    </row>
    <row r="420" spans="1:12">
      <c r="A420" s="363">
        <f t="shared" si="6"/>
        <v>418</v>
      </c>
      <c r="B420" s="363" t="s">
        <v>1293</v>
      </c>
      <c r="C420" s="373" t="s">
        <v>1866</v>
      </c>
      <c r="D420" s="377" t="s">
        <v>881</v>
      </c>
      <c r="E420" s="377" t="s">
        <v>298</v>
      </c>
      <c r="F420" s="380" t="s">
        <v>1679</v>
      </c>
      <c r="G420" s="373" t="s">
        <v>1701</v>
      </c>
      <c r="H420" s="395" t="s">
        <v>1889</v>
      </c>
      <c r="I420" s="392">
        <v>41751</v>
      </c>
      <c r="J420" s="393">
        <v>960</v>
      </c>
      <c r="K420" s="394">
        <v>0</v>
      </c>
      <c r="L420" s="373"/>
    </row>
    <row r="421" spans="1:12" ht="25.5">
      <c r="A421" s="363">
        <f t="shared" si="6"/>
        <v>419</v>
      </c>
      <c r="B421" s="363" t="s">
        <v>1293</v>
      </c>
      <c r="C421" s="373"/>
      <c r="D421" s="377" t="s">
        <v>881</v>
      </c>
      <c r="E421" s="377" t="s">
        <v>298</v>
      </c>
      <c r="F421" s="380" t="s">
        <v>1679</v>
      </c>
      <c r="G421" s="373" t="s">
        <v>1701</v>
      </c>
      <c r="H421" s="395" t="s">
        <v>1890</v>
      </c>
      <c r="I421" s="392">
        <v>41740</v>
      </c>
      <c r="J421" s="393">
        <v>420</v>
      </c>
      <c r="K421" s="394">
        <v>0</v>
      </c>
      <c r="L421" s="373"/>
    </row>
    <row r="422" spans="1:12">
      <c r="A422" s="363">
        <f t="shared" si="6"/>
        <v>420</v>
      </c>
      <c r="B422" s="363" t="s">
        <v>1293</v>
      </c>
      <c r="C422" s="373" t="s">
        <v>1862</v>
      </c>
      <c r="D422" s="377" t="s">
        <v>881</v>
      </c>
      <c r="E422" s="377" t="s">
        <v>298</v>
      </c>
      <c r="F422" s="380" t="s">
        <v>1679</v>
      </c>
      <c r="G422" s="373" t="s">
        <v>1701</v>
      </c>
      <c r="H422" s="395" t="s">
        <v>1891</v>
      </c>
      <c r="I422" s="392">
        <v>41792</v>
      </c>
      <c r="J422" s="393">
        <v>120</v>
      </c>
      <c r="K422" s="394">
        <v>0</v>
      </c>
      <c r="L422" s="373"/>
    </row>
    <row r="423" spans="1:12" ht="38.25">
      <c r="A423" s="363">
        <f t="shared" si="6"/>
        <v>421</v>
      </c>
      <c r="B423" s="363" t="s">
        <v>1293</v>
      </c>
      <c r="C423" s="373" t="s">
        <v>1892</v>
      </c>
      <c r="D423" s="377" t="s">
        <v>881</v>
      </c>
      <c r="E423" s="377" t="s">
        <v>298</v>
      </c>
      <c r="F423" s="380" t="s">
        <v>1679</v>
      </c>
      <c r="G423" s="373" t="s">
        <v>1701</v>
      </c>
      <c r="H423" s="395" t="s">
        <v>1893</v>
      </c>
      <c r="I423" s="392">
        <v>41802</v>
      </c>
      <c r="J423" s="393">
        <v>120</v>
      </c>
      <c r="K423" s="394">
        <v>0</v>
      </c>
      <c r="L423" s="373"/>
    </row>
    <row r="424" spans="1:12" ht="25.5">
      <c r="A424" s="363">
        <f t="shared" si="6"/>
        <v>422</v>
      </c>
      <c r="B424" s="363" t="s">
        <v>1293</v>
      </c>
      <c r="C424" s="373" t="s">
        <v>1894</v>
      </c>
      <c r="D424" s="377" t="s">
        <v>881</v>
      </c>
      <c r="E424" s="377" t="s">
        <v>298</v>
      </c>
      <c r="F424" s="380" t="s">
        <v>1895</v>
      </c>
      <c r="G424" s="373" t="s">
        <v>1701</v>
      </c>
      <c r="H424" s="395" t="s">
        <v>1896</v>
      </c>
      <c r="I424" s="392">
        <v>41786</v>
      </c>
      <c r="J424" s="393">
        <v>576</v>
      </c>
      <c r="K424" s="394">
        <v>0</v>
      </c>
      <c r="L424" s="373"/>
    </row>
    <row r="425" spans="1:12" ht="25.5">
      <c r="A425" s="363">
        <f t="shared" si="6"/>
        <v>423</v>
      </c>
      <c r="B425" s="363" t="s">
        <v>1293</v>
      </c>
      <c r="C425" s="373" t="s">
        <v>1880</v>
      </c>
      <c r="D425" s="377" t="s">
        <v>881</v>
      </c>
      <c r="E425" s="377" t="s">
        <v>298</v>
      </c>
      <c r="F425" s="380" t="s">
        <v>1679</v>
      </c>
      <c r="G425" s="373" t="s">
        <v>1701</v>
      </c>
      <c r="H425" s="395" t="s">
        <v>1881</v>
      </c>
      <c r="I425" s="392">
        <v>41786</v>
      </c>
      <c r="J425" s="393">
        <v>600</v>
      </c>
      <c r="K425" s="394">
        <v>0</v>
      </c>
      <c r="L425" s="373"/>
    </row>
    <row r="426" spans="1:12" ht="25.5">
      <c r="A426" s="363">
        <f t="shared" si="6"/>
        <v>424</v>
      </c>
      <c r="B426" s="363" t="s">
        <v>1293</v>
      </c>
      <c r="C426" s="373" t="s">
        <v>1880</v>
      </c>
      <c r="D426" s="377" t="s">
        <v>881</v>
      </c>
      <c r="E426" s="377" t="s">
        <v>298</v>
      </c>
      <c r="F426" s="380" t="s">
        <v>1679</v>
      </c>
      <c r="G426" s="373" t="s">
        <v>1701</v>
      </c>
      <c r="H426" s="395" t="s">
        <v>1881</v>
      </c>
      <c r="I426" s="392">
        <v>41795</v>
      </c>
      <c r="J426" s="393">
        <v>300</v>
      </c>
      <c r="K426" s="394">
        <v>0</v>
      </c>
      <c r="L426" s="373"/>
    </row>
    <row r="427" spans="1:12" ht="25.5">
      <c r="A427" s="363">
        <f t="shared" si="6"/>
        <v>425</v>
      </c>
      <c r="B427" s="363" t="s">
        <v>1293</v>
      </c>
      <c r="C427" s="373" t="s">
        <v>1866</v>
      </c>
      <c r="D427" s="377" t="s">
        <v>881</v>
      </c>
      <c r="E427" s="377" t="s">
        <v>298</v>
      </c>
      <c r="F427" s="380" t="s">
        <v>1679</v>
      </c>
      <c r="G427" s="373" t="s">
        <v>1701</v>
      </c>
      <c r="H427" s="395" t="s">
        <v>1897</v>
      </c>
      <c r="I427" s="392">
        <v>41807</v>
      </c>
      <c r="J427" s="393">
        <v>240</v>
      </c>
      <c r="K427" s="394">
        <v>0</v>
      </c>
      <c r="L427" s="373"/>
    </row>
    <row r="428" spans="1:12" ht="25.5">
      <c r="A428" s="363">
        <f t="shared" si="6"/>
        <v>426</v>
      </c>
      <c r="B428" s="363" t="s">
        <v>1293</v>
      </c>
      <c r="C428" s="373" t="s">
        <v>1898</v>
      </c>
      <c r="D428" s="377" t="s">
        <v>881</v>
      </c>
      <c r="E428" s="377" t="s">
        <v>298</v>
      </c>
      <c r="F428" s="380" t="s">
        <v>1899</v>
      </c>
      <c r="G428" s="373" t="s">
        <v>1701</v>
      </c>
      <c r="H428" s="395" t="s">
        <v>1900</v>
      </c>
      <c r="I428" s="392">
        <v>41822</v>
      </c>
      <c r="J428" s="393">
        <v>732</v>
      </c>
      <c r="K428" s="394">
        <v>0</v>
      </c>
      <c r="L428" s="373"/>
    </row>
    <row r="429" spans="1:12" ht="25.5">
      <c r="A429" s="363">
        <f t="shared" si="6"/>
        <v>427</v>
      </c>
      <c r="B429" s="363" t="s">
        <v>1293</v>
      </c>
      <c r="C429" s="373" t="s">
        <v>1880</v>
      </c>
      <c r="D429" s="377" t="s">
        <v>881</v>
      </c>
      <c r="E429" s="377" t="s">
        <v>298</v>
      </c>
      <c r="F429" s="380" t="s">
        <v>1679</v>
      </c>
      <c r="G429" s="373" t="s">
        <v>1701</v>
      </c>
      <c r="H429" s="395" t="s">
        <v>1881</v>
      </c>
      <c r="I429" s="392">
        <v>41828</v>
      </c>
      <c r="J429" s="393">
        <v>300</v>
      </c>
      <c r="K429" s="394">
        <v>0</v>
      </c>
      <c r="L429" s="373"/>
    </row>
    <row r="430" spans="1:12" ht="25.5">
      <c r="A430" s="363">
        <f t="shared" si="6"/>
        <v>428</v>
      </c>
      <c r="B430" s="363" t="s">
        <v>1293</v>
      </c>
      <c r="C430" s="373" t="s">
        <v>1901</v>
      </c>
      <c r="D430" s="377" t="s">
        <v>881</v>
      </c>
      <c r="E430" s="377" t="s">
        <v>298</v>
      </c>
      <c r="F430" s="380" t="s">
        <v>1902</v>
      </c>
      <c r="G430" s="373" t="s">
        <v>1701</v>
      </c>
      <c r="H430" s="395" t="s">
        <v>1903</v>
      </c>
      <c r="I430" s="392">
        <v>41822</v>
      </c>
      <c r="J430" s="393">
        <v>240</v>
      </c>
      <c r="K430" s="394">
        <v>0</v>
      </c>
      <c r="L430" s="373"/>
    </row>
    <row r="431" spans="1:12" ht="25.5">
      <c r="A431" s="363">
        <f t="shared" si="6"/>
        <v>429</v>
      </c>
      <c r="B431" s="363" t="s">
        <v>1293</v>
      </c>
      <c r="C431" s="373" t="s">
        <v>1904</v>
      </c>
      <c r="D431" s="377" t="s">
        <v>881</v>
      </c>
      <c r="E431" s="377" t="s">
        <v>298</v>
      </c>
      <c r="F431" s="380" t="s">
        <v>1905</v>
      </c>
      <c r="G431" s="373" t="s">
        <v>1701</v>
      </c>
      <c r="H431" s="395" t="s">
        <v>1906</v>
      </c>
      <c r="I431" s="392">
        <v>41843</v>
      </c>
      <c r="J431" s="393">
        <v>1200</v>
      </c>
      <c r="K431" s="394">
        <v>0</v>
      </c>
      <c r="L431" s="373"/>
    </row>
    <row r="432" spans="1:12" ht="25.5">
      <c r="A432" s="363">
        <f t="shared" si="6"/>
        <v>430</v>
      </c>
      <c r="B432" s="363" t="s">
        <v>1293</v>
      </c>
      <c r="C432" s="373" t="s">
        <v>1907</v>
      </c>
      <c r="D432" s="377" t="s">
        <v>881</v>
      </c>
      <c r="E432" s="377" t="s">
        <v>298</v>
      </c>
      <c r="F432" s="380" t="s">
        <v>1679</v>
      </c>
      <c r="G432" s="373" t="s">
        <v>1701</v>
      </c>
      <c r="H432" s="395" t="s">
        <v>1908</v>
      </c>
      <c r="I432" s="392">
        <v>41876</v>
      </c>
      <c r="J432" s="393">
        <v>360</v>
      </c>
      <c r="K432" s="394">
        <v>0</v>
      </c>
      <c r="L432" s="373"/>
    </row>
    <row r="433" spans="1:12" ht="25.5">
      <c r="A433" s="363">
        <f t="shared" si="6"/>
        <v>431</v>
      </c>
      <c r="B433" s="363" t="s">
        <v>1293</v>
      </c>
      <c r="C433" s="373" t="s">
        <v>1909</v>
      </c>
      <c r="D433" s="377" t="s">
        <v>881</v>
      </c>
      <c r="E433" s="377" t="s">
        <v>298</v>
      </c>
      <c r="F433" s="380" t="s">
        <v>1679</v>
      </c>
      <c r="G433" s="373" t="s">
        <v>1701</v>
      </c>
      <c r="H433" s="395" t="s">
        <v>1910</v>
      </c>
      <c r="I433" s="392">
        <v>41876</v>
      </c>
      <c r="J433" s="393">
        <v>120</v>
      </c>
      <c r="K433" s="394">
        <v>0</v>
      </c>
      <c r="L433" s="373"/>
    </row>
    <row r="434" spans="1:12" ht="25.5">
      <c r="A434" s="363">
        <f t="shared" si="6"/>
        <v>432</v>
      </c>
      <c r="B434" s="363" t="s">
        <v>1293</v>
      </c>
      <c r="C434" s="373" t="s">
        <v>1911</v>
      </c>
      <c r="D434" s="377" t="s">
        <v>881</v>
      </c>
      <c r="E434" s="377" t="s">
        <v>298</v>
      </c>
      <c r="F434" s="380" t="s">
        <v>1912</v>
      </c>
      <c r="G434" s="373" t="s">
        <v>1701</v>
      </c>
      <c r="H434" s="395" t="s">
        <v>1913</v>
      </c>
      <c r="I434" s="392">
        <v>41876</v>
      </c>
      <c r="J434" s="393">
        <v>360</v>
      </c>
      <c r="K434" s="394">
        <v>0</v>
      </c>
      <c r="L434" s="373"/>
    </row>
    <row r="435" spans="1:12">
      <c r="A435" s="363">
        <f t="shared" si="6"/>
        <v>433</v>
      </c>
      <c r="B435" s="363" t="s">
        <v>1293</v>
      </c>
      <c r="C435" s="373" t="s">
        <v>1862</v>
      </c>
      <c r="D435" s="377" t="s">
        <v>881</v>
      </c>
      <c r="E435" s="377" t="s">
        <v>298</v>
      </c>
      <c r="F435" s="380" t="s">
        <v>1679</v>
      </c>
      <c r="G435" s="373" t="s">
        <v>1701</v>
      </c>
      <c r="H435" s="395" t="s">
        <v>1863</v>
      </c>
      <c r="I435" s="392">
        <v>41876</v>
      </c>
      <c r="J435" s="393">
        <v>720</v>
      </c>
      <c r="K435" s="394">
        <v>0</v>
      </c>
      <c r="L435" s="373"/>
    </row>
    <row r="436" spans="1:12">
      <c r="A436" s="363">
        <f t="shared" si="6"/>
        <v>434</v>
      </c>
      <c r="B436" s="363" t="s">
        <v>1293</v>
      </c>
      <c r="C436" s="373" t="s">
        <v>1914</v>
      </c>
      <c r="D436" s="377" t="s">
        <v>881</v>
      </c>
      <c r="E436" s="377" t="s">
        <v>298</v>
      </c>
      <c r="F436" s="380" t="s">
        <v>1915</v>
      </c>
      <c r="G436" s="373" t="s">
        <v>1701</v>
      </c>
      <c r="H436" s="395" t="s">
        <v>1916</v>
      </c>
      <c r="I436" s="392">
        <v>41886</v>
      </c>
      <c r="J436" s="393">
        <v>252</v>
      </c>
      <c r="K436" s="394">
        <v>0</v>
      </c>
      <c r="L436" s="373"/>
    </row>
    <row r="437" spans="1:12">
      <c r="A437" s="363">
        <f t="shared" si="6"/>
        <v>435</v>
      </c>
      <c r="B437" s="363" t="s">
        <v>1293</v>
      </c>
      <c r="C437" s="373" t="s">
        <v>1862</v>
      </c>
      <c r="D437" s="377" t="s">
        <v>881</v>
      </c>
      <c r="E437" s="377" t="s">
        <v>298</v>
      </c>
      <c r="F437" s="380" t="s">
        <v>1679</v>
      </c>
      <c r="G437" s="373" t="s">
        <v>1701</v>
      </c>
      <c r="H437" s="395" t="s">
        <v>1863</v>
      </c>
      <c r="I437" s="392">
        <v>41887</v>
      </c>
      <c r="J437" s="393">
        <v>180</v>
      </c>
      <c r="K437" s="394">
        <v>0</v>
      </c>
      <c r="L437" s="373"/>
    </row>
    <row r="438" spans="1:12" ht="25.5">
      <c r="A438" s="363">
        <f t="shared" si="6"/>
        <v>436</v>
      </c>
      <c r="B438" s="363" t="s">
        <v>1293</v>
      </c>
      <c r="C438" s="373" t="s">
        <v>1917</v>
      </c>
      <c r="D438" s="377" t="s">
        <v>881</v>
      </c>
      <c r="E438" s="377" t="s">
        <v>298</v>
      </c>
      <c r="F438" s="380" t="s">
        <v>1679</v>
      </c>
      <c r="G438" s="373" t="s">
        <v>1701</v>
      </c>
      <c r="H438" s="395" t="s">
        <v>1918</v>
      </c>
      <c r="I438" s="392">
        <v>41887</v>
      </c>
      <c r="J438" s="393">
        <v>180</v>
      </c>
      <c r="K438" s="394">
        <v>0</v>
      </c>
      <c r="L438" s="373"/>
    </row>
    <row r="439" spans="1:12" ht="25.5">
      <c r="A439" s="363">
        <f t="shared" si="6"/>
        <v>437</v>
      </c>
      <c r="B439" s="363" t="s">
        <v>1293</v>
      </c>
      <c r="C439" s="373" t="s">
        <v>1919</v>
      </c>
      <c r="D439" s="377" t="s">
        <v>881</v>
      </c>
      <c r="E439" s="377" t="s">
        <v>298</v>
      </c>
      <c r="F439" s="380" t="s">
        <v>1920</v>
      </c>
      <c r="G439" s="373" t="s">
        <v>1701</v>
      </c>
      <c r="H439" s="395" t="s">
        <v>1921</v>
      </c>
      <c r="I439" s="392">
        <v>41919</v>
      </c>
      <c r="J439" s="393">
        <v>240</v>
      </c>
      <c r="K439" s="394">
        <v>0</v>
      </c>
      <c r="L439" s="373"/>
    </row>
    <row r="440" spans="1:12" ht="25.5">
      <c r="A440" s="363">
        <f t="shared" si="6"/>
        <v>438</v>
      </c>
      <c r="B440" s="363" t="s">
        <v>1293</v>
      </c>
      <c r="C440" s="373" t="s">
        <v>1866</v>
      </c>
      <c r="D440" s="377" t="s">
        <v>881</v>
      </c>
      <c r="E440" s="377" t="s">
        <v>298</v>
      </c>
      <c r="F440" s="380" t="s">
        <v>1679</v>
      </c>
      <c r="G440" s="373" t="s">
        <v>1701</v>
      </c>
      <c r="H440" s="395" t="s">
        <v>1890</v>
      </c>
      <c r="I440" s="392">
        <v>41926</v>
      </c>
      <c r="J440" s="393">
        <v>60</v>
      </c>
      <c r="K440" s="394">
        <v>0</v>
      </c>
      <c r="L440" s="373"/>
    </row>
    <row r="441" spans="1:12" ht="25.5">
      <c r="A441" s="363">
        <f t="shared" si="6"/>
        <v>439</v>
      </c>
      <c r="B441" s="363" t="s">
        <v>1293</v>
      </c>
      <c r="C441" s="373" t="s">
        <v>1922</v>
      </c>
      <c r="D441" s="377" t="s">
        <v>881</v>
      </c>
      <c r="E441" s="377" t="s">
        <v>298</v>
      </c>
      <c r="F441" s="380" t="s">
        <v>1923</v>
      </c>
      <c r="G441" s="373" t="s">
        <v>1701</v>
      </c>
      <c r="H441" s="395" t="s">
        <v>1924</v>
      </c>
      <c r="I441" s="392">
        <v>41934</v>
      </c>
      <c r="J441" s="393">
        <v>375</v>
      </c>
      <c r="K441" s="394">
        <v>0</v>
      </c>
      <c r="L441" s="373"/>
    </row>
    <row r="442" spans="1:12" ht="38.25">
      <c r="A442" s="363">
        <f t="shared" si="6"/>
        <v>440</v>
      </c>
      <c r="B442" s="363" t="s">
        <v>1293</v>
      </c>
      <c r="C442" s="373" t="s">
        <v>1851</v>
      </c>
      <c r="D442" s="377" t="s">
        <v>881</v>
      </c>
      <c r="E442" s="377" t="s">
        <v>298</v>
      </c>
      <c r="F442" s="380" t="s">
        <v>1925</v>
      </c>
      <c r="G442" s="373" t="s">
        <v>1701</v>
      </c>
      <c r="H442" s="395" t="s">
        <v>1926</v>
      </c>
      <c r="I442" s="392">
        <v>41940</v>
      </c>
      <c r="J442" s="393">
        <v>840</v>
      </c>
      <c r="K442" s="394">
        <v>0</v>
      </c>
      <c r="L442" s="373"/>
    </row>
    <row r="443" spans="1:12" ht="25.5">
      <c r="A443" s="363">
        <f t="shared" si="6"/>
        <v>441</v>
      </c>
      <c r="B443" s="363" t="s">
        <v>1293</v>
      </c>
      <c r="C443" s="373" t="s">
        <v>1911</v>
      </c>
      <c r="D443" s="377" t="s">
        <v>881</v>
      </c>
      <c r="E443" s="377" t="s">
        <v>298</v>
      </c>
      <c r="F443" s="380" t="s">
        <v>1927</v>
      </c>
      <c r="G443" s="373" t="s">
        <v>1701</v>
      </c>
      <c r="H443" s="395" t="s">
        <v>1928</v>
      </c>
      <c r="I443" s="392">
        <v>41941</v>
      </c>
      <c r="J443" s="393">
        <v>360</v>
      </c>
      <c r="K443" s="394">
        <v>0</v>
      </c>
      <c r="L443" s="373"/>
    </row>
    <row r="444" spans="1:12" ht="25.5">
      <c r="A444" s="363">
        <f t="shared" si="6"/>
        <v>442</v>
      </c>
      <c r="B444" s="363" t="s">
        <v>1293</v>
      </c>
      <c r="C444" s="373" t="s">
        <v>1911</v>
      </c>
      <c r="D444" s="377" t="s">
        <v>881</v>
      </c>
      <c r="E444" s="377" t="s">
        <v>298</v>
      </c>
      <c r="F444" s="380" t="s">
        <v>1929</v>
      </c>
      <c r="G444" s="373" t="s">
        <v>1701</v>
      </c>
      <c r="H444" s="395" t="s">
        <v>1930</v>
      </c>
      <c r="I444" s="392">
        <v>41954</v>
      </c>
      <c r="J444" s="393">
        <v>360</v>
      </c>
      <c r="K444" s="394">
        <v>0</v>
      </c>
      <c r="L444" s="373"/>
    </row>
    <row r="445" spans="1:12" ht="25.5">
      <c r="A445" s="363">
        <f t="shared" si="6"/>
        <v>443</v>
      </c>
      <c r="B445" s="363" t="s">
        <v>1293</v>
      </c>
      <c r="C445" s="373" t="s">
        <v>1931</v>
      </c>
      <c r="D445" s="377" t="s">
        <v>881</v>
      </c>
      <c r="E445" s="377" t="s">
        <v>298</v>
      </c>
      <c r="F445" s="380" t="s">
        <v>1932</v>
      </c>
      <c r="G445" s="373" t="s">
        <v>1701</v>
      </c>
      <c r="H445" s="395" t="s">
        <v>1933</v>
      </c>
      <c r="I445" s="392">
        <v>41955</v>
      </c>
      <c r="J445" s="393">
        <v>360</v>
      </c>
      <c r="K445" s="394">
        <v>0</v>
      </c>
      <c r="L445" s="373"/>
    </row>
    <row r="446" spans="1:12" ht="25.5">
      <c r="A446" s="363">
        <f t="shared" si="6"/>
        <v>444</v>
      </c>
      <c r="B446" s="363" t="s">
        <v>1293</v>
      </c>
      <c r="C446" s="373" t="s">
        <v>1934</v>
      </c>
      <c r="D446" s="377" t="s">
        <v>881</v>
      </c>
      <c r="E446" s="377" t="s">
        <v>298</v>
      </c>
      <c r="F446" s="380" t="s">
        <v>1935</v>
      </c>
      <c r="G446" s="373" t="s">
        <v>1701</v>
      </c>
      <c r="H446" s="395" t="s">
        <v>1936</v>
      </c>
      <c r="I446" s="392">
        <v>41955</v>
      </c>
      <c r="J446" s="393">
        <v>456</v>
      </c>
      <c r="K446" s="394">
        <v>0</v>
      </c>
      <c r="L446" s="373"/>
    </row>
    <row r="447" spans="1:12" ht="25.5">
      <c r="A447" s="363">
        <f t="shared" si="6"/>
        <v>445</v>
      </c>
      <c r="B447" s="363" t="s">
        <v>1293</v>
      </c>
      <c r="C447" s="373" t="s">
        <v>1937</v>
      </c>
      <c r="D447" s="377" t="s">
        <v>881</v>
      </c>
      <c r="E447" s="377" t="s">
        <v>298</v>
      </c>
      <c r="F447" s="380" t="s">
        <v>1938</v>
      </c>
      <c r="G447" s="373" t="s">
        <v>1701</v>
      </c>
      <c r="H447" s="395" t="s">
        <v>1939</v>
      </c>
      <c r="I447" s="392">
        <v>41968</v>
      </c>
      <c r="J447" s="393">
        <v>960</v>
      </c>
      <c r="K447" s="394">
        <v>0</v>
      </c>
      <c r="L447" s="373"/>
    </row>
    <row r="448" spans="1:12" ht="25.5">
      <c r="A448" s="363">
        <f t="shared" ref="A448:A493" si="7">A447+1</f>
        <v>446</v>
      </c>
      <c r="B448" s="363" t="s">
        <v>1293</v>
      </c>
      <c r="C448" s="373" t="s">
        <v>1940</v>
      </c>
      <c r="D448" s="377" t="s">
        <v>881</v>
      </c>
      <c r="E448" s="377" t="s">
        <v>298</v>
      </c>
      <c r="F448" s="380" t="s">
        <v>1679</v>
      </c>
      <c r="G448" s="373" t="s">
        <v>1701</v>
      </c>
      <c r="H448" s="395" t="s">
        <v>1941</v>
      </c>
      <c r="I448" s="392">
        <v>41963</v>
      </c>
      <c r="J448" s="393">
        <v>240</v>
      </c>
      <c r="K448" s="394">
        <v>0</v>
      </c>
      <c r="L448" s="373"/>
    </row>
    <row r="449" spans="1:12">
      <c r="A449" s="363">
        <f t="shared" si="7"/>
        <v>447</v>
      </c>
      <c r="B449" s="363" t="s">
        <v>1293</v>
      </c>
      <c r="C449" s="373" t="s">
        <v>1942</v>
      </c>
      <c r="D449" s="377" t="s">
        <v>881</v>
      </c>
      <c r="E449" s="377" t="s">
        <v>298</v>
      </c>
      <c r="F449" s="380" t="s">
        <v>1943</v>
      </c>
      <c r="G449" s="373" t="s">
        <v>1701</v>
      </c>
      <c r="H449" s="395" t="s">
        <v>1944</v>
      </c>
      <c r="I449" s="392">
        <v>41967</v>
      </c>
      <c r="J449" s="393">
        <v>540</v>
      </c>
      <c r="K449" s="394">
        <v>0</v>
      </c>
      <c r="L449" s="373"/>
    </row>
    <row r="450" spans="1:12">
      <c r="A450" s="363">
        <f t="shared" si="7"/>
        <v>448</v>
      </c>
      <c r="B450" s="363" t="s">
        <v>1293</v>
      </c>
      <c r="C450" s="373" t="s">
        <v>1942</v>
      </c>
      <c r="D450" s="377" t="s">
        <v>881</v>
      </c>
      <c r="E450" s="377" t="s">
        <v>298</v>
      </c>
      <c r="F450" s="380" t="s">
        <v>1945</v>
      </c>
      <c r="G450" s="373" t="s">
        <v>1701</v>
      </c>
      <c r="H450" s="395" t="s">
        <v>1944</v>
      </c>
      <c r="I450" s="392">
        <v>41967</v>
      </c>
      <c r="J450" s="393">
        <v>180</v>
      </c>
      <c r="K450" s="394">
        <v>0</v>
      </c>
      <c r="L450" s="373"/>
    </row>
    <row r="451" spans="1:12">
      <c r="A451" s="363">
        <f t="shared" si="7"/>
        <v>449</v>
      </c>
      <c r="B451" s="363" t="s">
        <v>1293</v>
      </c>
      <c r="C451" s="373" t="s">
        <v>1946</v>
      </c>
      <c r="D451" s="377" t="s">
        <v>881</v>
      </c>
      <c r="E451" s="377" t="s">
        <v>298</v>
      </c>
      <c r="F451" s="380" t="s">
        <v>1679</v>
      </c>
      <c r="G451" s="373" t="s">
        <v>1701</v>
      </c>
      <c r="H451" s="395" t="s">
        <v>1947</v>
      </c>
      <c r="I451" s="392">
        <v>41968</v>
      </c>
      <c r="J451" s="393">
        <v>420</v>
      </c>
      <c r="K451" s="394">
        <v>0</v>
      </c>
      <c r="L451" s="373"/>
    </row>
    <row r="452" spans="1:12" ht="25.5">
      <c r="A452" s="363">
        <f t="shared" si="7"/>
        <v>450</v>
      </c>
      <c r="B452" s="363" t="s">
        <v>1293</v>
      </c>
      <c r="C452" s="373" t="s">
        <v>1948</v>
      </c>
      <c r="D452" s="377" t="s">
        <v>881</v>
      </c>
      <c r="E452" s="377" t="s">
        <v>298</v>
      </c>
      <c r="F452" s="380">
        <v>14274</v>
      </c>
      <c r="G452" s="373" t="s">
        <v>1701</v>
      </c>
      <c r="H452" s="395" t="s">
        <v>1949</v>
      </c>
      <c r="I452" s="392">
        <v>41970</v>
      </c>
      <c r="J452" s="393">
        <v>960</v>
      </c>
      <c r="K452" s="394">
        <v>0</v>
      </c>
      <c r="L452" s="373"/>
    </row>
    <row r="453" spans="1:12" ht="25.5">
      <c r="A453" s="363">
        <f t="shared" si="7"/>
        <v>451</v>
      </c>
      <c r="B453" s="363" t="s">
        <v>1293</v>
      </c>
      <c r="C453" s="373" t="s">
        <v>1922</v>
      </c>
      <c r="D453" s="377" t="s">
        <v>881</v>
      </c>
      <c r="E453" s="377" t="s">
        <v>298</v>
      </c>
      <c r="F453" s="380" t="s">
        <v>1950</v>
      </c>
      <c r="G453" s="373" t="s">
        <v>1701</v>
      </c>
      <c r="H453" s="395" t="s">
        <v>1924</v>
      </c>
      <c r="I453" s="392">
        <v>41974</v>
      </c>
      <c r="J453" s="393">
        <v>805</v>
      </c>
      <c r="K453" s="394">
        <v>0</v>
      </c>
      <c r="L453" s="373"/>
    </row>
    <row r="454" spans="1:12" ht="25.5">
      <c r="A454" s="363">
        <f t="shared" si="7"/>
        <v>452</v>
      </c>
      <c r="B454" s="363" t="s">
        <v>1293</v>
      </c>
      <c r="C454" s="373" t="s">
        <v>1951</v>
      </c>
      <c r="D454" s="377" t="s">
        <v>881</v>
      </c>
      <c r="E454" s="377" t="s">
        <v>298</v>
      </c>
      <c r="F454" s="380" t="s">
        <v>1952</v>
      </c>
      <c r="G454" s="373" t="s">
        <v>1701</v>
      </c>
      <c r="H454" s="395" t="s">
        <v>1953</v>
      </c>
      <c r="I454" s="392">
        <v>41982</v>
      </c>
      <c r="J454" s="393">
        <v>840</v>
      </c>
      <c r="K454" s="394">
        <v>0</v>
      </c>
      <c r="L454" s="373"/>
    </row>
    <row r="455" spans="1:12" ht="25.5">
      <c r="A455" s="363">
        <f t="shared" si="7"/>
        <v>453</v>
      </c>
      <c r="B455" s="363" t="s">
        <v>1293</v>
      </c>
      <c r="C455" s="373" t="s">
        <v>1951</v>
      </c>
      <c r="D455" s="377" t="s">
        <v>881</v>
      </c>
      <c r="E455" s="377" t="s">
        <v>298</v>
      </c>
      <c r="F455" s="380" t="s">
        <v>1954</v>
      </c>
      <c r="G455" s="373" t="s">
        <v>1701</v>
      </c>
      <c r="H455" s="395" t="s">
        <v>1955</v>
      </c>
      <c r="I455" s="392">
        <v>41982</v>
      </c>
      <c r="J455" s="393">
        <v>840</v>
      </c>
      <c r="K455" s="394">
        <v>0</v>
      </c>
      <c r="L455" s="373"/>
    </row>
    <row r="456" spans="1:12" ht="25.5">
      <c r="A456" s="363">
        <f t="shared" si="7"/>
        <v>454</v>
      </c>
      <c r="B456" s="363" t="s">
        <v>1293</v>
      </c>
      <c r="C456" s="373" t="s">
        <v>1956</v>
      </c>
      <c r="D456" s="377" t="s">
        <v>881</v>
      </c>
      <c r="E456" s="377" t="s">
        <v>298</v>
      </c>
      <c r="F456" s="380">
        <v>140001</v>
      </c>
      <c r="G456" s="373" t="s">
        <v>1701</v>
      </c>
      <c r="H456" s="395" t="s">
        <v>1957</v>
      </c>
      <c r="I456" s="392">
        <v>41984</v>
      </c>
      <c r="J456" s="393">
        <v>1320</v>
      </c>
      <c r="K456" s="394">
        <v>0</v>
      </c>
      <c r="L456" s="373"/>
    </row>
    <row r="457" spans="1:12" ht="25.5">
      <c r="A457" s="363">
        <f t="shared" si="7"/>
        <v>455</v>
      </c>
      <c r="B457" s="363" t="s">
        <v>1293</v>
      </c>
      <c r="C457" s="373" t="s">
        <v>1671</v>
      </c>
      <c r="D457" s="377" t="s">
        <v>881</v>
      </c>
      <c r="E457" s="377" t="s">
        <v>298</v>
      </c>
      <c r="F457" s="380" t="s">
        <v>1958</v>
      </c>
      <c r="G457" s="373" t="s">
        <v>1701</v>
      </c>
      <c r="H457" s="395" t="s">
        <v>1959</v>
      </c>
      <c r="I457" s="392">
        <v>41983</v>
      </c>
      <c r="J457" s="393">
        <v>336</v>
      </c>
      <c r="K457" s="394">
        <v>0</v>
      </c>
      <c r="L457" s="373"/>
    </row>
    <row r="458" spans="1:12" ht="25.5">
      <c r="A458" s="363">
        <f t="shared" si="7"/>
        <v>456</v>
      </c>
      <c r="B458" s="363" t="s">
        <v>1293</v>
      </c>
      <c r="C458" s="373" t="s">
        <v>1671</v>
      </c>
      <c r="D458" s="377" t="s">
        <v>881</v>
      </c>
      <c r="E458" s="377" t="s">
        <v>298</v>
      </c>
      <c r="F458" s="380" t="s">
        <v>1960</v>
      </c>
      <c r="G458" s="373" t="s">
        <v>1701</v>
      </c>
      <c r="H458" s="395" t="s">
        <v>1959</v>
      </c>
      <c r="I458" s="392">
        <v>41983</v>
      </c>
      <c r="J458" s="393">
        <v>450</v>
      </c>
      <c r="K458" s="394">
        <v>0</v>
      </c>
      <c r="L458" s="373"/>
    </row>
    <row r="459" spans="1:12" ht="25.5">
      <c r="A459" s="363">
        <f t="shared" si="7"/>
        <v>457</v>
      </c>
      <c r="B459" s="363" t="s">
        <v>1293</v>
      </c>
      <c r="C459" s="373" t="s">
        <v>1671</v>
      </c>
      <c r="D459" s="377" t="s">
        <v>881</v>
      </c>
      <c r="E459" s="377" t="s">
        <v>298</v>
      </c>
      <c r="F459" s="380">
        <v>130710004</v>
      </c>
      <c r="G459" s="373" t="s">
        <v>1701</v>
      </c>
      <c r="H459" s="395" t="s">
        <v>1959</v>
      </c>
      <c r="I459" s="392">
        <v>41984</v>
      </c>
      <c r="J459" s="393">
        <v>1560</v>
      </c>
      <c r="K459" s="394">
        <v>0</v>
      </c>
      <c r="L459" s="373"/>
    </row>
    <row r="460" spans="1:12" ht="25.5">
      <c r="A460" s="363">
        <f t="shared" si="7"/>
        <v>458</v>
      </c>
      <c r="B460" s="363" t="s">
        <v>1293</v>
      </c>
      <c r="C460" s="373" t="s">
        <v>1671</v>
      </c>
      <c r="D460" s="377" t="s">
        <v>881</v>
      </c>
      <c r="E460" s="377" t="s">
        <v>298</v>
      </c>
      <c r="F460" s="380" t="s">
        <v>1960</v>
      </c>
      <c r="G460" s="373" t="s">
        <v>1701</v>
      </c>
      <c r="H460" s="395" t="s">
        <v>1961</v>
      </c>
      <c r="I460" s="392">
        <v>41983</v>
      </c>
      <c r="J460" s="393">
        <v>72</v>
      </c>
      <c r="K460" s="394">
        <v>0</v>
      </c>
      <c r="L460" s="373"/>
    </row>
    <row r="461" spans="1:12" ht="25.5">
      <c r="A461" s="363">
        <f t="shared" si="7"/>
        <v>459</v>
      </c>
      <c r="B461" s="363" t="s">
        <v>1293</v>
      </c>
      <c r="C461" s="373" t="s">
        <v>1866</v>
      </c>
      <c r="D461" s="377" t="s">
        <v>881</v>
      </c>
      <c r="E461" s="377" t="s">
        <v>298</v>
      </c>
      <c r="F461" s="380" t="s">
        <v>1679</v>
      </c>
      <c r="G461" s="373" t="s">
        <v>1701</v>
      </c>
      <c r="H461" s="395" t="s">
        <v>1962</v>
      </c>
      <c r="I461" s="392">
        <v>41989</v>
      </c>
      <c r="J461" s="393">
        <v>240</v>
      </c>
      <c r="K461" s="394">
        <v>0</v>
      </c>
      <c r="L461" s="373"/>
    </row>
    <row r="462" spans="1:12" ht="25.5">
      <c r="A462" s="363">
        <f t="shared" si="7"/>
        <v>460</v>
      </c>
      <c r="B462" s="363" t="s">
        <v>1293</v>
      </c>
      <c r="C462" s="373" t="s">
        <v>1866</v>
      </c>
      <c r="D462" s="377" t="s">
        <v>881</v>
      </c>
      <c r="E462" s="377" t="s">
        <v>298</v>
      </c>
      <c r="F462" s="380" t="s">
        <v>1679</v>
      </c>
      <c r="G462" s="373" t="s">
        <v>1701</v>
      </c>
      <c r="H462" s="395" t="s">
        <v>1963</v>
      </c>
      <c r="I462" s="392">
        <v>41989</v>
      </c>
      <c r="J462" s="393">
        <v>300</v>
      </c>
      <c r="K462" s="394">
        <v>0</v>
      </c>
      <c r="L462" s="373"/>
    </row>
    <row r="463" spans="1:12" ht="25.5">
      <c r="A463" s="363">
        <f t="shared" si="7"/>
        <v>461</v>
      </c>
      <c r="B463" s="363" t="s">
        <v>1293</v>
      </c>
      <c r="C463" s="373" t="s">
        <v>1866</v>
      </c>
      <c r="D463" s="377" t="s">
        <v>881</v>
      </c>
      <c r="E463" s="377" t="s">
        <v>298</v>
      </c>
      <c r="F463" s="380" t="s">
        <v>1679</v>
      </c>
      <c r="G463" s="373" t="s">
        <v>1701</v>
      </c>
      <c r="H463" s="395" t="s">
        <v>1964</v>
      </c>
      <c r="I463" s="392">
        <v>41989</v>
      </c>
      <c r="J463" s="393">
        <v>360</v>
      </c>
      <c r="K463" s="394">
        <v>0</v>
      </c>
      <c r="L463" s="373"/>
    </row>
    <row r="464" spans="1:12" ht="51">
      <c r="A464" s="363">
        <f t="shared" si="7"/>
        <v>462</v>
      </c>
      <c r="B464" s="363" t="s">
        <v>1293</v>
      </c>
      <c r="C464" s="373" t="s">
        <v>1965</v>
      </c>
      <c r="D464" s="377" t="s">
        <v>881</v>
      </c>
      <c r="E464" s="377" t="s">
        <v>298</v>
      </c>
      <c r="F464" s="380" t="s">
        <v>1679</v>
      </c>
      <c r="G464" s="373" t="s">
        <v>1701</v>
      </c>
      <c r="H464" s="395" t="s">
        <v>1966</v>
      </c>
      <c r="I464" s="392">
        <v>41991</v>
      </c>
      <c r="J464" s="393">
        <v>954</v>
      </c>
      <c r="K464" s="394">
        <v>0</v>
      </c>
      <c r="L464" s="373"/>
    </row>
    <row r="465" spans="1:12" ht="38.25">
      <c r="A465" s="363">
        <f t="shared" si="7"/>
        <v>463</v>
      </c>
      <c r="B465" s="363" t="s">
        <v>1293</v>
      </c>
      <c r="C465" s="373" t="s">
        <v>1712</v>
      </c>
      <c r="D465" s="377" t="s">
        <v>881</v>
      </c>
      <c r="E465" s="377" t="s">
        <v>298</v>
      </c>
      <c r="F465" s="380">
        <v>4600009627</v>
      </c>
      <c r="G465" s="373" t="s">
        <v>1511</v>
      </c>
      <c r="H465" s="395" t="s">
        <v>1967</v>
      </c>
      <c r="I465" s="380" t="s">
        <v>1968</v>
      </c>
      <c r="J465" s="393">
        <v>198.8</v>
      </c>
      <c r="K465" s="394">
        <v>0</v>
      </c>
      <c r="L465" s="373"/>
    </row>
    <row r="466" spans="1:12" ht="25.5">
      <c r="A466" s="363">
        <f t="shared" si="7"/>
        <v>464</v>
      </c>
      <c r="B466" s="363" t="s">
        <v>1293</v>
      </c>
      <c r="C466" s="373" t="s">
        <v>1712</v>
      </c>
      <c r="D466" s="377" t="s">
        <v>881</v>
      </c>
      <c r="E466" s="377" t="s">
        <v>298</v>
      </c>
      <c r="F466" s="380">
        <v>4600008937</v>
      </c>
      <c r="G466" s="373" t="s">
        <v>1511</v>
      </c>
      <c r="H466" s="395" t="s">
        <v>1969</v>
      </c>
      <c r="I466" s="380" t="s">
        <v>1970</v>
      </c>
      <c r="J466" s="393">
        <v>57480</v>
      </c>
      <c r="K466" s="394">
        <v>0</v>
      </c>
      <c r="L466" s="373"/>
    </row>
    <row r="467" spans="1:12" ht="25.5">
      <c r="A467" s="363">
        <f t="shared" si="7"/>
        <v>465</v>
      </c>
      <c r="B467" s="363" t="s">
        <v>1293</v>
      </c>
      <c r="C467" s="373" t="s">
        <v>1810</v>
      </c>
      <c r="D467" s="377" t="s">
        <v>881</v>
      </c>
      <c r="E467" s="377" t="s">
        <v>298</v>
      </c>
      <c r="F467" s="380"/>
      <c r="G467" s="373" t="s">
        <v>1812</v>
      </c>
      <c r="H467" s="395" t="s">
        <v>1971</v>
      </c>
      <c r="I467" s="380" t="s">
        <v>1972</v>
      </c>
      <c r="J467" s="393">
        <v>1278</v>
      </c>
      <c r="K467" s="394">
        <v>0</v>
      </c>
      <c r="L467" s="373"/>
    </row>
    <row r="468" spans="1:12" ht="38.25">
      <c r="A468" s="363">
        <f t="shared" si="7"/>
        <v>466</v>
      </c>
      <c r="B468" s="363" t="s">
        <v>1293</v>
      </c>
      <c r="C468" s="373" t="s">
        <v>1973</v>
      </c>
      <c r="D468" s="377" t="s">
        <v>881</v>
      </c>
      <c r="E468" s="377" t="s">
        <v>298</v>
      </c>
      <c r="F468" s="380" t="s">
        <v>1974</v>
      </c>
      <c r="G468" s="373" t="s">
        <v>1975</v>
      </c>
      <c r="H468" s="395" t="s">
        <v>1976</v>
      </c>
      <c r="I468" s="380" t="s">
        <v>1977</v>
      </c>
      <c r="J468" s="393">
        <v>360</v>
      </c>
      <c r="K468" s="394">
        <v>0</v>
      </c>
      <c r="L468" s="373"/>
    </row>
    <row r="469" spans="1:12" ht="51">
      <c r="A469" s="363">
        <f t="shared" si="7"/>
        <v>467</v>
      </c>
      <c r="B469" s="363" t="s">
        <v>1293</v>
      </c>
      <c r="C469" s="373" t="s">
        <v>1978</v>
      </c>
      <c r="D469" s="377" t="s">
        <v>881</v>
      </c>
      <c r="E469" s="377" t="s">
        <v>298</v>
      </c>
      <c r="F469" s="380" t="s">
        <v>1979</v>
      </c>
      <c r="G469" s="373" t="s">
        <v>1980</v>
      </c>
      <c r="H469" s="395" t="s">
        <v>1981</v>
      </c>
      <c r="I469" s="380" t="s">
        <v>1982</v>
      </c>
      <c r="J469" s="393">
        <v>3482</v>
      </c>
      <c r="K469" s="394">
        <v>0</v>
      </c>
      <c r="L469" s="373"/>
    </row>
    <row r="470" spans="1:12" ht="38.25">
      <c r="A470" s="363">
        <f t="shared" si="7"/>
        <v>468</v>
      </c>
      <c r="B470" s="363" t="s">
        <v>1293</v>
      </c>
      <c r="C470" s="373" t="s">
        <v>1983</v>
      </c>
      <c r="D470" s="377" t="s">
        <v>881</v>
      </c>
      <c r="E470" s="377" t="s">
        <v>298</v>
      </c>
      <c r="F470" s="380" t="s">
        <v>1984</v>
      </c>
      <c r="G470" s="373" t="s">
        <v>1975</v>
      </c>
      <c r="H470" s="373" t="s">
        <v>1985</v>
      </c>
      <c r="I470" s="380" t="s">
        <v>1986</v>
      </c>
      <c r="J470" s="393">
        <v>44604</v>
      </c>
      <c r="K470" s="394">
        <v>0</v>
      </c>
      <c r="L470" s="373"/>
    </row>
    <row r="471" spans="1:12" ht="25.5">
      <c r="A471" s="363">
        <f t="shared" si="7"/>
        <v>469</v>
      </c>
      <c r="B471" s="363" t="s">
        <v>1293</v>
      </c>
      <c r="C471" s="373" t="s">
        <v>1987</v>
      </c>
      <c r="D471" s="377" t="s">
        <v>881</v>
      </c>
      <c r="E471" s="377" t="s">
        <v>298</v>
      </c>
      <c r="F471" s="380" t="s">
        <v>1988</v>
      </c>
      <c r="G471" s="373" t="s">
        <v>1485</v>
      </c>
      <c r="H471" s="395" t="s">
        <v>1989</v>
      </c>
      <c r="I471" s="380" t="s">
        <v>1990</v>
      </c>
      <c r="J471" s="393">
        <v>2220</v>
      </c>
      <c r="K471" s="394">
        <v>0</v>
      </c>
      <c r="L471" s="373"/>
    </row>
    <row r="472" spans="1:12" ht="25.5">
      <c r="A472" s="363">
        <f t="shared" si="7"/>
        <v>470</v>
      </c>
      <c r="B472" s="363" t="s">
        <v>1293</v>
      </c>
      <c r="C472" s="373" t="s">
        <v>1991</v>
      </c>
      <c r="D472" s="377" t="s">
        <v>881</v>
      </c>
      <c r="E472" s="377" t="s">
        <v>298</v>
      </c>
      <c r="F472" s="380">
        <v>1114210187</v>
      </c>
      <c r="G472" s="373" t="s">
        <v>1992</v>
      </c>
      <c r="H472" s="395" t="s">
        <v>1993</v>
      </c>
      <c r="I472" s="380" t="s">
        <v>1994</v>
      </c>
      <c r="J472" s="393">
        <v>800</v>
      </c>
      <c r="K472" s="394">
        <v>0</v>
      </c>
      <c r="L472" s="373"/>
    </row>
    <row r="473" spans="1:12" ht="25.5">
      <c r="A473" s="363">
        <f t="shared" si="7"/>
        <v>471</v>
      </c>
      <c r="B473" s="363" t="s">
        <v>1293</v>
      </c>
      <c r="C473" s="373" t="s">
        <v>1991</v>
      </c>
      <c r="D473" s="377" t="s">
        <v>881</v>
      </c>
      <c r="E473" s="377" t="s">
        <v>298</v>
      </c>
      <c r="F473" s="380">
        <v>2614210197</v>
      </c>
      <c r="G473" s="373" t="s">
        <v>1992</v>
      </c>
      <c r="H473" s="395" t="s">
        <v>1995</v>
      </c>
      <c r="I473" s="380" t="s">
        <v>1994</v>
      </c>
      <c r="J473" s="393">
        <v>861</v>
      </c>
      <c r="K473" s="394">
        <v>0</v>
      </c>
      <c r="L473" s="373"/>
    </row>
    <row r="474" spans="1:12" ht="25.5">
      <c r="A474" s="363">
        <f t="shared" si="7"/>
        <v>472</v>
      </c>
      <c r="B474" s="363" t="s">
        <v>1293</v>
      </c>
      <c r="C474" s="373" t="s">
        <v>1991</v>
      </c>
      <c r="D474" s="377" t="s">
        <v>881</v>
      </c>
      <c r="E474" s="377" t="s">
        <v>298</v>
      </c>
      <c r="F474" s="380">
        <v>2614210185</v>
      </c>
      <c r="G474" s="373" t="s">
        <v>1992</v>
      </c>
      <c r="H474" s="395" t="s">
        <v>1996</v>
      </c>
      <c r="I474" s="380" t="s">
        <v>1997</v>
      </c>
      <c r="J474" s="393">
        <v>951</v>
      </c>
      <c r="K474" s="394">
        <v>0</v>
      </c>
      <c r="L474" s="373"/>
    </row>
    <row r="475" spans="1:12" ht="25.5">
      <c r="A475" s="363">
        <f t="shared" si="7"/>
        <v>473</v>
      </c>
      <c r="B475" s="363" t="s">
        <v>1293</v>
      </c>
      <c r="C475" s="373" t="s">
        <v>1998</v>
      </c>
      <c r="D475" s="377" t="s">
        <v>881</v>
      </c>
      <c r="E475" s="377" t="s">
        <v>298</v>
      </c>
      <c r="F475" s="380" t="s">
        <v>1750</v>
      </c>
      <c r="G475" s="373" t="s">
        <v>1975</v>
      </c>
      <c r="H475" s="395" t="s">
        <v>1999</v>
      </c>
      <c r="I475" s="380" t="s">
        <v>2000</v>
      </c>
      <c r="J475" s="393">
        <v>15120</v>
      </c>
      <c r="K475" s="394">
        <v>0</v>
      </c>
      <c r="L475" s="373"/>
    </row>
    <row r="476" spans="1:12" ht="51">
      <c r="A476" s="363">
        <f t="shared" si="7"/>
        <v>474</v>
      </c>
      <c r="B476" s="363" t="s">
        <v>1293</v>
      </c>
      <c r="C476" s="373" t="s">
        <v>2001</v>
      </c>
      <c r="D476" s="377" t="s">
        <v>881</v>
      </c>
      <c r="E476" s="377" t="s">
        <v>298</v>
      </c>
      <c r="F476" s="380" t="s">
        <v>2002</v>
      </c>
      <c r="G476" s="373" t="s">
        <v>1485</v>
      </c>
      <c r="H476" s="395" t="s">
        <v>2003</v>
      </c>
      <c r="I476" s="380" t="s">
        <v>2004</v>
      </c>
      <c r="J476" s="393">
        <v>384</v>
      </c>
      <c r="K476" s="394">
        <v>0</v>
      </c>
      <c r="L476" s="373"/>
    </row>
    <row r="477" spans="1:12" ht="25.5">
      <c r="A477" s="363">
        <f t="shared" si="7"/>
        <v>475</v>
      </c>
      <c r="B477" s="363" t="s">
        <v>1293</v>
      </c>
      <c r="C477" s="373" t="s">
        <v>2005</v>
      </c>
      <c r="D477" s="377" t="s">
        <v>881</v>
      </c>
      <c r="E477" s="377" t="s">
        <v>298</v>
      </c>
      <c r="F477" s="380" t="s">
        <v>1679</v>
      </c>
      <c r="G477" s="373" t="s">
        <v>1673</v>
      </c>
      <c r="H477" s="395" t="s">
        <v>2006</v>
      </c>
      <c r="I477" s="380" t="s">
        <v>2007</v>
      </c>
      <c r="J477" s="393">
        <v>2706</v>
      </c>
      <c r="K477" s="394">
        <v>0</v>
      </c>
      <c r="L477" s="373"/>
    </row>
    <row r="478" spans="1:12" ht="25.5">
      <c r="A478" s="363">
        <f t="shared" si="7"/>
        <v>476</v>
      </c>
      <c r="B478" s="363" t="s">
        <v>1293</v>
      </c>
      <c r="C478" s="373" t="s">
        <v>1745</v>
      </c>
      <c r="D478" s="377" t="s">
        <v>881</v>
      </c>
      <c r="E478" s="377" t="s">
        <v>298</v>
      </c>
      <c r="F478" s="380">
        <v>4520009549</v>
      </c>
      <c r="G478" s="373" t="s">
        <v>1485</v>
      </c>
      <c r="H478" s="395" t="s">
        <v>2008</v>
      </c>
      <c r="I478" s="380" t="s">
        <v>2009</v>
      </c>
      <c r="J478" s="393">
        <v>708</v>
      </c>
      <c r="K478" s="394">
        <v>0</v>
      </c>
      <c r="L478" s="373"/>
    </row>
    <row r="479" spans="1:12" ht="38.25">
      <c r="A479" s="363">
        <f t="shared" si="7"/>
        <v>477</v>
      </c>
      <c r="B479" s="363" t="s">
        <v>1293</v>
      </c>
      <c r="C479" s="373" t="s">
        <v>2010</v>
      </c>
      <c r="D479" s="377" t="s">
        <v>881</v>
      </c>
      <c r="E479" s="377" t="s">
        <v>298</v>
      </c>
      <c r="F479" s="380" t="s">
        <v>2011</v>
      </c>
      <c r="G479" s="373" t="s">
        <v>2012</v>
      </c>
      <c r="H479" s="395" t="s">
        <v>2013</v>
      </c>
      <c r="I479" s="380" t="s">
        <v>2014</v>
      </c>
      <c r="J479" s="393">
        <v>7010</v>
      </c>
      <c r="K479" s="394">
        <v>0</v>
      </c>
      <c r="L479" s="373"/>
    </row>
    <row r="480" spans="1:12" ht="25.5">
      <c r="A480" s="363">
        <f t="shared" si="7"/>
        <v>478</v>
      </c>
      <c r="B480" s="363" t="s">
        <v>1293</v>
      </c>
      <c r="C480" s="373" t="s">
        <v>2015</v>
      </c>
      <c r="D480" s="377" t="s">
        <v>881</v>
      </c>
      <c r="E480" s="377" t="s">
        <v>298</v>
      </c>
      <c r="F480" s="380" t="s">
        <v>1679</v>
      </c>
      <c r="G480" s="373" t="s">
        <v>2016</v>
      </c>
      <c r="H480" s="395" t="s">
        <v>1813</v>
      </c>
      <c r="I480" s="380" t="s">
        <v>2017</v>
      </c>
      <c r="J480" s="393">
        <v>21000</v>
      </c>
      <c r="K480" s="394">
        <v>0</v>
      </c>
      <c r="L480" s="373"/>
    </row>
    <row r="481" spans="1:13" ht="25.5">
      <c r="A481" s="363">
        <f t="shared" si="7"/>
        <v>479</v>
      </c>
      <c r="B481" s="363" t="s">
        <v>1293</v>
      </c>
      <c r="C481" s="373" t="s">
        <v>1745</v>
      </c>
      <c r="D481" s="377" t="s">
        <v>881</v>
      </c>
      <c r="E481" s="377" t="s">
        <v>298</v>
      </c>
      <c r="F481" s="380" t="s">
        <v>2018</v>
      </c>
      <c r="G481" s="373" t="s">
        <v>1444</v>
      </c>
      <c r="H481" s="395" t="s">
        <v>1747</v>
      </c>
      <c r="I481" s="380" t="s">
        <v>2019</v>
      </c>
      <c r="J481" s="393">
        <v>19200</v>
      </c>
      <c r="K481" s="394">
        <v>0</v>
      </c>
      <c r="L481" s="373"/>
    </row>
    <row r="482" spans="1:13" ht="38.25">
      <c r="A482" s="363">
        <f t="shared" si="7"/>
        <v>480</v>
      </c>
      <c r="B482" s="363" t="s">
        <v>1293</v>
      </c>
      <c r="C482" s="373" t="s">
        <v>2020</v>
      </c>
      <c r="D482" s="377" t="s">
        <v>881</v>
      </c>
      <c r="E482" s="377" t="s">
        <v>298</v>
      </c>
      <c r="F482" s="380" t="s">
        <v>2021</v>
      </c>
      <c r="G482" s="373" t="s">
        <v>1444</v>
      </c>
      <c r="H482" s="395" t="s">
        <v>2022</v>
      </c>
      <c r="I482" s="380" t="s">
        <v>2023</v>
      </c>
      <c r="J482" s="393">
        <v>5040</v>
      </c>
      <c r="K482" s="394">
        <v>0</v>
      </c>
      <c r="L482" s="373"/>
    </row>
    <row r="483" spans="1:13" ht="25.5">
      <c r="A483" s="363">
        <f t="shared" si="7"/>
        <v>481</v>
      </c>
      <c r="B483" s="363" t="s">
        <v>1293</v>
      </c>
      <c r="C483" s="373" t="s">
        <v>2024</v>
      </c>
      <c r="D483" s="377" t="s">
        <v>881</v>
      </c>
      <c r="E483" s="377" t="s">
        <v>298</v>
      </c>
      <c r="F483" s="380" t="s">
        <v>2025</v>
      </c>
      <c r="G483" s="373" t="s">
        <v>1485</v>
      </c>
      <c r="H483" s="395" t="s">
        <v>2026</v>
      </c>
      <c r="I483" s="380" t="s">
        <v>2027</v>
      </c>
      <c r="J483" s="393">
        <v>1200</v>
      </c>
      <c r="K483" s="394">
        <v>0</v>
      </c>
      <c r="L483" s="373"/>
    </row>
    <row r="484" spans="1:13" ht="51">
      <c r="A484" s="363">
        <f t="shared" si="7"/>
        <v>482</v>
      </c>
      <c r="B484" s="363" t="s">
        <v>1293</v>
      </c>
      <c r="C484" s="373" t="s">
        <v>1978</v>
      </c>
      <c r="D484" s="377" t="s">
        <v>881</v>
      </c>
      <c r="E484" s="377" t="s">
        <v>298</v>
      </c>
      <c r="F484" s="380" t="s">
        <v>2028</v>
      </c>
      <c r="G484" s="373" t="s">
        <v>2029</v>
      </c>
      <c r="H484" s="395" t="s">
        <v>1981</v>
      </c>
      <c r="I484" s="380" t="s">
        <v>2030</v>
      </c>
      <c r="J484" s="393">
        <v>2682</v>
      </c>
      <c r="K484" s="394">
        <v>0</v>
      </c>
      <c r="L484" s="373"/>
    </row>
    <row r="485" spans="1:13" ht="25.5">
      <c r="A485" s="363">
        <f t="shared" si="7"/>
        <v>483</v>
      </c>
      <c r="B485" s="363" t="s">
        <v>1293</v>
      </c>
      <c r="C485" s="373" t="s">
        <v>2031</v>
      </c>
      <c r="D485" s="377" t="s">
        <v>881</v>
      </c>
      <c r="E485" s="377" t="s">
        <v>298</v>
      </c>
      <c r="F485" s="396">
        <v>41275</v>
      </c>
      <c r="G485" s="373" t="s">
        <v>1734</v>
      </c>
      <c r="H485" s="395" t="s">
        <v>2032</v>
      </c>
      <c r="I485" s="380" t="s">
        <v>2033</v>
      </c>
      <c r="J485" s="393">
        <v>1200</v>
      </c>
      <c r="K485" s="394">
        <v>0</v>
      </c>
      <c r="L485" s="373"/>
    </row>
    <row r="486" spans="1:13" ht="38.25">
      <c r="A486" s="363">
        <f t="shared" si="7"/>
        <v>484</v>
      </c>
      <c r="B486" s="363" t="s">
        <v>1293</v>
      </c>
      <c r="C486" s="373" t="s">
        <v>1719</v>
      </c>
      <c r="D486" s="377" t="s">
        <v>881</v>
      </c>
      <c r="E486" s="377" t="s">
        <v>298</v>
      </c>
      <c r="F486" s="380" t="s">
        <v>2034</v>
      </c>
      <c r="G486" s="373" t="s">
        <v>1511</v>
      </c>
      <c r="H486" s="395" t="s">
        <v>2035</v>
      </c>
      <c r="I486" s="380" t="s">
        <v>2036</v>
      </c>
      <c r="J486" s="393">
        <v>3000</v>
      </c>
      <c r="K486" s="394">
        <v>0</v>
      </c>
      <c r="L486" s="373"/>
    </row>
    <row r="487" spans="1:13" ht="25.5">
      <c r="A487" s="363">
        <f t="shared" si="7"/>
        <v>485</v>
      </c>
      <c r="B487" s="363" t="s">
        <v>1293</v>
      </c>
      <c r="C487" s="373" t="s">
        <v>2037</v>
      </c>
      <c r="D487" s="377" t="s">
        <v>881</v>
      </c>
      <c r="E487" s="377" t="s">
        <v>298</v>
      </c>
      <c r="F487" s="380" t="s">
        <v>2038</v>
      </c>
      <c r="G487" s="373" t="s">
        <v>1460</v>
      </c>
      <c r="H487" s="395" t="s">
        <v>2039</v>
      </c>
      <c r="I487" s="380" t="s">
        <v>2040</v>
      </c>
      <c r="J487" s="393">
        <v>12000</v>
      </c>
      <c r="K487" s="394">
        <v>0</v>
      </c>
      <c r="L487" s="373"/>
    </row>
    <row r="488" spans="1:13" ht="38.25">
      <c r="A488" s="363">
        <f t="shared" si="7"/>
        <v>486</v>
      </c>
      <c r="B488" s="363" t="s">
        <v>1293</v>
      </c>
      <c r="C488" s="373" t="s">
        <v>2041</v>
      </c>
      <c r="D488" s="377" t="s">
        <v>881</v>
      </c>
      <c r="E488" s="377" t="s">
        <v>298</v>
      </c>
      <c r="F488" s="380">
        <v>1338</v>
      </c>
      <c r="G488" s="373" t="s">
        <v>1343</v>
      </c>
      <c r="H488" s="395" t="s">
        <v>2042</v>
      </c>
      <c r="I488" s="380" t="s">
        <v>2043</v>
      </c>
      <c r="J488" s="393">
        <v>10740</v>
      </c>
      <c r="K488" s="394">
        <v>0</v>
      </c>
      <c r="L488" s="373"/>
    </row>
    <row r="489" spans="1:13" ht="38.25">
      <c r="A489" s="363">
        <f t="shared" si="7"/>
        <v>487</v>
      </c>
      <c r="B489" s="363" t="s">
        <v>1293</v>
      </c>
      <c r="C489" s="373" t="s">
        <v>2044</v>
      </c>
      <c r="D489" s="377" t="s">
        <v>881</v>
      </c>
      <c r="E489" s="377" t="s">
        <v>298</v>
      </c>
      <c r="F489" s="380" t="s">
        <v>2045</v>
      </c>
      <c r="G489" s="373" t="s">
        <v>1992</v>
      </c>
      <c r="H489" s="363" t="s">
        <v>2046</v>
      </c>
      <c r="I489" s="392">
        <v>41970</v>
      </c>
      <c r="J489" s="393">
        <v>504</v>
      </c>
      <c r="K489" s="394">
        <v>0</v>
      </c>
      <c r="L489" s="373"/>
    </row>
    <row r="490" spans="1:13" ht="25.5">
      <c r="A490" s="363">
        <f t="shared" si="7"/>
        <v>488</v>
      </c>
      <c r="B490" s="363" t="s">
        <v>1293</v>
      </c>
      <c r="C490" s="373" t="s">
        <v>2047</v>
      </c>
      <c r="D490" s="377" t="s">
        <v>881</v>
      </c>
      <c r="E490" s="377" t="s">
        <v>298</v>
      </c>
      <c r="F490" s="380" t="s">
        <v>2048</v>
      </c>
      <c r="G490" s="373" t="s">
        <v>1444</v>
      </c>
      <c r="H490" s="363" t="s">
        <v>2049</v>
      </c>
      <c r="I490" s="392">
        <v>41942</v>
      </c>
      <c r="J490" s="393">
        <v>1000</v>
      </c>
      <c r="K490" s="394">
        <v>0</v>
      </c>
      <c r="L490" s="373"/>
    </row>
    <row r="491" spans="1:13">
      <c r="A491" s="363">
        <f t="shared" si="7"/>
        <v>489</v>
      </c>
      <c r="B491" s="363" t="s">
        <v>1293</v>
      </c>
      <c r="C491" s="373" t="s">
        <v>2050</v>
      </c>
      <c r="D491" s="377" t="s">
        <v>881</v>
      </c>
      <c r="E491" s="377" t="s">
        <v>298</v>
      </c>
      <c r="F491" s="380" t="s">
        <v>2051</v>
      </c>
      <c r="G491" s="373" t="s">
        <v>2052</v>
      </c>
      <c r="H491" s="395" t="s">
        <v>2053</v>
      </c>
      <c r="I491" s="392" t="s">
        <v>2054</v>
      </c>
      <c r="J491" s="393">
        <v>1080</v>
      </c>
      <c r="K491" s="394">
        <v>0</v>
      </c>
      <c r="L491" s="373"/>
    </row>
    <row r="492" spans="1:13" ht="25.5">
      <c r="A492" s="363">
        <f t="shared" si="7"/>
        <v>490</v>
      </c>
      <c r="B492" s="363" t="s">
        <v>1293</v>
      </c>
      <c r="C492" s="373" t="s">
        <v>1887</v>
      </c>
      <c r="D492" s="377" t="s">
        <v>881</v>
      </c>
      <c r="E492" s="377" t="s">
        <v>298</v>
      </c>
      <c r="F492" s="380">
        <v>4600004482</v>
      </c>
      <c r="G492" s="373" t="s">
        <v>2055</v>
      </c>
      <c r="H492" s="395" t="s">
        <v>2056</v>
      </c>
      <c r="I492" s="392" t="s">
        <v>2057</v>
      </c>
      <c r="J492" s="393">
        <v>1152</v>
      </c>
      <c r="K492" s="394">
        <v>0</v>
      </c>
      <c r="L492" s="373"/>
    </row>
    <row r="493" spans="1:13" ht="38.25">
      <c r="A493" s="363">
        <f t="shared" si="7"/>
        <v>491</v>
      </c>
      <c r="B493" s="363" t="s">
        <v>1293</v>
      </c>
      <c r="C493" s="373" t="s">
        <v>2058</v>
      </c>
      <c r="D493" s="377" t="s">
        <v>881</v>
      </c>
      <c r="E493" s="377" t="s">
        <v>298</v>
      </c>
      <c r="F493" s="380" t="s">
        <v>2059</v>
      </c>
      <c r="G493" s="373" t="s">
        <v>1444</v>
      </c>
      <c r="H493" s="395" t="s">
        <v>2060</v>
      </c>
      <c r="I493" s="380" t="s">
        <v>2061</v>
      </c>
      <c r="J493" s="393">
        <v>6000</v>
      </c>
      <c r="K493" s="394">
        <v>0</v>
      </c>
      <c r="L493" s="373"/>
    </row>
    <row r="494" spans="1:13" ht="25.5">
      <c r="A494" s="363">
        <f>A493+1</f>
        <v>492</v>
      </c>
      <c r="B494" s="363" t="s">
        <v>592</v>
      </c>
      <c r="C494" s="363" t="s">
        <v>659</v>
      </c>
      <c r="D494" s="364" t="s">
        <v>633</v>
      </c>
      <c r="E494" s="364" t="s">
        <v>298</v>
      </c>
      <c r="F494" s="363" t="s">
        <v>2062</v>
      </c>
      <c r="G494" s="363" t="s">
        <v>2063</v>
      </c>
      <c r="H494" s="363" t="s">
        <v>2064</v>
      </c>
      <c r="I494" s="363" t="s">
        <v>1297</v>
      </c>
      <c r="J494" s="397">
        <v>10972</v>
      </c>
      <c r="K494" s="398">
        <v>0</v>
      </c>
      <c r="L494" s="364"/>
      <c r="M494" s="367"/>
    </row>
    <row r="495" spans="1:13" ht="25.5">
      <c r="A495" s="363">
        <f t="shared" ref="A495:A558" si="8">A494+1</f>
        <v>493</v>
      </c>
      <c r="B495" s="363" t="s">
        <v>592</v>
      </c>
      <c r="C495" s="363" t="s">
        <v>659</v>
      </c>
      <c r="D495" s="364" t="s">
        <v>633</v>
      </c>
      <c r="E495" s="364" t="s">
        <v>298</v>
      </c>
      <c r="F495" s="363" t="s">
        <v>2065</v>
      </c>
      <c r="G495" s="363" t="s">
        <v>2066</v>
      </c>
      <c r="H495" s="363" t="s">
        <v>2067</v>
      </c>
      <c r="I495" s="363" t="s">
        <v>1297</v>
      </c>
      <c r="J495" s="397">
        <v>3081</v>
      </c>
      <c r="K495" s="398">
        <v>0</v>
      </c>
      <c r="L495" s="369" t="s">
        <v>2068</v>
      </c>
      <c r="M495" s="367"/>
    </row>
    <row r="496" spans="1:13" ht="25.5">
      <c r="A496" s="363">
        <f t="shared" si="8"/>
        <v>494</v>
      </c>
      <c r="B496" s="363" t="s">
        <v>592</v>
      </c>
      <c r="C496" s="363" t="s">
        <v>659</v>
      </c>
      <c r="D496" s="364" t="s">
        <v>633</v>
      </c>
      <c r="E496" s="364" t="s">
        <v>298</v>
      </c>
      <c r="F496" s="363" t="s">
        <v>2069</v>
      </c>
      <c r="G496" s="363" t="s">
        <v>2070</v>
      </c>
      <c r="H496" s="363" t="s">
        <v>2071</v>
      </c>
      <c r="I496" s="363" t="s">
        <v>1297</v>
      </c>
      <c r="J496" s="397">
        <v>6524</v>
      </c>
      <c r="K496" s="398">
        <v>0</v>
      </c>
      <c r="L496" s="364"/>
      <c r="M496" s="367"/>
    </row>
    <row r="497" spans="1:13" ht="25.5">
      <c r="A497" s="363">
        <f t="shared" si="8"/>
        <v>495</v>
      </c>
      <c r="B497" s="363" t="s">
        <v>592</v>
      </c>
      <c r="C497" s="363" t="s">
        <v>659</v>
      </c>
      <c r="D497" s="364" t="s">
        <v>633</v>
      </c>
      <c r="E497" s="364" t="s">
        <v>298</v>
      </c>
      <c r="F497" s="363" t="s">
        <v>2072</v>
      </c>
      <c r="G497" s="363" t="s">
        <v>2073</v>
      </c>
      <c r="H497" s="363" t="s">
        <v>2074</v>
      </c>
      <c r="I497" s="363" t="s">
        <v>1297</v>
      </c>
      <c r="J497" s="397">
        <v>18793</v>
      </c>
      <c r="K497" s="398">
        <v>0</v>
      </c>
      <c r="L497" s="364"/>
      <c r="M497" s="367"/>
    </row>
    <row r="498" spans="1:13" ht="51">
      <c r="A498" s="363">
        <f t="shared" si="8"/>
        <v>496</v>
      </c>
      <c r="B498" s="363" t="s">
        <v>592</v>
      </c>
      <c r="C498" s="363" t="s">
        <v>659</v>
      </c>
      <c r="D498" s="364" t="s">
        <v>633</v>
      </c>
      <c r="E498" s="364" t="s">
        <v>298</v>
      </c>
      <c r="F498" s="363" t="s">
        <v>2075</v>
      </c>
      <c r="G498" s="363" t="s">
        <v>2076</v>
      </c>
      <c r="H498" s="363" t="s">
        <v>2077</v>
      </c>
      <c r="I498" s="363" t="s">
        <v>1297</v>
      </c>
      <c r="J498" s="397">
        <v>4238</v>
      </c>
      <c r="K498" s="398">
        <v>0</v>
      </c>
      <c r="L498" s="369" t="s">
        <v>2078</v>
      </c>
      <c r="M498" s="367"/>
    </row>
    <row r="499" spans="1:13" ht="25.5">
      <c r="A499" s="363">
        <f t="shared" si="8"/>
        <v>497</v>
      </c>
      <c r="B499" s="363" t="s">
        <v>592</v>
      </c>
      <c r="C499" s="363" t="s">
        <v>659</v>
      </c>
      <c r="D499" s="364" t="s">
        <v>633</v>
      </c>
      <c r="E499" s="364" t="s">
        <v>298</v>
      </c>
      <c r="F499" s="363" t="s">
        <v>2079</v>
      </c>
      <c r="G499" s="363" t="s">
        <v>2080</v>
      </c>
      <c r="H499" s="363" t="s">
        <v>2081</v>
      </c>
      <c r="I499" s="363" t="s">
        <v>1314</v>
      </c>
      <c r="J499" s="397">
        <v>15663</v>
      </c>
      <c r="K499" s="398">
        <v>0</v>
      </c>
      <c r="L499" s="364"/>
      <c r="M499" s="367"/>
    </row>
    <row r="500" spans="1:13" ht="25.5">
      <c r="A500" s="363">
        <f t="shared" si="8"/>
        <v>498</v>
      </c>
      <c r="B500" s="363" t="s">
        <v>592</v>
      </c>
      <c r="C500" s="363" t="s">
        <v>659</v>
      </c>
      <c r="D500" s="364" t="s">
        <v>633</v>
      </c>
      <c r="E500" s="364" t="s">
        <v>298</v>
      </c>
      <c r="F500" s="363" t="s">
        <v>2082</v>
      </c>
      <c r="G500" s="363" t="s">
        <v>2083</v>
      </c>
      <c r="H500" s="363" t="s">
        <v>2084</v>
      </c>
      <c r="I500" s="363" t="s">
        <v>1310</v>
      </c>
      <c r="J500" s="397">
        <v>17358</v>
      </c>
      <c r="K500" s="398">
        <v>0</v>
      </c>
      <c r="L500" s="364"/>
      <c r="M500" s="367"/>
    </row>
    <row r="501" spans="1:13" ht="25.5">
      <c r="A501" s="363">
        <f t="shared" si="8"/>
        <v>499</v>
      </c>
      <c r="B501" s="363" t="s">
        <v>592</v>
      </c>
      <c r="C501" s="363" t="s">
        <v>659</v>
      </c>
      <c r="D501" s="364" t="s">
        <v>633</v>
      </c>
      <c r="E501" s="364" t="s">
        <v>298</v>
      </c>
      <c r="F501" s="363" t="s">
        <v>2085</v>
      </c>
      <c r="G501" s="363" t="s">
        <v>2086</v>
      </c>
      <c r="H501" s="363" t="s">
        <v>2087</v>
      </c>
      <c r="I501" s="363" t="s">
        <v>1314</v>
      </c>
      <c r="J501" s="397">
        <v>2653</v>
      </c>
      <c r="K501" s="398">
        <v>0</v>
      </c>
      <c r="L501" s="364"/>
      <c r="M501" s="367"/>
    </row>
    <row r="502" spans="1:13" ht="25.5">
      <c r="A502" s="363">
        <f t="shared" si="8"/>
        <v>500</v>
      </c>
      <c r="B502" s="363" t="s">
        <v>592</v>
      </c>
      <c r="C502" s="363" t="s">
        <v>659</v>
      </c>
      <c r="D502" s="364" t="s">
        <v>633</v>
      </c>
      <c r="E502" s="364" t="s">
        <v>298</v>
      </c>
      <c r="F502" s="363" t="s">
        <v>2088</v>
      </c>
      <c r="G502" s="363" t="s">
        <v>2089</v>
      </c>
      <c r="H502" s="363" t="s">
        <v>2090</v>
      </c>
      <c r="I502" s="363" t="s">
        <v>1310</v>
      </c>
      <c r="J502" s="399">
        <v>7335</v>
      </c>
      <c r="K502" s="398">
        <v>0</v>
      </c>
      <c r="L502" s="364"/>
      <c r="M502" s="367"/>
    </row>
    <row r="503" spans="1:13" ht="25.5">
      <c r="A503" s="363">
        <f t="shared" si="8"/>
        <v>501</v>
      </c>
      <c r="B503" s="363" t="s">
        <v>592</v>
      </c>
      <c r="C503" s="363" t="s">
        <v>659</v>
      </c>
      <c r="D503" s="364" t="s">
        <v>633</v>
      </c>
      <c r="E503" s="364" t="s">
        <v>298</v>
      </c>
      <c r="F503" s="363" t="s">
        <v>2091</v>
      </c>
      <c r="G503" s="363" t="s">
        <v>2092</v>
      </c>
      <c r="H503" s="363" t="s">
        <v>2093</v>
      </c>
      <c r="I503" s="363" t="s">
        <v>1314</v>
      </c>
      <c r="J503" s="399">
        <v>6657</v>
      </c>
      <c r="K503" s="398">
        <v>0</v>
      </c>
      <c r="L503" s="364"/>
      <c r="M503" s="367"/>
    </row>
    <row r="504" spans="1:13" ht="25.5">
      <c r="A504" s="363">
        <f t="shared" si="8"/>
        <v>502</v>
      </c>
      <c r="B504" s="363" t="s">
        <v>592</v>
      </c>
      <c r="C504" s="363" t="s">
        <v>659</v>
      </c>
      <c r="D504" s="364" t="s">
        <v>633</v>
      </c>
      <c r="E504" s="364" t="s">
        <v>298</v>
      </c>
      <c r="F504" s="363" t="s">
        <v>2094</v>
      </c>
      <c r="G504" s="363" t="s">
        <v>2095</v>
      </c>
      <c r="H504" s="363" t="s">
        <v>2096</v>
      </c>
      <c r="I504" s="363" t="s">
        <v>1314</v>
      </c>
      <c r="J504" s="399">
        <v>9042</v>
      </c>
      <c r="K504" s="398">
        <v>0</v>
      </c>
      <c r="L504" s="364"/>
      <c r="M504" s="367"/>
    </row>
    <row r="505" spans="1:13" ht="38.25">
      <c r="A505" s="363">
        <f t="shared" si="8"/>
        <v>503</v>
      </c>
      <c r="B505" s="363" t="s">
        <v>592</v>
      </c>
      <c r="C505" s="363" t="s">
        <v>659</v>
      </c>
      <c r="D505" s="364" t="s">
        <v>633</v>
      </c>
      <c r="E505" s="364" t="s">
        <v>298</v>
      </c>
      <c r="F505" s="363" t="s">
        <v>2097</v>
      </c>
      <c r="G505" s="363" t="s">
        <v>2098</v>
      </c>
      <c r="H505" s="363" t="s">
        <v>2099</v>
      </c>
      <c r="I505" s="363" t="s">
        <v>1314</v>
      </c>
      <c r="J505" s="397">
        <v>11500</v>
      </c>
      <c r="K505" s="398">
        <v>0</v>
      </c>
      <c r="L505" s="364"/>
      <c r="M505" s="367"/>
    </row>
    <row r="506" spans="1:13" ht="38.25">
      <c r="A506" s="363">
        <f t="shared" si="8"/>
        <v>504</v>
      </c>
      <c r="B506" s="363" t="s">
        <v>592</v>
      </c>
      <c r="C506" s="363" t="s">
        <v>659</v>
      </c>
      <c r="D506" s="364" t="s">
        <v>633</v>
      </c>
      <c r="E506" s="364" t="s">
        <v>298</v>
      </c>
      <c r="F506" s="363" t="s">
        <v>2100</v>
      </c>
      <c r="G506" s="363" t="s">
        <v>2101</v>
      </c>
      <c r="H506" s="363" t="s">
        <v>2102</v>
      </c>
      <c r="I506" s="363" t="s">
        <v>1314</v>
      </c>
      <c r="J506" s="397">
        <v>11027</v>
      </c>
      <c r="K506" s="398">
        <v>0</v>
      </c>
      <c r="L506" s="373"/>
      <c r="M506" s="367"/>
    </row>
    <row r="507" spans="1:13" ht="25.5">
      <c r="A507" s="363">
        <f t="shared" si="8"/>
        <v>505</v>
      </c>
      <c r="B507" s="363" t="s">
        <v>592</v>
      </c>
      <c r="C507" s="363" t="s">
        <v>659</v>
      </c>
      <c r="D507" s="364" t="s">
        <v>633</v>
      </c>
      <c r="E507" s="364" t="s">
        <v>298</v>
      </c>
      <c r="F507" s="363" t="s">
        <v>2103</v>
      </c>
      <c r="G507" s="363" t="s">
        <v>2104</v>
      </c>
      <c r="H507" s="363" t="s">
        <v>2105</v>
      </c>
      <c r="I507" s="363" t="s">
        <v>1314</v>
      </c>
      <c r="J507" s="397">
        <v>7196</v>
      </c>
      <c r="K507" s="398">
        <v>0</v>
      </c>
      <c r="L507" s="364"/>
      <c r="M507" s="367"/>
    </row>
    <row r="508" spans="1:13" ht="38.25">
      <c r="A508" s="363">
        <f t="shared" si="8"/>
        <v>506</v>
      </c>
      <c r="B508" s="363" t="s">
        <v>592</v>
      </c>
      <c r="C508" s="363" t="s">
        <v>659</v>
      </c>
      <c r="D508" s="364" t="s">
        <v>633</v>
      </c>
      <c r="E508" s="364" t="s">
        <v>298</v>
      </c>
      <c r="F508" s="363" t="s">
        <v>2106</v>
      </c>
      <c r="G508" s="363" t="s">
        <v>2107</v>
      </c>
      <c r="H508" s="363" t="s">
        <v>2108</v>
      </c>
      <c r="I508" s="363" t="s">
        <v>1314</v>
      </c>
      <c r="J508" s="397">
        <v>4767</v>
      </c>
      <c r="K508" s="398">
        <v>0</v>
      </c>
      <c r="L508" s="364"/>
      <c r="M508" s="367"/>
    </row>
    <row r="509" spans="1:13" ht="25.5">
      <c r="A509" s="363">
        <f t="shared" si="8"/>
        <v>507</v>
      </c>
      <c r="B509" s="363" t="s">
        <v>592</v>
      </c>
      <c r="C509" s="363" t="s">
        <v>659</v>
      </c>
      <c r="D509" s="364" t="s">
        <v>633</v>
      </c>
      <c r="E509" s="364" t="s">
        <v>298</v>
      </c>
      <c r="F509" s="363" t="s">
        <v>2109</v>
      </c>
      <c r="G509" s="363" t="s">
        <v>2110</v>
      </c>
      <c r="H509" s="363" t="s">
        <v>2111</v>
      </c>
      <c r="I509" s="363" t="s">
        <v>1314</v>
      </c>
      <c r="J509" s="397">
        <v>13215</v>
      </c>
      <c r="K509" s="398">
        <v>0</v>
      </c>
      <c r="L509" s="364"/>
      <c r="M509" s="367"/>
    </row>
    <row r="510" spans="1:13" ht="25.5">
      <c r="A510" s="363">
        <f t="shared" si="8"/>
        <v>508</v>
      </c>
      <c r="B510" s="363" t="s">
        <v>592</v>
      </c>
      <c r="C510" s="363" t="s">
        <v>659</v>
      </c>
      <c r="D510" s="364" t="s">
        <v>633</v>
      </c>
      <c r="E510" s="364" t="s">
        <v>298</v>
      </c>
      <c r="F510" s="363" t="s">
        <v>2112</v>
      </c>
      <c r="G510" s="363" t="s">
        <v>2113</v>
      </c>
      <c r="H510" s="363" t="s">
        <v>2114</v>
      </c>
      <c r="I510" s="363" t="s">
        <v>1314</v>
      </c>
      <c r="J510" s="397">
        <v>6730</v>
      </c>
      <c r="K510" s="398">
        <v>0</v>
      </c>
      <c r="L510" s="364"/>
      <c r="M510" s="367"/>
    </row>
    <row r="511" spans="1:13" ht="25.5">
      <c r="A511" s="363">
        <f t="shared" si="8"/>
        <v>509</v>
      </c>
      <c r="B511" s="363" t="s">
        <v>592</v>
      </c>
      <c r="C511" s="363" t="s">
        <v>659</v>
      </c>
      <c r="D511" s="364" t="s">
        <v>633</v>
      </c>
      <c r="E511" s="364" t="s">
        <v>298</v>
      </c>
      <c r="F511" s="363" t="s">
        <v>2115</v>
      </c>
      <c r="G511" s="363" t="s">
        <v>2076</v>
      </c>
      <c r="H511" s="363" t="s">
        <v>2116</v>
      </c>
      <c r="I511" s="363" t="s">
        <v>1314</v>
      </c>
      <c r="J511" s="399">
        <v>13452</v>
      </c>
      <c r="K511" s="398">
        <v>0</v>
      </c>
      <c r="L511" s="373"/>
      <c r="M511" s="367"/>
    </row>
    <row r="512" spans="1:13" ht="25.5">
      <c r="A512" s="363">
        <f t="shared" si="8"/>
        <v>510</v>
      </c>
      <c r="B512" s="363" t="s">
        <v>592</v>
      </c>
      <c r="C512" s="363" t="s">
        <v>659</v>
      </c>
      <c r="D512" s="364" t="s">
        <v>633</v>
      </c>
      <c r="E512" s="364" t="s">
        <v>298</v>
      </c>
      <c r="F512" s="363" t="s">
        <v>2117</v>
      </c>
      <c r="G512" s="363" t="s">
        <v>2118</v>
      </c>
      <c r="H512" s="363" t="s">
        <v>2119</v>
      </c>
      <c r="I512" s="363" t="s">
        <v>1310</v>
      </c>
      <c r="J512" s="397">
        <v>6190</v>
      </c>
      <c r="K512" s="398">
        <v>0</v>
      </c>
      <c r="L512" s="364"/>
      <c r="M512" s="367"/>
    </row>
    <row r="513" spans="1:13" ht="38.25">
      <c r="A513" s="363">
        <f t="shared" si="8"/>
        <v>511</v>
      </c>
      <c r="B513" s="363" t="s">
        <v>592</v>
      </c>
      <c r="C513" s="363" t="s">
        <v>659</v>
      </c>
      <c r="D513" s="364" t="s">
        <v>633</v>
      </c>
      <c r="E513" s="364" t="s">
        <v>298</v>
      </c>
      <c r="F513" s="363" t="s">
        <v>2120</v>
      </c>
      <c r="G513" s="363" t="s">
        <v>2121</v>
      </c>
      <c r="H513" s="363" t="s">
        <v>2122</v>
      </c>
      <c r="I513" s="363" t="s">
        <v>1310</v>
      </c>
      <c r="J513" s="397">
        <v>17025</v>
      </c>
      <c r="K513" s="398">
        <v>0</v>
      </c>
      <c r="L513" s="364"/>
      <c r="M513" s="367"/>
    </row>
    <row r="514" spans="1:13" ht="25.5">
      <c r="A514" s="363">
        <f t="shared" si="8"/>
        <v>512</v>
      </c>
      <c r="B514" s="363" t="s">
        <v>592</v>
      </c>
      <c r="C514" s="363" t="s">
        <v>659</v>
      </c>
      <c r="D514" s="364" t="s">
        <v>633</v>
      </c>
      <c r="E514" s="364" t="s">
        <v>298</v>
      </c>
      <c r="F514" s="363" t="s">
        <v>2123</v>
      </c>
      <c r="G514" s="363" t="s">
        <v>2124</v>
      </c>
      <c r="H514" s="363" t="s">
        <v>2125</v>
      </c>
      <c r="I514" s="363" t="s">
        <v>1379</v>
      </c>
      <c r="J514" s="397">
        <v>15893</v>
      </c>
      <c r="K514" s="398">
        <v>0</v>
      </c>
      <c r="L514" s="364"/>
      <c r="M514" s="367"/>
    </row>
    <row r="515" spans="1:13" ht="25.5">
      <c r="A515" s="363">
        <f t="shared" si="8"/>
        <v>513</v>
      </c>
      <c r="B515" s="363" t="s">
        <v>592</v>
      </c>
      <c r="C515" s="363" t="s">
        <v>659</v>
      </c>
      <c r="D515" s="364" t="s">
        <v>633</v>
      </c>
      <c r="E515" s="364" t="s">
        <v>298</v>
      </c>
      <c r="F515" s="363" t="s">
        <v>2126</v>
      </c>
      <c r="G515" s="363" t="s">
        <v>2127</v>
      </c>
      <c r="H515" s="363" t="s">
        <v>2128</v>
      </c>
      <c r="I515" s="363" t="s">
        <v>1379</v>
      </c>
      <c r="J515" s="397">
        <v>10442</v>
      </c>
      <c r="K515" s="398">
        <v>0</v>
      </c>
      <c r="L515" s="364"/>
      <c r="M515" s="367"/>
    </row>
    <row r="516" spans="1:13" ht="25.5">
      <c r="A516" s="363">
        <f t="shared" si="8"/>
        <v>514</v>
      </c>
      <c r="B516" s="363" t="s">
        <v>592</v>
      </c>
      <c r="C516" s="363" t="s">
        <v>659</v>
      </c>
      <c r="D516" s="364" t="s">
        <v>633</v>
      </c>
      <c r="E516" s="364" t="s">
        <v>298</v>
      </c>
      <c r="F516" s="363" t="s">
        <v>2129</v>
      </c>
      <c r="G516" s="363" t="s">
        <v>2130</v>
      </c>
      <c r="H516" s="363" t="s">
        <v>2131</v>
      </c>
      <c r="I516" s="363" t="s">
        <v>1372</v>
      </c>
      <c r="J516" s="397">
        <v>6679</v>
      </c>
      <c r="K516" s="398">
        <v>0</v>
      </c>
      <c r="L516" s="364"/>
      <c r="M516" s="367"/>
    </row>
    <row r="517" spans="1:13" ht="25.5">
      <c r="A517" s="363">
        <f t="shared" si="8"/>
        <v>515</v>
      </c>
      <c r="B517" s="363" t="s">
        <v>592</v>
      </c>
      <c r="C517" s="363" t="s">
        <v>659</v>
      </c>
      <c r="D517" s="364" t="s">
        <v>633</v>
      </c>
      <c r="E517" s="364" t="s">
        <v>298</v>
      </c>
      <c r="F517" s="363" t="s">
        <v>2132</v>
      </c>
      <c r="G517" s="363" t="s">
        <v>2133</v>
      </c>
      <c r="H517" s="363" t="s">
        <v>2134</v>
      </c>
      <c r="I517" s="363" t="s">
        <v>1372</v>
      </c>
      <c r="J517" s="397">
        <v>4833</v>
      </c>
      <c r="K517" s="398">
        <v>0</v>
      </c>
      <c r="L517" s="364"/>
      <c r="M517" s="367"/>
    </row>
    <row r="518" spans="1:13" ht="25.5">
      <c r="A518" s="363">
        <f t="shared" si="8"/>
        <v>516</v>
      </c>
      <c r="B518" s="363" t="s">
        <v>592</v>
      </c>
      <c r="C518" s="363" t="s">
        <v>659</v>
      </c>
      <c r="D518" s="364" t="s">
        <v>633</v>
      </c>
      <c r="E518" s="364" t="s">
        <v>298</v>
      </c>
      <c r="F518" s="363" t="s">
        <v>2135</v>
      </c>
      <c r="G518" s="363" t="s">
        <v>2136</v>
      </c>
      <c r="H518" s="363" t="s">
        <v>2137</v>
      </c>
      <c r="I518" s="363" t="s">
        <v>2138</v>
      </c>
      <c r="J518" s="397">
        <v>3201</v>
      </c>
      <c r="K518" s="398">
        <v>0</v>
      </c>
      <c r="L518" s="364"/>
      <c r="M518" s="367"/>
    </row>
    <row r="519" spans="1:13" ht="25.5">
      <c r="A519" s="363">
        <f t="shared" si="8"/>
        <v>517</v>
      </c>
      <c r="B519" s="363" t="s">
        <v>592</v>
      </c>
      <c r="C519" s="363" t="s">
        <v>659</v>
      </c>
      <c r="D519" s="364" t="s">
        <v>633</v>
      </c>
      <c r="E519" s="364" t="s">
        <v>298</v>
      </c>
      <c r="F519" s="363" t="s">
        <v>2139</v>
      </c>
      <c r="G519" s="363" t="s">
        <v>2140</v>
      </c>
      <c r="H519" s="363" t="s">
        <v>2141</v>
      </c>
      <c r="I519" s="363" t="s">
        <v>1372</v>
      </c>
      <c r="J519" s="399">
        <v>4448</v>
      </c>
      <c r="K519" s="398">
        <v>0</v>
      </c>
      <c r="L519" s="364"/>
      <c r="M519" s="367"/>
    </row>
    <row r="520" spans="1:13" ht="38.25">
      <c r="A520" s="363">
        <f t="shared" si="8"/>
        <v>518</v>
      </c>
      <c r="B520" s="363" t="s">
        <v>592</v>
      </c>
      <c r="C520" s="363" t="s">
        <v>659</v>
      </c>
      <c r="D520" s="364" t="s">
        <v>633</v>
      </c>
      <c r="E520" s="364" t="s">
        <v>298</v>
      </c>
      <c r="F520" s="363" t="s">
        <v>2142</v>
      </c>
      <c r="G520" s="363" t="s">
        <v>2143</v>
      </c>
      <c r="H520" s="363" t="s">
        <v>2144</v>
      </c>
      <c r="I520" s="363" t="s">
        <v>1379</v>
      </c>
      <c r="J520" s="397">
        <v>3012</v>
      </c>
      <c r="K520" s="398">
        <v>0</v>
      </c>
      <c r="L520" s="364"/>
      <c r="M520" s="367"/>
    </row>
    <row r="521" spans="1:13" ht="25.5">
      <c r="A521" s="363">
        <f t="shared" si="8"/>
        <v>519</v>
      </c>
      <c r="B521" s="363" t="s">
        <v>592</v>
      </c>
      <c r="C521" s="363" t="s">
        <v>659</v>
      </c>
      <c r="D521" s="364" t="s">
        <v>633</v>
      </c>
      <c r="E521" s="364" t="s">
        <v>298</v>
      </c>
      <c r="F521" s="363" t="s">
        <v>2145</v>
      </c>
      <c r="G521" s="363" t="s">
        <v>2146</v>
      </c>
      <c r="H521" s="363" t="s">
        <v>2147</v>
      </c>
      <c r="I521" s="363" t="s">
        <v>1372</v>
      </c>
      <c r="J521" s="397">
        <v>5025</v>
      </c>
      <c r="K521" s="398">
        <v>0</v>
      </c>
      <c r="L521" s="364"/>
      <c r="M521" s="367"/>
    </row>
    <row r="522" spans="1:13" ht="25.5">
      <c r="A522" s="363">
        <f t="shared" si="8"/>
        <v>520</v>
      </c>
      <c r="B522" s="363" t="s">
        <v>592</v>
      </c>
      <c r="C522" s="363" t="s">
        <v>659</v>
      </c>
      <c r="D522" s="364" t="s">
        <v>633</v>
      </c>
      <c r="E522" s="364" t="s">
        <v>298</v>
      </c>
      <c r="F522" s="363" t="s">
        <v>2148</v>
      </c>
      <c r="G522" s="363" t="s">
        <v>2149</v>
      </c>
      <c r="H522" s="363" t="s">
        <v>2150</v>
      </c>
      <c r="I522" s="363" t="s">
        <v>1372</v>
      </c>
      <c r="J522" s="397">
        <v>4188</v>
      </c>
      <c r="K522" s="398">
        <v>0</v>
      </c>
      <c r="L522" s="364"/>
      <c r="M522" s="367"/>
    </row>
    <row r="523" spans="1:13" ht="25.5">
      <c r="A523" s="363">
        <f t="shared" si="8"/>
        <v>521</v>
      </c>
      <c r="B523" s="363" t="s">
        <v>592</v>
      </c>
      <c r="C523" s="363" t="s">
        <v>659</v>
      </c>
      <c r="D523" s="364" t="s">
        <v>633</v>
      </c>
      <c r="E523" s="364" t="s">
        <v>298</v>
      </c>
      <c r="F523" s="363" t="s">
        <v>2151</v>
      </c>
      <c r="G523" s="363" t="s">
        <v>2152</v>
      </c>
      <c r="H523" s="363" t="s">
        <v>2153</v>
      </c>
      <c r="I523" s="363" t="s">
        <v>1372</v>
      </c>
      <c r="J523" s="397">
        <v>1512</v>
      </c>
      <c r="K523" s="398">
        <v>0</v>
      </c>
      <c r="L523" s="369" t="s">
        <v>2068</v>
      </c>
      <c r="M523" s="367"/>
    </row>
    <row r="524" spans="1:13" ht="25.5">
      <c r="A524" s="363">
        <f t="shared" si="8"/>
        <v>522</v>
      </c>
      <c r="B524" s="363" t="s">
        <v>592</v>
      </c>
      <c r="C524" s="363" t="s">
        <v>659</v>
      </c>
      <c r="D524" s="364" t="s">
        <v>633</v>
      </c>
      <c r="E524" s="364" t="s">
        <v>298</v>
      </c>
      <c r="F524" s="363" t="s">
        <v>2154</v>
      </c>
      <c r="G524" s="363" t="s">
        <v>2155</v>
      </c>
      <c r="H524" s="363" t="s">
        <v>2156</v>
      </c>
      <c r="I524" s="363" t="s">
        <v>1372</v>
      </c>
      <c r="J524" s="397">
        <v>17112</v>
      </c>
      <c r="K524" s="398">
        <v>0</v>
      </c>
      <c r="L524" s="364"/>
      <c r="M524" s="367"/>
    </row>
    <row r="525" spans="1:13" ht="25.5">
      <c r="A525" s="363">
        <f t="shared" si="8"/>
        <v>523</v>
      </c>
      <c r="B525" s="363" t="s">
        <v>592</v>
      </c>
      <c r="C525" s="363" t="s">
        <v>659</v>
      </c>
      <c r="D525" s="364" t="s">
        <v>633</v>
      </c>
      <c r="E525" s="364" t="s">
        <v>298</v>
      </c>
      <c r="F525" s="363" t="s">
        <v>2157</v>
      </c>
      <c r="G525" s="363" t="s">
        <v>2158</v>
      </c>
      <c r="H525" s="363" t="s">
        <v>2159</v>
      </c>
      <c r="I525" s="363" t="s">
        <v>1372</v>
      </c>
      <c r="J525" s="397">
        <v>2906</v>
      </c>
      <c r="K525" s="398">
        <v>0</v>
      </c>
      <c r="L525" s="364"/>
      <c r="M525" s="367"/>
    </row>
    <row r="526" spans="1:13" ht="25.5">
      <c r="A526" s="363">
        <f t="shared" si="8"/>
        <v>524</v>
      </c>
      <c r="B526" s="363" t="s">
        <v>592</v>
      </c>
      <c r="C526" s="363" t="s">
        <v>659</v>
      </c>
      <c r="D526" s="364" t="s">
        <v>633</v>
      </c>
      <c r="E526" s="364" t="s">
        <v>298</v>
      </c>
      <c r="F526" s="363" t="s">
        <v>2160</v>
      </c>
      <c r="G526" s="363" t="s">
        <v>2161</v>
      </c>
      <c r="H526" s="363" t="s">
        <v>2162</v>
      </c>
      <c r="I526" s="363" t="s">
        <v>1372</v>
      </c>
      <c r="J526" s="397">
        <v>8554</v>
      </c>
      <c r="K526" s="398">
        <v>0</v>
      </c>
      <c r="L526" s="364"/>
      <c r="M526" s="367"/>
    </row>
    <row r="527" spans="1:13" ht="38.25">
      <c r="A527" s="363">
        <f t="shared" si="8"/>
        <v>525</v>
      </c>
      <c r="B527" s="363" t="s">
        <v>592</v>
      </c>
      <c r="C527" s="363" t="s">
        <v>659</v>
      </c>
      <c r="D527" s="364" t="s">
        <v>633</v>
      </c>
      <c r="E527" s="364" t="s">
        <v>298</v>
      </c>
      <c r="F527" s="363" t="s">
        <v>2163</v>
      </c>
      <c r="G527" s="363" t="s">
        <v>2164</v>
      </c>
      <c r="H527" s="363" t="s">
        <v>2165</v>
      </c>
      <c r="I527" s="363" t="s">
        <v>1372</v>
      </c>
      <c r="J527" s="397">
        <v>11659</v>
      </c>
      <c r="K527" s="398">
        <v>0</v>
      </c>
      <c r="L527" s="364"/>
      <c r="M527" s="367"/>
    </row>
    <row r="528" spans="1:13" ht="63.75">
      <c r="A528" s="363">
        <f t="shared" si="8"/>
        <v>526</v>
      </c>
      <c r="B528" s="363" t="s">
        <v>592</v>
      </c>
      <c r="C528" s="363" t="s">
        <v>659</v>
      </c>
      <c r="D528" s="364" t="s">
        <v>633</v>
      </c>
      <c r="E528" s="364" t="s">
        <v>298</v>
      </c>
      <c r="F528" s="363" t="s">
        <v>2166</v>
      </c>
      <c r="G528" s="363" t="s">
        <v>2167</v>
      </c>
      <c r="H528" s="363" t="s">
        <v>2168</v>
      </c>
      <c r="I528" s="363" t="s">
        <v>1372</v>
      </c>
      <c r="J528" s="399">
        <v>4601</v>
      </c>
      <c r="K528" s="398">
        <v>0</v>
      </c>
      <c r="L528" s="364"/>
      <c r="M528" s="367"/>
    </row>
    <row r="529" spans="1:13" ht="25.5">
      <c r="A529" s="363">
        <f t="shared" si="8"/>
        <v>527</v>
      </c>
      <c r="B529" s="363" t="s">
        <v>592</v>
      </c>
      <c r="C529" s="363" t="s">
        <v>659</v>
      </c>
      <c r="D529" s="364" t="s">
        <v>633</v>
      </c>
      <c r="E529" s="364" t="s">
        <v>298</v>
      </c>
      <c r="F529" s="363" t="s">
        <v>2169</v>
      </c>
      <c r="G529" s="363" t="s">
        <v>2170</v>
      </c>
      <c r="H529" s="363" t="s">
        <v>2171</v>
      </c>
      <c r="I529" s="363" t="s">
        <v>1372</v>
      </c>
      <c r="J529" s="397">
        <v>6697</v>
      </c>
      <c r="K529" s="398">
        <v>0</v>
      </c>
      <c r="L529" s="364"/>
      <c r="M529" s="367"/>
    </row>
    <row r="530" spans="1:13" ht="25.5">
      <c r="A530" s="363">
        <f t="shared" si="8"/>
        <v>528</v>
      </c>
      <c r="B530" s="363" t="s">
        <v>592</v>
      </c>
      <c r="C530" s="363" t="s">
        <v>659</v>
      </c>
      <c r="D530" s="364" t="s">
        <v>633</v>
      </c>
      <c r="E530" s="364" t="s">
        <v>298</v>
      </c>
      <c r="F530" s="363" t="s">
        <v>2172</v>
      </c>
      <c r="G530" s="363" t="s">
        <v>2173</v>
      </c>
      <c r="H530" s="363" t="s">
        <v>2174</v>
      </c>
      <c r="I530" s="363" t="s">
        <v>1372</v>
      </c>
      <c r="J530" s="397">
        <v>10657</v>
      </c>
      <c r="K530" s="398">
        <v>0</v>
      </c>
      <c r="L530" s="364"/>
      <c r="M530" s="367"/>
    </row>
    <row r="531" spans="1:13" ht="25.5">
      <c r="A531" s="363">
        <f t="shared" si="8"/>
        <v>529</v>
      </c>
      <c r="B531" s="363" t="s">
        <v>592</v>
      </c>
      <c r="C531" s="363" t="s">
        <v>659</v>
      </c>
      <c r="D531" s="364" t="s">
        <v>633</v>
      </c>
      <c r="E531" s="364" t="s">
        <v>298</v>
      </c>
      <c r="F531" s="363" t="s">
        <v>2175</v>
      </c>
      <c r="G531" s="363" t="s">
        <v>2176</v>
      </c>
      <c r="H531" s="363" t="s">
        <v>2177</v>
      </c>
      <c r="I531" s="363" t="s">
        <v>1418</v>
      </c>
      <c r="J531" s="397">
        <v>20197</v>
      </c>
      <c r="K531" s="398">
        <v>0</v>
      </c>
      <c r="L531" s="364"/>
      <c r="M531" s="367"/>
    </row>
    <row r="532" spans="1:13" ht="25.5">
      <c r="A532" s="363">
        <f t="shared" si="8"/>
        <v>530</v>
      </c>
      <c r="B532" s="363" t="s">
        <v>592</v>
      </c>
      <c r="C532" s="363" t="s">
        <v>659</v>
      </c>
      <c r="D532" s="364" t="s">
        <v>633</v>
      </c>
      <c r="E532" s="364" t="s">
        <v>298</v>
      </c>
      <c r="F532" s="363" t="s">
        <v>2178</v>
      </c>
      <c r="G532" s="363" t="s">
        <v>2179</v>
      </c>
      <c r="H532" s="363" t="s">
        <v>2180</v>
      </c>
      <c r="I532" s="363" t="s">
        <v>1422</v>
      </c>
      <c r="J532" s="397">
        <v>18587</v>
      </c>
      <c r="K532" s="398">
        <v>0</v>
      </c>
      <c r="L532" s="364"/>
      <c r="M532" s="367"/>
    </row>
    <row r="533" spans="1:13" ht="25.5">
      <c r="A533" s="363">
        <f t="shared" si="8"/>
        <v>531</v>
      </c>
      <c r="B533" s="363" t="s">
        <v>592</v>
      </c>
      <c r="C533" s="363" t="s">
        <v>659</v>
      </c>
      <c r="D533" s="364" t="s">
        <v>633</v>
      </c>
      <c r="E533" s="364" t="s">
        <v>298</v>
      </c>
      <c r="F533" s="363" t="s">
        <v>2181</v>
      </c>
      <c r="G533" s="363" t="s">
        <v>2182</v>
      </c>
      <c r="H533" s="363" t="s">
        <v>2183</v>
      </c>
      <c r="I533" s="363" t="s">
        <v>1418</v>
      </c>
      <c r="J533" s="397">
        <v>6604</v>
      </c>
      <c r="K533" s="398">
        <v>0</v>
      </c>
      <c r="L533" s="364"/>
      <c r="M533" s="367"/>
    </row>
    <row r="534" spans="1:13" ht="25.5">
      <c r="A534" s="363">
        <f t="shared" si="8"/>
        <v>532</v>
      </c>
      <c r="B534" s="363" t="s">
        <v>592</v>
      </c>
      <c r="C534" s="363" t="s">
        <v>659</v>
      </c>
      <c r="D534" s="364" t="s">
        <v>633</v>
      </c>
      <c r="E534" s="364" t="s">
        <v>298</v>
      </c>
      <c r="F534" s="363" t="s">
        <v>2184</v>
      </c>
      <c r="G534" s="363" t="s">
        <v>2185</v>
      </c>
      <c r="H534" s="363" t="s">
        <v>2186</v>
      </c>
      <c r="I534" s="363" t="s">
        <v>1418</v>
      </c>
      <c r="J534" s="397">
        <v>17466</v>
      </c>
      <c r="K534" s="398">
        <v>0</v>
      </c>
      <c r="L534" s="364"/>
      <c r="M534" s="367"/>
    </row>
    <row r="535" spans="1:13" ht="38.25">
      <c r="A535" s="363">
        <f t="shared" si="8"/>
        <v>533</v>
      </c>
      <c r="B535" s="363" t="s">
        <v>592</v>
      </c>
      <c r="C535" s="363" t="s">
        <v>659</v>
      </c>
      <c r="D535" s="364" t="s">
        <v>633</v>
      </c>
      <c r="E535" s="364" t="s">
        <v>298</v>
      </c>
      <c r="F535" s="363" t="s">
        <v>2187</v>
      </c>
      <c r="G535" s="363" t="s">
        <v>2188</v>
      </c>
      <c r="H535" s="363" t="s">
        <v>2189</v>
      </c>
      <c r="I535" s="363" t="s">
        <v>1418</v>
      </c>
      <c r="J535" s="397">
        <v>7226</v>
      </c>
      <c r="K535" s="398">
        <v>0</v>
      </c>
      <c r="L535" s="364"/>
      <c r="M535" s="367"/>
    </row>
    <row r="536" spans="1:13" ht="51">
      <c r="A536" s="363">
        <f t="shared" si="8"/>
        <v>534</v>
      </c>
      <c r="B536" s="363" t="s">
        <v>592</v>
      </c>
      <c r="C536" s="363" t="s">
        <v>659</v>
      </c>
      <c r="D536" s="364" t="s">
        <v>633</v>
      </c>
      <c r="E536" s="364" t="s">
        <v>298</v>
      </c>
      <c r="F536" s="363" t="s">
        <v>2190</v>
      </c>
      <c r="G536" s="363" t="s">
        <v>2191</v>
      </c>
      <c r="H536" s="363" t="s">
        <v>2192</v>
      </c>
      <c r="I536" s="363" t="s">
        <v>1422</v>
      </c>
      <c r="J536" s="397">
        <v>9783</v>
      </c>
      <c r="K536" s="398">
        <v>0</v>
      </c>
      <c r="L536" s="364"/>
      <c r="M536" s="367"/>
    </row>
    <row r="537" spans="1:13" ht="25.5">
      <c r="A537" s="363">
        <f t="shared" si="8"/>
        <v>535</v>
      </c>
      <c r="B537" s="363" t="s">
        <v>592</v>
      </c>
      <c r="C537" s="363" t="s">
        <v>659</v>
      </c>
      <c r="D537" s="364" t="s">
        <v>633</v>
      </c>
      <c r="E537" s="364" t="s">
        <v>298</v>
      </c>
      <c r="F537" s="363" t="s">
        <v>2193</v>
      </c>
      <c r="G537" s="363" t="s">
        <v>2066</v>
      </c>
      <c r="H537" s="363" t="s">
        <v>2194</v>
      </c>
      <c r="I537" s="363" t="s">
        <v>1418</v>
      </c>
      <c r="J537" s="397">
        <v>6004</v>
      </c>
      <c r="K537" s="398">
        <v>0</v>
      </c>
      <c r="L537" s="369" t="s">
        <v>2068</v>
      </c>
      <c r="M537" s="367"/>
    </row>
    <row r="538" spans="1:13" ht="38.25">
      <c r="A538" s="363">
        <f t="shared" si="8"/>
        <v>536</v>
      </c>
      <c r="B538" s="363" t="s">
        <v>592</v>
      </c>
      <c r="C538" s="363" t="s">
        <v>659</v>
      </c>
      <c r="D538" s="364" t="s">
        <v>633</v>
      </c>
      <c r="E538" s="364" t="s">
        <v>298</v>
      </c>
      <c r="F538" s="363" t="s">
        <v>2195</v>
      </c>
      <c r="G538" s="363" t="s">
        <v>2196</v>
      </c>
      <c r="H538" s="363" t="s">
        <v>2197</v>
      </c>
      <c r="I538" s="363" t="s">
        <v>1422</v>
      </c>
      <c r="J538" s="399">
        <v>11726</v>
      </c>
      <c r="K538" s="398">
        <v>0</v>
      </c>
      <c r="L538" s="369"/>
      <c r="M538" s="367"/>
    </row>
    <row r="539" spans="1:13" ht="51">
      <c r="A539" s="363">
        <f t="shared" si="8"/>
        <v>537</v>
      </c>
      <c r="B539" s="363" t="s">
        <v>592</v>
      </c>
      <c r="C539" s="363" t="s">
        <v>659</v>
      </c>
      <c r="D539" s="364" t="s">
        <v>633</v>
      </c>
      <c r="E539" s="364" t="s">
        <v>298</v>
      </c>
      <c r="F539" s="363" t="s">
        <v>2198</v>
      </c>
      <c r="G539" s="363" t="s">
        <v>2199</v>
      </c>
      <c r="H539" s="363" t="s">
        <v>2200</v>
      </c>
      <c r="I539" s="363" t="s">
        <v>1422</v>
      </c>
      <c r="J539" s="397">
        <v>12060</v>
      </c>
      <c r="K539" s="398">
        <v>0</v>
      </c>
      <c r="L539" s="369"/>
      <c r="M539" s="367"/>
    </row>
    <row r="540" spans="1:13" ht="25.5">
      <c r="A540" s="363">
        <f t="shared" si="8"/>
        <v>538</v>
      </c>
      <c r="B540" s="363" t="s">
        <v>592</v>
      </c>
      <c r="C540" s="363" t="s">
        <v>659</v>
      </c>
      <c r="D540" s="364" t="s">
        <v>633</v>
      </c>
      <c r="E540" s="364" t="s">
        <v>298</v>
      </c>
      <c r="F540" s="363" t="s">
        <v>2201</v>
      </c>
      <c r="G540" s="363" t="s">
        <v>2202</v>
      </c>
      <c r="H540" s="363" t="s">
        <v>2203</v>
      </c>
      <c r="I540" s="363" t="s">
        <v>1422</v>
      </c>
      <c r="J540" s="397">
        <v>15013</v>
      </c>
      <c r="K540" s="398">
        <v>0</v>
      </c>
      <c r="L540" s="369"/>
      <c r="M540" s="367"/>
    </row>
    <row r="541" spans="1:13" ht="38.25">
      <c r="A541" s="363">
        <f t="shared" si="8"/>
        <v>539</v>
      </c>
      <c r="B541" s="363" t="s">
        <v>592</v>
      </c>
      <c r="C541" s="363" t="s">
        <v>659</v>
      </c>
      <c r="D541" s="364" t="s">
        <v>633</v>
      </c>
      <c r="E541" s="364" t="s">
        <v>298</v>
      </c>
      <c r="F541" s="363" t="s">
        <v>2204</v>
      </c>
      <c r="G541" s="363" t="s">
        <v>2205</v>
      </c>
      <c r="H541" s="363" t="s">
        <v>2206</v>
      </c>
      <c r="I541" s="363" t="s">
        <v>1418</v>
      </c>
      <c r="J541" s="397">
        <v>1296</v>
      </c>
      <c r="K541" s="398">
        <v>0</v>
      </c>
      <c r="L541" s="369" t="s">
        <v>2068</v>
      </c>
      <c r="M541" s="367"/>
    </row>
    <row r="542" spans="1:13" ht="25.5">
      <c r="A542" s="363">
        <f t="shared" si="8"/>
        <v>540</v>
      </c>
      <c r="B542" s="363" t="s">
        <v>592</v>
      </c>
      <c r="C542" s="363" t="s">
        <v>659</v>
      </c>
      <c r="D542" s="364" t="s">
        <v>633</v>
      </c>
      <c r="E542" s="364" t="s">
        <v>298</v>
      </c>
      <c r="F542" s="363" t="s">
        <v>2207</v>
      </c>
      <c r="G542" s="363" t="s">
        <v>2208</v>
      </c>
      <c r="H542" s="363" t="s">
        <v>2209</v>
      </c>
      <c r="I542" s="363" t="s">
        <v>1422</v>
      </c>
      <c r="J542" s="397">
        <v>6474</v>
      </c>
      <c r="K542" s="398">
        <v>0</v>
      </c>
      <c r="L542" s="364"/>
      <c r="M542" s="367"/>
    </row>
    <row r="543" spans="1:13" ht="25.5">
      <c r="A543" s="363">
        <f t="shared" si="8"/>
        <v>541</v>
      </c>
      <c r="B543" s="363" t="s">
        <v>592</v>
      </c>
      <c r="C543" s="363" t="s">
        <v>659</v>
      </c>
      <c r="D543" s="364" t="s">
        <v>633</v>
      </c>
      <c r="E543" s="364" t="s">
        <v>298</v>
      </c>
      <c r="F543" s="363" t="s">
        <v>2210</v>
      </c>
      <c r="G543" s="363" t="s">
        <v>2211</v>
      </c>
      <c r="H543" s="363" t="s">
        <v>2212</v>
      </c>
      <c r="I543" s="363" t="s">
        <v>1422</v>
      </c>
      <c r="J543" s="397">
        <v>6668</v>
      </c>
      <c r="K543" s="398">
        <v>0</v>
      </c>
      <c r="L543" s="364"/>
      <c r="M543" s="367"/>
    </row>
    <row r="544" spans="1:13" ht="25.5">
      <c r="A544" s="363">
        <f t="shared" si="8"/>
        <v>542</v>
      </c>
      <c r="B544" s="363" t="s">
        <v>592</v>
      </c>
      <c r="C544" s="363" t="s">
        <v>659</v>
      </c>
      <c r="D544" s="364" t="s">
        <v>633</v>
      </c>
      <c r="E544" s="364" t="s">
        <v>298</v>
      </c>
      <c r="F544" s="363" t="s">
        <v>2213</v>
      </c>
      <c r="G544" s="363" t="s">
        <v>2214</v>
      </c>
      <c r="H544" s="363" t="s">
        <v>2215</v>
      </c>
      <c r="I544" s="363" t="s">
        <v>1418</v>
      </c>
      <c r="J544" s="397">
        <v>5176</v>
      </c>
      <c r="K544" s="398">
        <v>0</v>
      </c>
      <c r="L544" s="364"/>
      <c r="M544" s="367"/>
    </row>
    <row r="545" spans="1:13" ht="25.5">
      <c r="A545" s="363">
        <f t="shared" si="8"/>
        <v>543</v>
      </c>
      <c r="B545" s="363" t="s">
        <v>592</v>
      </c>
      <c r="C545" s="363" t="s">
        <v>659</v>
      </c>
      <c r="D545" s="364" t="s">
        <v>633</v>
      </c>
      <c r="E545" s="364" t="s">
        <v>298</v>
      </c>
      <c r="F545" s="363" t="s">
        <v>2216</v>
      </c>
      <c r="G545" s="363" t="s">
        <v>2217</v>
      </c>
      <c r="H545" s="363" t="s">
        <v>2218</v>
      </c>
      <c r="I545" s="363" t="s">
        <v>1422</v>
      </c>
      <c r="J545" s="399">
        <v>7886</v>
      </c>
      <c r="K545" s="398">
        <v>0</v>
      </c>
      <c r="L545" s="364"/>
      <c r="M545" s="367"/>
    </row>
    <row r="546" spans="1:13" ht="38.25">
      <c r="A546" s="363">
        <f t="shared" si="8"/>
        <v>544</v>
      </c>
      <c r="B546" s="363" t="s">
        <v>592</v>
      </c>
      <c r="C546" s="363" t="s">
        <v>659</v>
      </c>
      <c r="D546" s="364" t="s">
        <v>633</v>
      </c>
      <c r="E546" s="364" t="s">
        <v>298</v>
      </c>
      <c r="F546" s="363" t="s">
        <v>2219</v>
      </c>
      <c r="G546" s="363" t="s">
        <v>2220</v>
      </c>
      <c r="H546" s="363" t="s">
        <v>2221</v>
      </c>
      <c r="I546" s="363" t="s">
        <v>1422</v>
      </c>
      <c r="J546" s="397">
        <v>10451</v>
      </c>
      <c r="K546" s="398">
        <v>0</v>
      </c>
      <c r="L546" s="364"/>
      <c r="M546" s="367"/>
    </row>
    <row r="547" spans="1:13" ht="25.5">
      <c r="A547" s="363">
        <f t="shared" si="8"/>
        <v>545</v>
      </c>
      <c r="B547" s="363" t="s">
        <v>592</v>
      </c>
      <c r="C547" s="363" t="s">
        <v>659</v>
      </c>
      <c r="D547" s="364" t="s">
        <v>633</v>
      </c>
      <c r="E547" s="364" t="s">
        <v>298</v>
      </c>
      <c r="F547" s="363" t="s">
        <v>2222</v>
      </c>
      <c r="G547" s="363" t="s">
        <v>2223</v>
      </c>
      <c r="H547" s="363" t="s">
        <v>2224</v>
      </c>
      <c r="I547" s="363" t="s">
        <v>1418</v>
      </c>
      <c r="J547" s="397">
        <v>20200</v>
      </c>
      <c r="K547" s="398">
        <v>0</v>
      </c>
      <c r="L547" s="364"/>
      <c r="M547" s="367"/>
    </row>
    <row r="548" spans="1:13" ht="51">
      <c r="A548" s="363">
        <f t="shared" si="8"/>
        <v>546</v>
      </c>
      <c r="B548" s="363" t="s">
        <v>592</v>
      </c>
      <c r="C548" s="363" t="s">
        <v>659</v>
      </c>
      <c r="D548" s="364" t="s">
        <v>633</v>
      </c>
      <c r="E548" s="364" t="s">
        <v>298</v>
      </c>
      <c r="F548" s="363" t="s">
        <v>2225</v>
      </c>
      <c r="G548" s="363" t="s">
        <v>2226</v>
      </c>
      <c r="H548" s="363" t="s">
        <v>2227</v>
      </c>
      <c r="I548" s="363" t="s">
        <v>1418</v>
      </c>
      <c r="J548" s="397">
        <v>13585</v>
      </c>
      <c r="K548" s="398">
        <v>0</v>
      </c>
      <c r="L548" s="364"/>
      <c r="M548" s="367"/>
    </row>
    <row r="549" spans="1:13" ht="38.25">
      <c r="A549" s="363">
        <f t="shared" si="8"/>
        <v>547</v>
      </c>
      <c r="B549" s="363" t="s">
        <v>592</v>
      </c>
      <c r="C549" s="363" t="s">
        <v>659</v>
      </c>
      <c r="D549" s="364" t="s">
        <v>633</v>
      </c>
      <c r="E549" s="364" t="s">
        <v>298</v>
      </c>
      <c r="F549" s="363" t="s">
        <v>2228</v>
      </c>
      <c r="G549" s="363" t="s">
        <v>2229</v>
      </c>
      <c r="H549" s="363" t="s">
        <v>2230</v>
      </c>
      <c r="I549" s="363" t="s">
        <v>1422</v>
      </c>
      <c r="J549" s="397">
        <v>11115</v>
      </c>
      <c r="K549" s="398">
        <v>0</v>
      </c>
      <c r="L549" s="364"/>
      <c r="M549" s="367"/>
    </row>
    <row r="550" spans="1:13" ht="38.25">
      <c r="A550" s="363">
        <f t="shared" si="8"/>
        <v>548</v>
      </c>
      <c r="B550" s="363" t="s">
        <v>592</v>
      </c>
      <c r="C550" s="363" t="s">
        <v>796</v>
      </c>
      <c r="D550" s="364" t="s">
        <v>633</v>
      </c>
      <c r="E550" s="364" t="s">
        <v>298</v>
      </c>
      <c r="F550" s="363" t="s">
        <v>2231</v>
      </c>
      <c r="G550" s="363" t="s">
        <v>2232</v>
      </c>
      <c r="H550" s="363" t="s">
        <v>2233</v>
      </c>
      <c r="I550" s="363" t="s">
        <v>1297</v>
      </c>
      <c r="J550" s="399">
        <v>62753</v>
      </c>
      <c r="K550" s="398">
        <v>0</v>
      </c>
      <c r="L550" s="369" t="s">
        <v>2234</v>
      </c>
      <c r="M550" s="367"/>
    </row>
    <row r="551" spans="1:13" ht="25.5">
      <c r="A551" s="363">
        <f t="shared" si="8"/>
        <v>549</v>
      </c>
      <c r="B551" s="363" t="s">
        <v>592</v>
      </c>
      <c r="C551" s="363" t="s">
        <v>796</v>
      </c>
      <c r="D551" s="364" t="s">
        <v>633</v>
      </c>
      <c r="E551" s="364" t="s">
        <v>298</v>
      </c>
      <c r="F551" s="363" t="s">
        <v>2235</v>
      </c>
      <c r="G551" s="363" t="s">
        <v>2236</v>
      </c>
      <c r="H551" s="363" t="s">
        <v>2237</v>
      </c>
      <c r="I551" s="363" t="s">
        <v>1297</v>
      </c>
      <c r="J551" s="399">
        <v>41412</v>
      </c>
      <c r="K551" s="398">
        <v>0</v>
      </c>
      <c r="L551" s="369"/>
      <c r="M551" s="367"/>
    </row>
    <row r="552" spans="1:13" ht="25.5">
      <c r="A552" s="363">
        <f t="shared" si="8"/>
        <v>550</v>
      </c>
      <c r="B552" s="363" t="s">
        <v>592</v>
      </c>
      <c r="C552" s="363" t="s">
        <v>796</v>
      </c>
      <c r="D552" s="364" t="s">
        <v>633</v>
      </c>
      <c r="E552" s="364" t="s">
        <v>298</v>
      </c>
      <c r="F552" s="363" t="s">
        <v>2238</v>
      </c>
      <c r="G552" s="363" t="s">
        <v>2239</v>
      </c>
      <c r="H552" s="363" t="s">
        <v>2240</v>
      </c>
      <c r="I552" s="363" t="s">
        <v>1297</v>
      </c>
      <c r="J552" s="399">
        <v>25000</v>
      </c>
      <c r="K552" s="398">
        <v>0</v>
      </c>
      <c r="L552" s="369"/>
      <c r="M552" s="367"/>
    </row>
    <row r="553" spans="1:13" ht="25.5">
      <c r="A553" s="363">
        <f t="shared" si="8"/>
        <v>551</v>
      </c>
      <c r="B553" s="363" t="s">
        <v>592</v>
      </c>
      <c r="C553" s="363" t="s">
        <v>796</v>
      </c>
      <c r="D553" s="364" t="s">
        <v>633</v>
      </c>
      <c r="E553" s="364" t="s">
        <v>298</v>
      </c>
      <c r="F553" s="363" t="s">
        <v>2241</v>
      </c>
      <c r="G553" s="363" t="s">
        <v>2242</v>
      </c>
      <c r="H553" s="363" t="s">
        <v>2243</v>
      </c>
      <c r="I553" s="363" t="s">
        <v>1297</v>
      </c>
      <c r="J553" s="399">
        <v>25550</v>
      </c>
      <c r="K553" s="398">
        <v>0</v>
      </c>
      <c r="L553" s="369"/>
      <c r="M553" s="367"/>
    </row>
    <row r="554" spans="1:13" ht="25.5">
      <c r="A554" s="363">
        <f t="shared" si="8"/>
        <v>552</v>
      </c>
      <c r="B554" s="363" t="s">
        <v>592</v>
      </c>
      <c r="C554" s="363" t="s">
        <v>796</v>
      </c>
      <c r="D554" s="364" t="s">
        <v>633</v>
      </c>
      <c r="E554" s="364" t="s">
        <v>298</v>
      </c>
      <c r="F554" s="363" t="s">
        <v>2244</v>
      </c>
      <c r="G554" s="363" t="s">
        <v>2245</v>
      </c>
      <c r="H554" s="363" t="s">
        <v>2246</v>
      </c>
      <c r="I554" s="363" t="s">
        <v>1297</v>
      </c>
      <c r="J554" s="399">
        <v>39500</v>
      </c>
      <c r="K554" s="398">
        <v>0</v>
      </c>
      <c r="L554" s="369"/>
      <c r="M554" s="367"/>
    </row>
    <row r="555" spans="1:13" ht="25.5">
      <c r="A555" s="363">
        <f t="shared" si="8"/>
        <v>553</v>
      </c>
      <c r="B555" s="363" t="s">
        <v>592</v>
      </c>
      <c r="C555" s="363" t="s">
        <v>796</v>
      </c>
      <c r="D555" s="364" t="s">
        <v>633</v>
      </c>
      <c r="E555" s="364" t="s">
        <v>298</v>
      </c>
      <c r="F555" s="363" t="s">
        <v>2247</v>
      </c>
      <c r="G555" s="363" t="s">
        <v>2199</v>
      </c>
      <c r="H555" s="363" t="s">
        <v>2248</v>
      </c>
      <c r="I555" s="363" t="s">
        <v>1310</v>
      </c>
      <c r="J555" s="399">
        <v>36303.5</v>
      </c>
      <c r="K555" s="398">
        <v>0</v>
      </c>
      <c r="L555" s="369"/>
      <c r="M555" s="367"/>
    </row>
    <row r="556" spans="1:13" ht="38.25">
      <c r="A556" s="363">
        <f t="shared" si="8"/>
        <v>554</v>
      </c>
      <c r="B556" s="363" t="s">
        <v>592</v>
      </c>
      <c r="C556" s="363" t="s">
        <v>796</v>
      </c>
      <c r="D556" s="364" t="s">
        <v>633</v>
      </c>
      <c r="E556" s="364" t="s">
        <v>298</v>
      </c>
      <c r="F556" s="363" t="s">
        <v>2249</v>
      </c>
      <c r="G556" s="363" t="s">
        <v>2176</v>
      </c>
      <c r="H556" s="363" t="s">
        <v>2250</v>
      </c>
      <c r="I556" s="363" t="s">
        <v>1310</v>
      </c>
      <c r="J556" s="399">
        <v>55235</v>
      </c>
      <c r="K556" s="398">
        <v>0</v>
      </c>
      <c r="L556" s="369" t="s">
        <v>2251</v>
      </c>
      <c r="M556" s="367"/>
    </row>
    <row r="557" spans="1:13" ht="38.25">
      <c r="A557" s="363">
        <f t="shared" si="8"/>
        <v>555</v>
      </c>
      <c r="B557" s="363" t="s">
        <v>592</v>
      </c>
      <c r="C557" s="363" t="s">
        <v>796</v>
      </c>
      <c r="D557" s="364" t="s">
        <v>633</v>
      </c>
      <c r="E557" s="364" t="s">
        <v>298</v>
      </c>
      <c r="F557" s="363" t="s">
        <v>2252</v>
      </c>
      <c r="G557" s="363" t="s">
        <v>2170</v>
      </c>
      <c r="H557" s="363" t="s">
        <v>2253</v>
      </c>
      <c r="I557" s="363" t="s">
        <v>1310</v>
      </c>
      <c r="J557" s="399">
        <v>72659.5</v>
      </c>
      <c r="K557" s="398">
        <v>0</v>
      </c>
      <c r="L557" s="369" t="s">
        <v>2254</v>
      </c>
      <c r="M557" s="367"/>
    </row>
    <row r="558" spans="1:13" ht="38.25">
      <c r="A558" s="363">
        <f t="shared" si="8"/>
        <v>556</v>
      </c>
      <c r="B558" s="363" t="s">
        <v>592</v>
      </c>
      <c r="C558" s="363" t="s">
        <v>796</v>
      </c>
      <c r="D558" s="364" t="s">
        <v>633</v>
      </c>
      <c r="E558" s="364" t="s">
        <v>298</v>
      </c>
      <c r="F558" s="363" t="s">
        <v>2255</v>
      </c>
      <c r="G558" s="363" t="s">
        <v>2098</v>
      </c>
      <c r="H558" s="363" t="s">
        <v>2256</v>
      </c>
      <c r="I558" s="363" t="s">
        <v>1310</v>
      </c>
      <c r="J558" s="399">
        <v>65415</v>
      </c>
      <c r="K558" s="398">
        <v>0</v>
      </c>
      <c r="L558" s="369" t="s">
        <v>2257</v>
      </c>
      <c r="M558" s="367"/>
    </row>
    <row r="559" spans="1:13" ht="38.25">
      <c r="A559" s="363">
        <f t="shared" ref="A559:A622" si="9">A558+1</f>
        <v>557</v>
      </c>
      <c r="B559" s="363" t="s">
        <v>592</v>
      </c>
      <c r="C559" s="363" t="s">
        <v>796</v>
      </c>
      <c r="D559" s="364" t="s">
        <v>633</v>
      </c>
      <c r="E559" s="364" t="s">
        <v>298</v>
      </c>
      <c r="F559" s="363" t="s">
        <v>2258</v>
      </c>
      <c r="G559" s="363" t="s">
        <v>2118</v>
      </c>
      <c r="H559" s="363" t="s">
        <v>2259</v>
      </c>
      <c r="I559" s="363" t="s">
        <v>1310</v>
      </c>
      <c r="J559" s="399">
        <v>63421</v>
      </c>
      <c r="K559" s="398">
        <v>0</v>
      </c>
      <c r="L559" s="369" t="s">
        <v>2260</v>
      </c>
      <c r="M559" s="367"/>
    </row>
    <row r="560" spans="1:13" ht="25.5">
      <c r="A560" s="363">
        <f t="shared" si="9"/>
        <v>558</v>
      </c>
      <c r="B560" s="363" t="s">
        <v>592</v>
      </c>
      <c r="C560" s="363" t="s">
        <v>796</v>
      </c>
      <c r="D560" s="364" t="s">
        <v>633</v>
      </c>
      <c r="E560" s="364" t="s">
        <v>298</v>
      </c>
      <c r="F560" s="363" t="s">
        <v>2261</v>
      </c>
      <c r="G560" s="363" t="s">
        <v>2124</v>
      </c>
      <c r="H560" s="363" t="s">
        <v>2262</v>
      </c>
      <c r="I560" s="363" t="s">
        <v>1310</v>
      </c>
      <c r="J560" s="399">
        <v>67101.5</v>
      </c>
      <c r="K560" s="398">
        <v>0</v>
      </c>
      <c r="L560" s="369"/>
      <c r="M560" s="367"/>
    </row>
    <row r="561" spans="1:13" ht="38.25">
      <c r="A561" s="363">
        <f t="shared" si="9"/>
        <v>559</v>
      </c>
      <c r="B561" s="363" t="s">
        <v>592</v>
      </c>
      <c r="C561" s="363" t="s">
        <v>796</v>
      </c>
      <c r="D561" s="364" t="s">
        <v>633</v>
      </c>
      <c r="E561" s="364" t="s">
        <v>298</v>
      </c>
      <c r="F561" s="363" t="s">
        <v>2263</v>
      </c>
      <c r="G561" s="363" t="s">
        <v>2211</v>
      </c>
      <c r="H561" s="363" t="s">
        <v>2264</v>
      </c>
      <c r="I561" s="363" t="s">
        <v>1310</v>
      </c>
      <c r="J561" s="399">
        <v>55858</v>
      </c>
      <c r="K561" s="398">
        <v>0</v>
      </c>
      <c r="L561" s="369" t="s">
        <v>2265</v>
      </c>
      <c r="M561" s="367"/>
    </row>
    <row r="562" spans="1:13" ht="25.5">
      <c r="A562" s="363">
        <f t="shared" si="9"/>
        <v>560</v>
      </c>
      <c r="B562" s="363" t="s">
        <v>592</v>
      </c>
      <c r="C562" s="363" t="s">
        <v>796</v>
      </c>
      <c r="D562" s="364" t="s">
        <v>633</v>
      </c>
      <c r="E562" s="364" t="s">
        <v>298</v>
      </c>
      <c r="F562" s="363" t="s">
        <v>2266</v>
      </c>
      <c r="G562" s="363" t="s">
        <v>2267</v>
      </c>
      <c r="H562" s="363" t="s">
        <v>2268</v>
      </c>
      <c r="I562" s="363" t="s">
        <v>1310</v>
      </c>
      <c r="J562" s="399">
        <v>7242</v>
      </c>
      <c r="K562" s="398">
        <v>0</v>
      </c>
      <c r="L562" s="369"/>
      <c r="M562" s="367"/>
    </row>
    <row r="563" spans="1:13" ht="38.25">
      <c r="A563" s="363">
        <f t="shared" si="9"/>
        <v>561</v>
      </c>
      <c r="B563" s="363" t="s">
        <v>592</v>
      </c>
      <c r="C563" s="363" t="s">
        <v>796</v>
      </c>
      <c r="D563" s="364" t="s">
        <v>633</v>
      </c>
      <c r="E563" s="364" t="s">
        <v>298</v>
      </c>
      <c r="F563" s="363" t="s">
        <v>2269</v>
      </c>
      <c r="G563" s="363" t="s">
        <v>2130</v>
      </c>
      <c r="H563" s="363" t="s">
        <v>2270</v>
      </c>
      <c r="I563" s="363" t="s">
        <v>1310</v>
      </c>
      <c r="J563" s="399">
        <v>63198</v>
      </c>
      <c r="K563" s="398">
        <v>0</v>
      </c>
      <c r="L563" s="369" t="s">
        <v>2271</v>
      </c>
      <c r="M563" s="367"/>
    </row>
    <row r="564" spans="1:13" ht="25.5">
      <c r="A564" s="363">
        <f t="shared" si="9"/>
        <v>562</v>
      </c>
      <c r="B564" s="363" t="s">
        <v>592</v>
      </c>
      <c r="C564" s="363" t="s">
        <v>796</v>
      </c>
      <c r="D564" s="364" t="s">
        <v>633</v>
      </c>
      <c r="E564" s="364" t="s">
        <v>298</v>
      </c>
      <c r="F564" s="363" t="s">
        <v>2272</v>
      </c>
      <c r="G564" s="363" t="s">
        <v>2273</v>
      </c>
      <c r="H564" s="363" t="s">
        <v>2274</v>
      </c>
      <c r="I564" s="363" t="s">
        <v>1310</v>
      </c>
      <c r="J564" s="399">
        <v>54638</v>
      </c>
      <c r="K564" s="398">
        <v>0</v>
      </c>
      <c r="L564" s="369"/>
      <c r="M564" s="367"/>
    </row>
    <row r="565" spans="1:13" ht="25.5">
      <c r="A565" s="363">
        <f t="shared" si="9"/>
        <v>563</v>
      </c>
      <c r="B565" s="363" t="s">
        <v>592</v>
      </c>
      <c r="C565" s="363" t="s">
        <v>796</v>
      </c>
      <c r="D565" s="364" t="s">
        <v>633</v>
      </c>
      <c r="E565" s="364" t="s">
        <v>298</v>
      </c>
      <c r="F565" s="363" t="s">
        <v>2275</v>
      </c>
      <c r="G565" s="363" t="s">
        <v>2276</v>
      </c>
      <c r="H565" s="363" t="s">
        <v>2277</v>
      </c>
      <c r="I565" s="363" t="s">
        <v>2278</v>
      </c>
      <c r="J565" s="400">
        <v>56897</v>
      </c>
      <c r="K565" s="398">
        <v>0</v>
      </c>
      <c r="L565" s="369"/>
      <c r="M565" s="367"/>
    </row>
    <row r="566" spans="1:13" ht="25.5">
      <c r="A566" s="363">
        <f t="shared" si="9"/>
        <v>564</v>
      </c>
      <c r="B566" s="363" t="s">
        <v>592</v>
      </c>
      <c r="C566" s="363" t="s">
        <v>796</v>
      </c>
      <c r="D566" s="364" t="s">
        <v>633</v>
      </c>
      <c r="E566" s="364" t="s">
        <v>298</v>
      </c>
      <c r="F566" s="363" t="s">
        <v>2279</v>
      </c>
      <c r="G566" s="363" t="s">
        <v>2280</v>
      </c>
      <c r="H566" s="363" t="s">
        <v>2281</v>
      </c>
      <c r="I566" s="363" t="s">
        <v>1379</v>
      </c>
      <c r="J566" s="400">
        <v>19669</v>
      </c>
      <c r="K566" s="398">
        <v>0</v>
      </c>
      <c r="L566" s="369"/>
      <c r="M566" s="367"/>
    </row>
    <row r="567" spans="1:13" ht="38.25">
      <c r="A567" s="363">
        <f t="shared" si="9"/>
        <v>565</v>
      </c>
      <c r="B567" s="363" t="s">
        <v>592</v>
      </c>
      <c r="C567" s="363" t="s">
        <v>796</v>
      </c>
      <c r="D567" s="364" t="s">
        <v>633</v>
      </c>
      <c r="E567" s="364" t="s">
        <v>298</v>
      </c>
      <c r="F567" s="363" t="s">
        <v>2282</v>
      </c>
      <c r="G567" s="363" t="s">
        <v>2283</v>
      </c>
      <c r="H567" s="363" t="s">
        <v>2284</v>
      </c>
      <c r="I567" s="363" t="s">
        <v>2278</v>
      </c>
      <c r="J567" s="400">
        <v>59781.5</v>
      </c>
      <c r="K567" s="398">
        <v>0</v>
      </c>
      <c r="L567" s="369" t="s">
        <v>2285</v>
      </c>
      <c r="M567" s="367"/>
    </row>
    <row r="568" spans="1:13" ht="38.25">
      <c r="A568" s="363">
        <f t="shared" si="9"/>
        <v>566</v>
      </c>
      <c r="B568" s="363" t="s">
        <v>592</v>
      </c>
      <c r="C568" s="363" t="s">
        <v>796</v>
      </c>
      <c r="D568" s="364" t="s">
        <v>633</v>
      </c>
      <c r="E568" s="364" t="s">
        <v>298</v>
      </c>
      <c r="F568" s="363" t="s">
        <v>2286</v>
      </c>
      <c r="G568" s="363" t="s">
        <v>2287</v>
      </c>
      <c r="H568" s="363" t="s">
        <v>2288</v>
      </c>
      <c r="I568" s="363" t="s">
        <v>1379</v>
      </c>
      <c r="J568" s="400">
        <v>74699.5</v>
      </c>
      <c r="K568" s="398">
        <v>0</v>
      </c>
      <c r="L568" s="369" t="s">
        <v>2289</v>
      </c>
      <c r="M568" s="367"/>
    </row>
    <row r="569" spans="1:13" ht="25.5">
      <c r="A569" s="363">
        <f t="shared" si="9"/>
        <v>567</v>
      </c>
      <c r="B569" s="363" t="s">
        <v>592</v>
      </c>
      <c r="C569" s="363" t="s">
        <v>796</v>
      </c>
      <c r="D569" s="364" t="s">
        <v>633</v>
      </c>
      <c r="E569" s="364" t="s">
        <v>298</v>
      </c>
      <c r="F569" s="363" t="s">
        <v>2290</v>
      </c>
      <c r="G569" s="363" t="s">
        <v>2291</v>
      </c>
      <c r="H569" s="363" t="s">
        <v>2292</v>
      </c>
      <c r="I569" s="363" t="s">
        <v>1379</v>
      </c>
      <c r="J569" s="401">
        <v>27892</v>
      </c>
      <c r="K569" s="398">
        <v>0</v>
      </c>
      <c r="L569" s="369"/>
      <c r="M569" s="367"/>
    </row>
    <row r="570" spans="1:13" ht="38.25">
      <c r="A570" s="363">
        <f t="shared" si="9"/>
        <v>568</v>
      </c>
      <c r="B570" s="363" t="s">
        <v>592</v>
      </c>
      <c r="C570" s="363" t="s">
        <v>796</v>
      </c>
      <c r="D570" s="364" t="s">
        <v>633</v>
      </c>
      <c r="E570" s="364" t="s">
        <v>298</v>
      </c>
      <c r="F570" s="363" t="s">
        <v>2293</v>
      </c>
      <c r="G570" s="363" t="s">
        <v>2294</v>
      </c>
      <c r="H570" s="363" t="s">
        <v>2295</v>
      </c>
      <c r="I570" s="363" t="s">
        <v>2278</v>
      </c>
      <c r="J570" s="400">
        <v>12061.5</v>
      </c>
      <c r="K570" s="398">
        <v>0</v>
      </c>
      <c r="L570" s="369"/>
      <c r="M570" s="367"/>
    </row>
    <row r="571" spans="1:13" ht="51">
      <c r="A571" s="363">
        <f t="shared" si="9"/>
        <v>569</v>
      </c>
      <c r="B571" s="363" t="s">
        <v>592</v>
      </c>
      <c r="C571" s="363" t="s">
        <v>796</v>
      </c>
      <c r="D571" s="364" t="s">
        <v>633</v>
      </c>
      <c r="E571" s="364" t="s">
        <v>298</v>
      </c>
      <c r="F571" s="363" t="s">
        <v>2296</v>
      </c>
      <c r="G571" s="363" t="s">
        <v>2297</v>
      </c>
      <c r="H571" s="363" t="s">
        <v>2298</v>
      </c>
      <c r="I571" s="363" t="s">
        <v>1297</v>
      </c>
      <c r="J571" s="399">
        <v>9500</v>
      </c>
      <c r="K571" s="398">
        <v>0</v>
      </c>
      <c r="L571" s="369" t="s">
        <v>2299</v>
      </c>
      <c r="M571" s="367"/>
    </row>
    <row r="572" spans="1:13" ht="63.75">
      <c r="A572" s="363">
        <f t="shared" si="9"/>
        <v>570</v>
      </c>
      <c r="B572" s="363" t="s">
        <v>592</v>
      </c>
      <c r="C572" s="363" t="s">
        <v>796</v>
      </c>
      <c r="D572" s="364" t="s">
        <v>633</v>
      </c>
      <c r="E572" s="364" t="s">
        <v>298</v>
      </c>
      <c r="F572" s="363" t="s">
        <v>2300</v>
      </c>
      <c r="G572" s="363" t="s">
        <v>2170</v>
      </c>
      <c r="H572" s="363" t="s">
        <v>2301</v>
      </c>
      <c r="I572" s="363" t="s">
        <v>1297</v>
      </c>
      <c r="J572" s="399">
        <v>3948</v>
      </c>
      <c r="K572" s="398">
        <v>0</v>
      </c>
      <c r="L572" s="373" t="s">
        <v>2302</v>
      </c>
      <c r="M572" s="367"/>
    </row>
    <row r="573" spans="1:13" ht="51">
      <c r="A573" s="363">
        <f t="shared" si="9"/>
        <v>571</v>
      </c>
      <c r="B573" s="363" t="s">
        <v>592</v>
      </c>
      <c r="C573" s="363" t="s">
        <v>796</v>
      </c>
      <c r="D573" s="364" t="s">
        <v>633</v>
      </c>
      <c r="E573" s="364" t="s">
        <v>298</v>
      </c>
      <c r="F573" s="363" t="s">
        <v>2303</v>
      </c>
      <c r="G573" s="363" t="s">
        <v>2304</v>
      </c>
      <c r="H573" s="363" t="s">
        <v>2305</v>
      </c>
      <c r="I573" s="363" t="s">
        <v>1297</v>
      </c>
      <c r="J573" s="399">
        <v>2156</v>
      </c>
      <c r="K573" s="398">
        <v>0</v>
      </c>
      <c r="L573" s="373" t="s">
        <v>2306</v>
      </c>
      <c r="M573" s="367"/>
    </row>
    <row r="574" spans="1:13" ht="38.25">
      <c r="A574" s="363">
        <f t="shared" si="9"/>
        <v>572</v>
      </c>
      <c r="B574" s="363" t="s">
        <v>592</v>
      </c>
      <c r="C574" s="363" t="s">
        <v>796</v>
      </c>
      <c r="D574" s="364" t="s">
        <v>633</v>
      </c>
      <c r="E574" s="364" t="s">
        <v>298</v>
      </c>
      <c r="F574" s="363" t="s">
        <v>2307</v>
      </c>
      <c r="G574" s="363" t="s">
        <v>2308</v>
      </c>
      <c r="H574" s="363" t="s">
        <v>2309</v>
      </c>
      <c r="I574" s="363" t="s">
        <v>1297</v>
      </c>
      <c r="J574" s="399">
        <v>5569</v>
      </c>
      <c r="K574" s="398">
        <v>0</v>
      </c>
      <c r="L574" s="373" t="s">
        <v>2310</v>
      </c>
      <c r="M574" s="367"/>
    </row>
    <row r="575" spans="1:13" ht="51">
      <c r="A575" s="363">
        <f t="shared" si="9"/>
        <v>573</v>
      </c>
      <c r="B575" s="363" t="s">
        <v>592</v>
      </c>
      <c r="C575" s="363" t="s">
        <v>796</v>
      </c>
      <c r="D575" s="364" t="s">
        <v>633</v>
      </c>
      <c r="E575" s="364" t="s">
        <v>298</v>
      </c>
      <c r="F575" s="363" t="s">
        <v>2311</v>
      </c>
      <c r="G575" s="363" t="s">
        <v>2312</v>
      </c>
      <c r="H575" s="363" t="s">
        <v>2313</v>
      </c>
      <c r="I575" s="363" t="s">
        <v>1297</v>
      </c>
      <c r="J575" s="399">
        <v>14400</v>
      </c>
      <c r="K575" s="398">
        <v>0</v>
      </c>
      <c r="L575" s="373" t="s">
        <v>2314</v>
      </c>
      <c r="M575" s="367"/>
    </row>
    <row r="576" spans="1:13" ht="38.25">
      <c r="A576" s="363">
        <f t="shared" si="9"/>
        <v>574</v>
      </c>
      <c r="B576" s="363" t="s">
        <v>592</v>
      </c>
      <c r="C576" s="363" t="s">
        <v>796</v>
      </c>
      <c r="D576" s="364" t="s">
        <v>633</v>
      </c>
      <c r="E576" s="364" t="s">
        <v>298</v>
      </c>
      <c r="F576" s="363" t="s">
        <v>2315</v>
      </c>
      <c r="G576" s="363" t="s">
        <v>2316</v>
      </c>
      <c r="H576" s="363" t="s">
        <v>2317</v>
      </c>
      <c r="I576" s="363" t="s">
        <v>1297</v>
      </c>
      <c r="J576" s="399">
        <v>4915</v>
      </c>
      <c r="K576" s="398">
        <v>0</v>
      </c>
      <c r="L576" s="373" t="s">
        <v>2318</v>
      </c>
      <c r="M576" s="367"/>
    </row>
    <row r="577" spans="1:13" ht="38.25">
      <c r="A577" s="363">
        <f t="shared" si="9"/>
        <v>575</v>
      </c>
      <c r="B577" s="363" t="s">
        <v>592</v>
      </c>
      <c r="C577" s="363" t="s">
        <v>796</v>
      </c>
      <c r="D577" s="364" t="s">
        <v>633</v>
      </c>
      <c r="E577" s="364" t="s">
        <v>298</v>
      </c>
      <c r="F577" s="363" t="s">
        <v>2319</v>
      </c>
      <c r="G577" s="363" t="s">
        <v>2176</v>
      </c>
      <c r="H577" s="363" t="s">
        <v>2320</v>
      </c>
      <c r="I577" s="363" t="s">
        <v>1310</v>
      </c>
      <c r="J577" s="399">
        <v>11801</v>
      </c>
      <c r="K577" s="398">
        <v>0</v>
      </c>
      <c r="L577" s="373" t="s">
        <v>2321</v>
      </c>
      <c r="M577" s="367"/>
    </row>
    <row r="578" spans="1:13" ht="51">
      <c r="A578" s="363">
        <f t="shared" si="9"/>
        <v>576</v>
      </c>
      <c r="B578" s="363" t="s">
        <v>592</v>
      </c>
      <c r="C578" s="363" t="s">
        <v>796</v>
      </c>
      <c r="D578" s="364" t="s">
        <v>633</v>
      </c>
      <c r="E578" s="364" t="s">
        <v>298</v>
      </c>
      <c r="F578" s="363" t="s">
        <v>2322</v>
      </c>
      <c r="G578" s="363" t="s">
        <v>2323</v>
      </c>
      <c r="H578" s="363" t="s">
        <v>2324</v>
      </c>
      <c r="I578" s="363" t="s">
        <v>1310</v>
      </c>
      <c r="J578" s="399">
        <v>20879</v>
      </c>
      <c r="K578" s="398">
        <v>0</v>
      </c>
      <c r="L578" s="369" t="s">
        <v>2299</v>
      </c>
      <c r="M578" s="367"/>
    </row>
    <row r="579" spans="1:13" ht="51">
      <c r="A579" s="363">
        <f t="shared" si="9"/>
        <v>577</v>
      </c>
      <c r="B579" s="363" t="s">
        <v>592</v>
      </c>
      <c r="C579" s="363" t="s">
        <v>796</v>
      </c>
      <c r="D579" s="364" t="s">
        <v>633</v>
      </c>
      <c r="E579" s="364" t="s">
        <v>298</v>
      </c>
      <c r="F579" s="363" t="s">
        <v>2325</v>
      </c>
      <c r="G579" s="363" t="s">
        <v>2326</v>
      </c>
      <c r="H579" s="363" t="s">
        <v>2327</v>
      </c>
      <c r="I579" s="363" t="s">
        <v>1310</v>
      </c>
      <c r="J579" s="399">
        <v>4494</v>
      </c>
      <c r="K579" s="398">
        <v>0</v>
      </c>
      <c r="L579" s="373" t="s">
        <v>2328</v>
      </c>
      <c r="M579" s="367"/>
    </row>
    <row r="580" spans="1:13" ht="38.25">
      <c r="A580" s="363">
        <f t="shared" si="9"/>
        <v>578</v>
      </c>
      <c r="B580" s="363" t="s">
        <v>592</v>
      </c>
      <c r="C580" s="363" t="s">
        <v>796</v>
      </c>
      <c r="D580" s="364" t="s">
        <v>633</v>
      </c>
      <c r="E580" s="364" t="s">
        <v>298</v>
      </c>
      <c r="F580" s="363" t="s">
        <v>2329</v>
      </c>
      <c r="G580" s="363" t="s">
        <v>2330</v>
      </c>
      <c r="H580" s="363" t="s">
        <v>2331</v>
      </c>
      <c r="I580" s="363" t="s">
        <v>1379</v>
      </c>
      <c r="J580" s="399">
        <v>6903</v>
      </c>
      <c r="K580" s="398">
        <v>0</v>
      </c>
      <c r="L580" s="369" t="s">
        <v>2310</v>
      </c>
      <c r="M580" s="367"/>
    </row>
    <row r="581" spans="1:13" ht="51">
      <c r="A581" s="363">
        <f t="shared" si="9"/>
        <v>579</v>
      </c>
      <c r="B581" s="363" t="s">
        <v>592</v>
      </c>
      <c r="C581" s="363" t="s">
        <v>796</v>
      </c>
      <c r="D581" s="364" t="s">
        <v>633</v>
      </c>
      <c r="E581" s="364" t="s">
        <v>298</v>
      </c>
      <c r="F581" s="363" t="s">
        <v>2332</v>
      </c>
      <c r="G581" s="363" t="s">
        <v>2333</v>
      </c>
      <c r="H581" s="363" t="s">
        <v>2334</v>
      </c>
      <c r="I581" s="363" t="s">
        <v>1379</v>
      </c>
      <c r="J581" s="399">
        <v>6531</v>
      </c>
      <c r="K581" s="398">
        <v>0</v>
      </c>
      <c r="L581" s="369" t="s">
        <v>2335</v>
      </c>
      <c r="M581" s="367"/>
    </row>
    <row r="582" spans="1:13" ht="25.5">
      <c r="A582" s="363">
        <f t="shared" si="9"/>
        <v>580</v>
      </c>
      <c r="B582" s="363" t="s">
        <v>592</v>
      </c>
      <c r="C582" s="363" t="s">
        <v>2336</v>
      </c>
      <c r="D582" s="364" t="s">
        <v>633</v>
      </c>
      <c r="E582" s="364" t="s">
        <v>298</v>
      </c>
      <c r="F582" s="363" t="s">
        <v>2337</v>
      </c>
      <c r="G582" s="363" t="s">
        <v>2338</v>
      </c>
      <c r="H582" s="363" t="s">
        <v>2339</v>
      </c>
      <c r="I582" s="363" t="s">
        <v>2340</v>
      </c>
      <c r="J582" s="402">
        <v>10000</v>
      </c>
      <c r="K582" s="398">
        <v>0</v>
      </c>
      <c r="L582" s="369"/>
      <c r="M582" s="367"/>
    </row>
    <row r="583" spans="1:13" ht="38.25">
      <c r="A583" s="363">
        <f t="shared" si="9"/>
        <v>581</v>
      </c>
      <c r="B583" s="363" t="s">
        <v>592</v>
      </c>
      <c r="C583" s="363" t="s">
        <v>2341</v>
      </c>
      <c r="D583" s="364" t="s">
        <v>633</v>
      </c>
      <c r="E583" s="364" t="s">
        <v>298</v>
      </c>
      <c r="F583" s="363" t="s">
        <v>2342</v>
      </c>
      <c r="G583" s="363" t="s">
        <v>2343</v>
      </c>
      <c r="H583" s="363" t="s">
        <v>2344</v>
      </c>
      <c r="I583" s="363" t="s">
        <v>1372</v>
      </c>
      <c r="J583" s="402">
        <v>3200</v>
      </c>
      <c r="K583" s="398">
        <v>0</v>
      </c>
      <c r="L583" s="369"/>
      <c r="M583" s="367"/>
    </row>
    <row r="584" spans="1:13" ht="51">
      <c r="A584" s="363">
        <f t="shared" si="9"/>
        <v>582</v>
      </c>
      <c r="B584" s="363" t="s">
        <v>592</v>
      </c>
      <c r="C584" s="363" t="s">
        <v>2345</v>
      </c>
      <c r="D584" s="364" t="s">
        <v>633</v>
      </c>
      <c r="E584" s="364" t="s">
        <v>298</v>
      </c>
      <c r="F584" s="363" t="s">
        <v>2346</v>
      </c>
      <c r="G584" s="363" t="s">
        <v>2347</v>
      </c>
      <c r="H584" s="363" t="s">
        <v>2348</v>
      </c>
      <c r="I584" s="363" t="s">
        <v>1422</v>
      </c>
      <c r="J584" s="403">
        <v>20000</v>
      </c>
      <c r="K584" s="404">
        <v>0</v>
      </c>
      <c r="L584" s="369" t="s">
        <v>2349</v>
      </c>
      <c r="M584" s="367"/>
    </row>
    <row r="585" spans="1:13" ht="25.5">
      <c r="A585" s="363">
        <f t="shared" si="9"/>
        <v>583</v>
      </c>
      <c r="B585" s="363" t="s">
        <v>592</v>
      </c>
      <c r="C585" s="363" t="s">
        <v>2350</v>
      </c>
      <c r="D585" s="364" t="s">
        <v>633</v>
      </c>
      <c r="E585" s="364" t="s">
        <v>298</v>
      </c>
      <c r="F585" s="363" t="s">
        <v>2351</v>
      </c>
      <c r="G585" s="363" t="s">
        <v>2352</v>
      </c>
      <c r="H585" s="363" t="s">
        <v>2353</v>
      </c>
      <c r="I585" s="369">
        <v>2014</v>
      </c>
      <c r="J585" s="399">
        <v>0</v>
      </c>
      <c r="K585" s="398">
        <v>0</v>
      </c>
      <c r="L585" s="369"/>
      <c r="M585" s="367"/>
    </row>
    <row r="586" spans="1:13" ht="114.75">
      <c r="A586" s="363">
        <f t="shared" si="9"/>
        <v>584</v>
      </c>
      <c r="B586" s="363" t="s">
        <v>592</v>
      </c>
      <c r="C586" s="363" t="s">
        <v>632</v>
      </c>
      <c r="D586" s="364" t="s">
        <v>633</v>
      </c>
      <c r="E586" s="364" t="s">
        <v>298</v>
      </c>
      <c r="F586" s="363" t="s">
        <v>2354</v>
      </c>
      <c r="G586" s="363" t="s">
        <v>2355</v>
      </c>
      <c r="H586" s="363" t="s">
        <v>2356</v>
      </c>
      <c r="I586" s="363" t="s">
        <v>2357</v>
      </c>
      <c r="J586" s="399">
        <v>28747.58</v>
      </c>
      <c r="K586" s="398">
        <v>0</v>
      </c>
      <c r="L586" s="369" t="s">
        <v>2358</v>
      </c>
      <c r="M586" s="367"/>
    </row>
    <row r="587" spans="1:13" ht="127.5">
      <c r="A587" s="363">
        <f t="shared" si="9"/>
        <v>585</v>
      </c>
      <c r="B587" s="363" t="s">
        <v>592</v>
      </c>
      <c r="C587" s="363" t="s">
        <v>632</v>
      </c>
      <c r="D587" s="364" t="s">
        <v>633</v>
      </c>
      <c r="E587" s="364" t="s">
        <v>298</v>
      </c>
      <c r="F587" s="363" t="s">
        <v>2359</v>
      </c>
      <c r="G587" s="363" t="s">
        <v>2360</v>
      </c>
      <c r="H587" s="363" t="s">
        <v>2361</v>
      </c>
      <c r="I587" s="363" t="s">
        <v>2357</v>
      </c>
      <c r="J587" s="399">
        <v>20045.48</v>
      </c>
      <c r="K587" s="398">
        <v>0</v>
      </c>
      <c r="L587" s="369" t="s">
        <v>2362</v>
      </c>
      <c r="M587" s="367"/>
    </row>
    <row r="588" spans="1:13" ht="114.75">
      <c r="A588" s="363">
        <f t="shared" si="9"/>
        <v>586</v>
      </c>
      <c r="B588" s="363" t="s">
        <v>592</v>
      </c>
      <c r="C588" s="363" t="s">
        <v>632</v>
      </c>
      <c r="D588" s="364" t="s">
        <v>633</v>
      </c>
      <c r="E588" s="364" t="s">
        <v>298</v>
      </c>
      <c r="F588" s="363" t="s">
        <v>2363</v>
      </c>
      <c r="G588" s="363" t="s">
        <v>2364</v>
      </c>
      <c r="H588" s="363" t="s">
        <v>2365</v>
      </c>
      <c r="I588" s="363" t="s">
        <v>2366</v>
      </c>
      <c r="J588" s="399">
        <v>12301.26</v>
      </c>
      <c r="K588" s="398">
        <v>500000</v>
      </c>
      <c r="L588" s="369" t="s">
        <v>2367</v>
      </c>
      <c r="M588" s="367"/>
    </row>
    <row r="589" spans="1:13" ht="127.5">
      <c r="A589" s="363">
        <f t="shared" si="9"/>
        <v>587</v>
      </c>
      <c r="B589" s="363" t="s">
        <v>592</v>
      </c>
      <c r="C589" s="363" t="s">
        <v>2368</v>
      </c>
      <c r="D589" s="364" t="s">
        <v>633</v>
      </c>
      <c r="E589" s="364" t="s">
        <v>640</v>
      </c>
      <c r="F589" s="363" t="s">
        <v>2369</v>
      </c>
      <c r="G589" s="363" t="s">
        <v>2130</v>
      </c>
      <c r="H589" s="363" t="s">
        <v>2370</v>
      </c>
      <c r="I589" s="363" t="s">
        <v>1314</v>
      </c>
      <c r="J589" s="399">
        <v>59711.91</v>
      </c>
      <c r="K589" s="398">
        <v>179927.25</v>
      </c>
      <c r="L589" s="369" t="s">
        <v>2371</v>
      </c>
      <c r="M589" s="367"/>
    </row>
    <row r="590" spans="1:13" ht="63.75">
      <c r="A590" s="363">
        <f t="shared" si="9"/>
        <v>588</v>
      </c>
      <c r="B590" s="363" t="s">
        <v>592</v>
      </c>
      <c r="C590" s="363" t="s">
        <v>2372</v>
      </c>
      <c r="D590" s="364" t="s">
        <v>633</v>
      </c>
      <c r="E590" s="364" t="s">
        <v>640</v>
      </c>
      <c r="F590" s="363" t="s">
        <v>2373</v>
      </c>
      <c r="G590" s="363" t="s">
        <v>2170</v>
      </c>
      <c r="H590" s="363" t="s">
        <v>2374</v>
      </c>
      <c r="I590" s="363" t="s">
        <v>1314</v>
      </c>
      <c r="J590" s="399">
        <v>1308</v>
      </c>
      <c r="K590" s="398">
        <v>0</v>
      </c>
      <c r="L590" s="369" t="s">
        <v>2375</v>
      </c>
      <c r="M590" s="367"/>
    </row>
    <row r="591" spans="1:13" ht="102">
      <c r="A591" s="363">
        <f t="shared" si="9"/>
        <v>589</v>
      </c>
      <c r="B591" s="363" t="s">
        <v>592</v>
      </c>
      <c r="C591" s="363" t="s">
        <v>632</v>
      </c>
      <c r="D591" s="364" t="s">
        <v>633</v>
      </c>
      <c r="E591" s="364" t="s">
        <v>298</v>
      </c>
      <c r="F591" s="363" t="s">
        <v>2376</v>
      </c>
      <c r="G591" s="363" t="s">
        <v>2377</v>
      </c>
      <c r="H591" s="363" t="s">
        <v>2378</v>
      </c>
      <c r="I591" s="363" t="s">
        <v>1314</v>
      </c>
      <c r="J591" s="399">
        <v>0</v>
      </c>
      <c r="K591" s="398">
        <v>1111204.04</v>
      </c>
      <c r="L591" s="369" t="s">
        <v>2379</v>
      </c>
      <c r="M591" s="367"/>
    </row>
    <row r="592" spans="1:13" ht="25.5">
      <c r="A592" s="363">
        <f t="shared" si="9"/>
        <v>590</v>
      </c>
      <c r="B592" s="363" t="s">
        <v>592</v>
      </c>
      <c r="C592" s="363" t="s">
        <v>796</v>
      </c>
      <c r="D592" s="364" t="s">
        <v>633</v>
      </c>
      <c r="E592" s="364" t="s">
        <v>298</v>
      </c>
      <c r="F592" s="363" t="s">
        <v>2380</v>
      </c>
      <c r="G592" s="363" t="s">
        <v>2381</v>
      </c>
      <c r="H592" s="363" t="s">
        <v>2382</v>
      </c>
      <c r="I592" s="363" t="s">
        <v>2138</v>
      </c>
      <c r="J592" s="399">
        <v>2000</v>
      </c>
      <c r="K592" s="398">
        <v>0</v>
      </c>
      <c r="L592" s="369" t="s">
        <v>2383</v>
      </c>
      <c r="M592" s="367"/>
    </row>
    <row r="593" spans="1:13" ht="25.5">
      <c r="A593" s="363">
        <f t="shared" si="9"/>
        <v>591</v>
      </c>
      <c r="B593" s="363" t="s">
        <v>592</v>
      </c>
      <c r="C593" s="363" t="s">
        <v>796</v>
      </c>
      <c r="D593" s="364" t="s">
        <v>633</v>
      </c>
      <c r="E593" s="364" t="s">
        <v>298</v>
      </c>
      <c r="F593" s="363" t="s">
        <v>2384</v>
      </c>
      <c r="G593" s="363" t="s">
        <v>2385</v>
      </c>
      <c r="H593" s="363" t="s">
        <v>2386</v>
      </c>
      <c r="I593" s="363" t="s">
        <v>2138</v>
      </c>
      <c r="J593" s="399">
        <v>2650</v>
      </c>
      <c r="K593" s="398">
        <v>0</v>
      </c>
      <c r="L593" s="369" t="s">
        <v>2387</v>
      </c>
      <c r="M593" s="367"/>
    </row>
    <row r="594" spans="1:13" ht="25.5">
      <c r="A594" s="363">
        <f t="shared" si="9"/>
        <v>592</v>
      </c>
      <c r="B594" s="363" t="s">
        <v>592</v>
      </c>
      <c r="C594" s="363" t="s">
        <v>796</v>
      </c>
      <c r="D594" s="364" t="s">
        <v>633</v>
      </c>
      <c r="E594" s="364" t="s">
        <v>298</v>
      </c>
      <c r="F594" s="363" t="s">
        <v>2388</v>
      </c>
      <c r="G594" s="363" t="s">
        <v>2389</v>
      </c>
      <c r="H594" s="363" t="s">
        <v>2390</v>
      </c>
      <c r="I594" s="363" t="s">
        <v>2340</v>
      </c>
      <c r="J594" s="401">
        <v>2650</v>
      </c>
      <c r="K594" s="398">
        <v>0</v>
      </c>
      <c r="L594" s="369" t="s">
        <v>2391</v>
      </c>
      <c r="M594" s="367"/>
    </row>
    <row r="595" spans="1:13" ht="25.5">
      <c r="A595" s="363">
        <f t="shared" si="9"/>
        <v>593</v>
      </c>
      <c r="B595" s="363" t="s">
        <v>592</v>
      </c>
      <c r="C595" s="363" t="s">
        <v>796</v>
      </c>
      <c r="D595" s="364" t="s">
        <v>633</v>
      </c>
      <c r="E595" s="364" t="s">
        <v>298</v>
      </c>
      <c r="F595" s="363" t="s">
        <v>2392</v>
      </c>
      <c r="G595" s="363" t="s">
        <v>2073</v>
      </c>
      <c r="H595" s="363" t="s">
        <v>2393</v>
      </c>
      <c r="I595" s="363" t="s">
        <v>2340</v>
      </c>
      <c r="J595" s="401">
        <v>2516</v>
      </c>
      <c r="K595" s="398">
        <v>0</v>
      </c>
      <c r="L595" s="369" t="s">
        <v>2391</v>
      </c>
      <c r="M595" s="367"/>
    </row>
    <row r="596" spans="1:13" ht="25.5">
      <c r="A596" s="363">
        <f t="shared" si="9"/>
        <v>594</v>
      </c>
      <c r="B596" s="363" t="s">
        <v>592</v>
      </c>
      <c r="C596" s="363" t="s">
        <v>2394</v>
      </c>
      <c r="D596" s="364" t="s">
        <v>633</v>
      </c>
      <c r="E596" s="364" t="s">
        <v>298</v>
      </c>
      <c r="F596" s="363" t="s">
        <v>2394</v>
      </c>
      <c r="G596" s="363" t="s">
        <v>2395</v>
      </c>
      <c r="H596" s="363" t="s">
        <v>2396</v>
      </c>
      <c r="I596" s="363" t="s">
        <v>2340</v>
      </c>
      <c r="J596" s="401">
        <v>3555</v>
      </c>
      <c r="K596" s="398">
        <v>0</v>
      </c>
      <c r="L596" s="373" t="s">
        <v>2397</v>
      </c>
      <c r="M596" s="367"/>
    </row>
    <row r="597" spans="1:13" ht="38.25">
      <c r="A597" s="363">
        <f t="shared" si="9"/>
        <v>595</v>
      </c>
      <c r="B597" s="363" t="s">
        <v>592</v>
      </c>
      <c r="C597" s="363" t="s">
        <v>796</v>
      </c>
      <c r="D597" s="364" t="s">
        <v>633</v>
      </c>
      <c r="E597" s="364" t="s">
        <v>298</v>
      </c>
      <c r="F597" s="363" t="s">
        <v>2398</v>
      </c>
      <c r="G597" s="363" t="s">
        <v>2399</v>
      </c>
      <c r="H597" s="363" t="s">
        <v>2400</v>
      </c>
      <c r="I597" s="363" t="s">
        <v>1314</v>
      </c>
      <c r="J597" s="405">
        <v>0</v>
      </c>
      <c r="K597" s="398">
        <v>0</v>
      </c>
      <c r="L597" s="373" t="s">
        <v>2401</v>
      </c>
      <c r="M597" s="367"/>
    </row>
    <row r="598" spans="1:13" ht="25.5">
      <c r="A598" s="363">
        <f t="shared" si="9"/>
        <v>596</v>
      </c>
      <c r="B598" s="363" t="s">
        <v>592</v>
      </c>
      <c r="C598" s="363" t="s">
        <v>876</v>
      </c>
      <c r="D598" s="364" t="s">
        <v>633</v>
      </c>
      <c r="E598" s="364" t="s">
        <v>640</v>
      </c>
      <c r="F598" s="363" t="s">
        <v>2402</v>
      </c>
      <c r="G598" s="363" t="s">
        <v>2399</v>
      </c>
      <c r="H598" s="363" t="s">
        <v>2400</v>
      </c>
      <c r="I598" s="363" t="s">
        <v>1297</v>
      </c>
      <c r="J598" s="399">
        <v>0</v>
      </c>
      <c r="K598" s="398">
        <v>0</v>
      </c>
      <c r="L598" s="369" t="s">
        <v>2403</v>
      </c>
      <c r="M598" s="367"/>
    </row>
    <row r="599" spans="1:13" ht="25.5">
      <c r="A599" s="363">
        <f t="shared" si="9"/>
        <v>597</v>
      </c>
      <c r="B599" s="363" t="s">
        <v>592</v>
      </c>
      <c r="C599" s="363" t="s">
        <v>876</v>
      </c>
      <c r="D599" s="364" t="s">
        <v>633</v>
      </c>
      <c r="E599" s="364" t="s">
        <v>640</v>
      </c>
      <c r="F599" s="363" t="s">
        <v>2404</v>
      </c>
      <c r="G599" s="363" t="s">
        <v>2399</v>
      </c>
      <c r="H599" s="363" t="s">
        <v>2405</v>
      </c>
      <c r="I599" s="363" t="s">
        <v>2278</v>
      </c>
      <c r="J599" s="399">
        <v>108720</v>
      </c>
      <c r="K599" s="398">
        <v>0</v>
      </c>
      <c r="L599" s="369" t="s">
        <v>2403</v>
      </c>
      <c r="M599" s="367"/>
    </row>
    <row r="600" spans="1:13" ht="25.5">
      <c r="A600" s="363">
        <f t="shared" si="9"/>
        <v>598</v>
      </c>
      <c r="B600" s="363" t="s">
        <v>592</v>
      </c>
      <c r="C600" s="363" t="s">
        <v>876</v>
      </c>
      <c r="D600" s="364" t="s">
        <v>633</v>
      </c>
      <c r="E600" s="364" t="s">
        <v>640</v>
      </c>
      <c r="F600" s="363" t="s">
        <v>2406</v>
      </c>
      <c r="G600" s="363" t="s">
        <v>2124</v>
      </c>
      <c r="H600" s="363" t="s">
        <v>2407</v>
      </c>
      <c r="I600" s="363" t="s">
        <v>2408</v>
      </c>
      <c r="J600" s="399">
        <v>29150.18</v>
      </c>
      <c r="K600" s="398">
        <v>0</v>
      </c>
      <c r="L600" s="369" t="s">
        <v>2403</v>
      </c>
      <c r="M600" s="367"/>
    </row>
    <row r="601" spans="1:13" ht="38.25">
      <c r="A601" s="363">
        <f t="shared" si="9"/>
        <v>599</v>
      </c>
      <c r="B601" s="363" t="s">
        <v>592</v>
      </c>
      <c r="C601" s="363" t="s">
        <v>2409</v>
      </c>
      <c r="D601" s="364" t="s">
        <v>633</v>
      </c>
      <c r="E601" s="364" t="s">
        <v>640</v>
      </c>
      <c r="F601" s="363" t="s">
        <v>2410</v>
      </c>
      <c r="G601" s="363" t="s">
        <v>2411</v>
      </c>
      <c r="H601" s="363" t="s">
        <v>2412</v>
      </c>
      <c r="I601" s="363" t="s">
        <v>1297</v>
      </c>
      <c r="J601" s="399">
        <v>51274.15</v>
      </c>
      <c r="K601" s="398">
        <v>0</v>
      </c>
      <c r="L601" s="369" t="s">
        <v>2413</v>
      </c>
      <c r="M601" s="367"/>
    </row>
    <row r="602" spans="1:13" ht="25.5">
      <c r="A602" s="363">
        <f t="shared" si="9"/>
        <v>600</v>
      </c>
      <c r="B602" s="363" t="s">
        <v>592</v>
      </c>
      <c r="C602" s="363" t="s">
        <v>2414</v>
      </c>
      <c r="D602" s="364" t="s">
        <v>633</v>
      </c>
      <c r="E602" s="364" t="s">
        <v>640</v>
      </c>
      <c r="F602" s="363" t="s">
        <v>2415</v>
      </c>
      <c r="G602" s="363" t="s">
        <v>2416</v>
      </c>
      <c r="H602" s="363" t="s">
        <v>2417</v>
      </c>
      <c r="I602" s="363" t="s">
        <v>1297</v>
      </c>
      <c r="J602" s="399">
        <v>7518.78</v>
      </c>
      <c r="K602" s="398">
        <v>0</v>
      </c>
      <c r="L602" s="369" t="s">
        <v>2414</v>
      </c>
      <c r="M602" s="367"/>
    </row>
    <row r="603" spans="1:13" ht="38.25">
      <c r="A603" s="363">
        <f t="shared" si="9"/>
        <v>601</v>
      </c>
      <c r="B603" s="363" t="s">
        <v>592</v>
      </c>
      <c r="C603" s="363" t="s">
        <v>2418</v>
      </c>
      <c r="D603" s="364" t="s">
        <v>881</v>
      </c>
      <c r="E603" s="364" t="s">
        <v>298</v>
      </c>
      <c r="F603" s="363" t="s">
        <v>2419</v>
      </c>
      <c r="G603" s="363" t="s">
        <v>2420</v>
      </c>
      <c r="H603" s="363" t="s">
        <v>2421</v>
      </c>
      <c r="I603" s="363" t="s">
        <v>2422</v>
      </c>
      <c r="J603" s="399">
        <v>6000</v>
      </c>
      <c r="K603" s="398">
        <v>0</v>
      </c>
      <c r="L603" s="406"/>
    </row>
    <row r="604" spans="1:13" ht="38.25">
      <c r="A604" s="363">
        <f t="shared" si="9"/>
        <v>602</v>
      </c>
      <c r="B604" s="363" t="s">
        <v>592</v>
      </c>
      <c r="C604" s="363" t="s">
        <v>2423</v>
      </c>
      <c r="D604" s="364" t="s">
        <v>881</v>
      </c>
      <c r="E604" s="364" t="s">
        <v>298</v>
      </c>
      <c r="F604" s="363" t="s">
        <v>2424</v>
      </c>
      <c r="G604" s="363" t="s">
        <v>2425</v>
      </c>
      <c r="H604" s="363" t="s">
        <v>2426</v>
      </c>
      <c r="I604" s="363" t="s">
        <v>2427</v>
      </c>
      <c r="J604" s="399">
        <v>8964</v>
      </c>
      <c r="K604" s="398">
        <v>0</v>
      </c>
      <c r="L604" s="407"/>
    </row>
    <row r="605" spans="1:13" ht="38.25">
      <c r="A605" s="363">
        <f t="shared" si="9"/>
        <v>603</v>
      </c>
      <c r="B605" s="363" t="s">
        <v>592</v>
      </c>
      <c r="C605" s="363" t="s">
        <v>2428</v>
      </c>
      <c r="D605" s="364" t="s">
        <v>881</v>
      </c>
      <c r="E605" s="364" t="s">
        <v>298</v>
      </c>
      <c r="F605" s="363" t="s">
        <v>2429</v>
      </c>
      <c r="G605" s="363" t="s">
        <v>2430</v>
      </c>
      <c r="H605" s="363" t="s">
        <v>2431</v>
      </c>
      <c r="I605" s="363" t="s">
        <v>2427</v>
      </c>
      <c r="J605" s="399">
        <v>86400</v>
      </c>
      <c r="K605" s="398">
        <v>0</v>
      </c>
      <c r="L605" s="406"/>
    </row>
    <row r="606" spans="1:13" ht="25.5">
      <c r="A606" s="363">
        <f t="shared" si="9"/>
        <v>604</v>
      </c>
      <c r="B606" s="363" t="s">
        <v>592</v>
      </c>
      <c r="C606" s="363" t="s">
        <v>2432</v>
      </c>
      <c r="D606" s="364" t="s">
        <v>881</v>
      </c>
      <c r="E606" s="364" t="s">
        <v>640</v>
      </c>
      <c r="F606" s="363" t="s">
        <v>2433</v>
      </c>
      <c r="G606" s="363" t="s">
        <v>2434</v>
      </c>
      <c r="H606" s="363" t="s">
        <v>2435</v>
      </c>
      <c r="I606" s="363" t="s">
        <v>1379</v>
      </c>
      <c r="J606" s="399">
        <v>32540</v>
      </c>
      <c r="K606" s="398">
        <v>0</v>
      </c>
      <c r="L606" s="407"/>
    </row>
    <row r="607" spans="1:13" ht="25.5">
      <c r="A607" s="363">
        <f t="shared" si="9"/>
        <v>605</v>
      </c>
      <c r="B607" s="363" t="s">
        <v>592</v>
      </c>
      <c r="C607" s="363" t="s">
        <v>2436</v>
      </c>
      <c r="D607" s="364" t="s">
        <v>881</v>
      </c>
      <c r="E607" s="364" t="s">
        <v>640</v>
      </c>
      <c r="F607" s="363" t="s">
        <v>2437</v>
      </c>
      <c r="G607" s="363" t="s">
        <v>2438</v>
      </c>
      <c r="H607" s="363" t="s">
        <v>2439</v>
      </c>
      <c r="I607" s="363" t="s">
        <v>2440</v>
      </c>
      <c r="J607" s="399">
        <v>16195.47</v>
      </c>
      <c r="K607" s="398">
        <v>0</v>
      </c>
      <c r="L607" s="407"/>
    </row>
    <row r="608" spans="1:13" ht="25.5">
      <c r="A608" s="363">
        <f t="shared" si="9"/>
        <v>606</v>
      </c>
      <c r="B608" s="363" t="s">
        <v>592</v>
      </c>
      <c r="C608" s="363" t="s">
        <v>2441</v>
      </c>
      <c r="D608" s="364" t="s">
        <v>881</v>
      </c>
      <c r="E608" s="364" t="s">
        <v>298</v>
      </c>
      <c r="F608" s="363" t="s">
        <v>2442</v>
      </c>
      <c r="G608" s="363" t="s">
        <v>2443</v>
      </c>
      <c r="H608" s="363" t="s">
        <v>2444</v>
      </c>
      <c r="I608" s="363" t="s">
        <v>1372</v>
      </c>
      <c r="J608" s="399">
        <v>4350</v>
      </c>
      <c r="K608" s="398">
        <v>0</v>
      </c>
      <c r="L608" s="407"/>
    </row>
    <row r="609" spans="1:12" ht="51">
      <c r="A609" s="363">
        <f t="shared" si="9"/>
        <v>607</v>
      </c>
      <c r="B609" s="363" t="s">
        <v>592</v>
      </c>
      <c r="C609" s="363" t="s">
        <v>2445</v>
      </c>
      <c r="D609" s="364" t="s">
        <v>881</v>
      </c>
      <c r="E609" s="364" t="s">
        <v>298</v>
      </c>
      <c r="F609" s="363" t="s">
        <v>2446</v>
      </c>
      <c r="G609" s="363" t="s">
        <v>2447</v>
      </c>
      <c r="H609" s="363" t="s">
        <v>2448</v>
      </c>
      <c r="I609" s="363" t="s">
        <v>2138</v>
      </c>
      <c r="J609" s="399">
        <v>3000</v>
      </c>
      <c r="K609" s="398">
        <v>0</v>
      </c>
      <c r="L609" s="406"/>
    </row>
    <row r="610" spans="1:12" ht="25.5">
      <c r="A610" s="363">
        <f t="shared" si="9"/>
        <v>608</v>
      </c>
      <c r="B610" s="363" t="s">
        <v>592</v>
      </c>
      <c r="C610" s="363" t="s">
        <v>2449</v>
      </c>
      <c r="D610" s="364" t="s">
        <v>881</v>
      </c>
      <c r="E610" s="364" t="s">
        <v>298</v>
      </c>
      <c r="F610" s="363" t="s">
        <v>2450</v>
      </c>
      <c r="G610" s="363" t="s">
        <v>2451</v>
      </c>
      <c r="H610" s="363" t="s">
        <v>2452</v>
      </c>
      <c r="I610" s="363" t="s">
        <v>2453</v>
      </c>
      <c r="J610" s="408">
        <v>4200</v>
      </c>
      <c r="K610" s="398">
        <v>0</v>
      </c>
      <c r="L610" s="373"/>
    </row>
    <row r="611" spans="1:12" ht="38.25">
      <c r="A611" s="363">
        <f t="shared" si="9"/>
        <v>609</v>
      </c>
      <c r="B611" s="363" t="s">
        <v>592</v>
      </c>
      <c r="C611" s="363" t="s">
        <v>2454</v>
      </c>
      <c r="D611" s="364" t="s">
        <v>881</v>
      </c>
      <c r="E611" s="364" t="s">
        <v>298</v>
      </c>
      <c r="F611" s="363" t="s">
        <v>2455</v>
      </c>
      <c r="G611" s="363" t="s">
        <v>2456</v>
      </c>
      <c r="H611" s="363" t="s">
        <v>2457</v>
      </c>
      <c r="I611" s="363" t="s">
        <v>2340</v>
      </c>
      <c r="J611" s="408">
        <v>16800</v>
      </c>
      <c r="K611" s="398">
        <v>0</v>
      </c>
      <c r="L611" s="373"/>
    </row>
    <row r="612" spans="1:12" ht="25.5">
      <c r="A612" s="363">
        <f t="shared" si="9"/>
        <v>610</v>
      </c>
      <c r="B612" s="363" t="s">
        <v>592</v>
      </c>
      <c r="C612" s="363" t="s">
        <v>2458</v>
      </c>
      <c r="D612" s="364" t="s">
        <v>881</v>
      </c>
      <c r="E612" s="364" t="s">
        <v>298</v>
      </c>
      <c r="F612" s="363" t="s">
        <v>2459</v>
      </c>
      <c r="G612" s="363" t="s">
        <v>2460</v>
      </c>
      <c r="H612" s="363" t="s">
        <v>2461</v>
      </c>
      <c r="I612" s="363" t="s">
        <v>2462</v>
      </c>
      <c r="J612" s="408">
        <v>639.6</v>
      </c>
      <c r="K612" s="398">
        <v>0</v>
      </c>
      <c r="L612" s="373"/>
    </row>
    <row r="613" spans="1:12" ht="38.25">
      <c r="A613" s="363">
        <f t="shared" si="9"/>
        <v>611</v>
      </c>
      <c r="B613" s="363" t="s">
        <v>592</v>
      </c>
      <c r="C613" s="363" t="s">
        <v>2463</v>
      </c>
      <c r="D613" s="364" t="s">
        <v>881</v>
      </c>
      <c r="E613" s="364" t="s">
        <v>298</v>
      </c>
      <c r="F613" s="363" t="s">
        <v>2464</v>
      </c>
      <c r="G613" s="363" t="s">
        <v>2465</v>
      </c>
      <c r="H613" s="363" t="s">
        <v>2466</v>
      </c>
      <c r="I613" s="363" t="s">
        <v>2467</v>
      </c>
      <c r="J613" s="408">
        <v>17520</v>
      </c>
      <c r="K613" s="398">
        <v>0</v>
      </c>
      <c r="L613" s="373"/>
    </row>
    <row r="614" spans="1:12" ht="25.5">
      <c r="A614" s="363">
        <f t="shared" si="9"/>
        <v>612</v>
      </c>
      <c r="B614" s="363" t="s">
        <v>592</v>
      </c>
      <c r="C614" s="363" t="s">
        <v>2468</v>
      </c>
      <c r="D614" s="364" t="s">
        <v>881</v>
      </c>
      <c r="E614" s="364" t="s">
        <v>640</v>
      </c>
      <c r="F614" s="363" t="s">
        <v>2469</v>
      </c>
      <c r="G614" s="363" t="s">
        <v>2456</v>
      </c>
      <c r="H614" s="363" t="s">
        <v>2470</v>
      </c>
      <c r="I614" s="363" t="s">
        <v>2471</v>
      </c>
      <c r="J614" s="399">
        <v>7129.36</v>
      </c>
      <c r="K614" s="398">
        <v>0</v>
      </c>
      <c r="L614" s="406"/>
    </row>
    <row r="615" spans="1:12" ht="25.5">
      <c r="A615" s="363">
        <f t="shared" si="9"/>
        <v>613</v>
      </c>
      <c r="B615" s="363" t="s">
        <v>592</v>
      </c>
      <c r="C615" s="363" t="s">
        <v>2472</v>
      </c>
      <c r="D615" s="364" t="s">
        <v>881</v>
      </c>
      <c r="E615" s="364" t="s">
        <v>298</v>
      </c>
      <c r="F615" s="363" t="s">
        <v>2473</v>
      </c>
      <c r="G615" s="363" t="s">
        <v>2474</v>
      </c>
      <c r="H615" s="363" t="s">
        <v>2475</v>
      </c>
      <c r="I615" s="363" t="s">
        <v>2467</v>
      </c>
      <c r="J615" s="399">
        <v>3450</v>
      </c>
      <c r="K615" s="398">
        <v>0</v>
      </c>
      <c r="L615" s="406"/>
    </row>
    <row r="616" spans="1:12" ht="25.5">
      <c r="A616" s="363">
        <f t="shared" si="9"/>
        <v>614</v>
      </c>
      <c r="B616" s="363" t="s">
        <v>592</v>
      </c>
      <c r="C616" s="363" t="s">
        <v>2476</v>
      </c>
      <c r="D616" s="364" t="s">
        <v>881</v>
      </c>
      <c r="E616" s="364" t="s">
        <v>298</v>
      </c>
      <c r="F616" s="363" t="s">
        <v>2477</v>
      </c>
      <c r="G616" s="363" t="s">
        <v>2478</v>
      </c>
      <c r="H616" s="363" t="s">
        <v>2479</v>
      </c>
      <c r="I616" s="363" t="s">
        <v>2480</v>
      </c>
      <c r="J616" s="399">
        <v>9070.7999999999993</v>
      </c>
      <c r="K616" s="398">
        <v>0</v>
      </c>
      <c r="L616" s="406"/>
    </row>
    <row r="617" spans="1:12" ht="25.5">
      <c r="A617" s="363">
        <f t="shared" si="9"/>
        <v>615</v>
      </c>
      <c r="B617" s="363" t="s">
        <v>592</v>
      </c>
      <c r="C617" s="363" t="s">
        <v>2481</v>
      </c>
      <c r="D617" s="364" t="s">
        <v>881</v>
      </c>
      <c r="E617" s="364" t="s">
        <v>298</v>
      </c>
      <c r="F617" s="363" t="s">
        <v>2482</v>
      </c>
      <c r="G617" s="363" t="s">
        <v>2483</v>
      </c>
      <c r="H617" s="363" t="s">
        <v>2484</v>
      </c>
      <c r="I617" s="363" t="s">
        <v>2480</v>
      </c>
      <c r="J617" s="399">
        <v>1600</v>
      </c>
      <c r="K617" s="398">
        <v>0</v>
      </c>
      <c r="L617" s="406"/>
    </row>
    <row r="618" spans="1:12" ht="25.5">
      <c r="A618" s="363">
        <f t="shared" si="9"/>
        <v>616</v>
      </c>
      <c r="B618" s="363" t="s">
        <v>592</v>
      </c>
      <c r="C618" s="363" t="s">
        <v>2485</v>
      </c>
      <c r="D618" s="364" t="s">
        <v>881</v>
      </c>
      <c r="E618" s="364" t="s">
        <v>640</v>
      </c>
      <c r="F618" s="363" t="s">
        <v>2486</v>
      </c>
      <c r="G618" s="363" t="s">
        <v>2487</v>
      </c>
      <c r="H618" s="363" t="s">
        <v>2488</v>
      </c>
      <c r="I618" s="363" t="s">
        <v>2489</v>
      </c>
      <c r="J618" s="399">
        <v>3239.97</v>
      </c>
      <c r="K618" s="398">
        <v>0</v>
      </c>
      <c r="L618" s="406"/>
    </row>
    <row r="619" spans="1:12" ht="38.25">
      <c r="A619" s="363">
        <f t="shared" si="9"/>
        <v>617</v>
      </c>
      <c r="B619" s="363" t="s">
        <v>592</v>
      </c>
      <c r="C619" s="363" t="s">
        <v>2490</v>
      </c>
      <c r="D619" s="364" t="s">
        <v>881</v>
      </c>
      <c r="E619" s="364" t="s">
        <v>640</v>
      </c>
      <c r="F619" s="363" t="s">
        <v>2491</v>
      </c>
      <c r="G619" s="363" t="s">
        <v>2492</v>
      </c>
      <c r="H619" s="363" t="s">
        <v>2493</v>
      </c>
      <c r="I619" s="363" t="s">
        <v>2494</v>
      </c>
      <c r="J619" s="408">
        <v>750</v>
      </c>
      <c r="K619" s="398">
        <v>0</v>
      </c>
      <c r="L619" s="406"/>
    </row>
    <row r="620" spans="1:12" ht="38.25">
      <c r="A620" s="363">
        <f t="shared" si="9"/>
        <v>618</v>
      </c>
      <c r="B620" s="363" t="s">
        <v>592</v>
      </c>
      <c r="C620" s="363" t="s">
        <v>2495</v>
      </c>
      <c r="D620" s="364" t="s">
        <v>881</v>
      </c>
      <c r="E620" s="364" t="s">
        <v>298</v>
      </c>
      <c r="F620" s="363" t="s">
        <v>2496</v>
      </c>
      <c r="G620" s="363" t="s">
        <v>2478</v>
      </c>
      <c r="H620" s="363" t="s">
        <v>2497</v>
      </c>
      <c r="I620" s="363" t="s">
        <v>2494</v>
      </c>
      <c r="J620" s="399">
        <v>900</v>
      </c>
      <c r="K620" s="409">
        <v>0</v>
      </c>
      <c r="L620" s="406"/>
    </row>
    <row r="621" spans="1:12" ht="25.5">
      <c r="A621" s="363">
        <f t="shared" si="9"/>
        <v>619</v>
      </c>
      <c r="B621" s="363" t="s">
        <v>592</v>
      </c>
      <c r="C621" s="363" t="s">
        <v>2498</v>
      </c>
      <c r="D621" s="364" t="s">
        <v>881</v>
      </c>
      <c r="E621" s="364" t="s">
        <v>298</v>
      </c>
      <c r="F621" s="363" t="s">
        <v>2499</v>
      </c>
      <c r="G621" s="363" t="s">
        <v>2500</v>
      </c>
      <c r="H621" s="363" t="s">
        <v>2501</v>
      </c>
      <c r="I621" s="363" t="s">
        <v>2340</v>
      </c>
      <c r="J621" s="399">
        <v>960</v>
      </c>
      <c r="K621" s="398">
        <v>0</v>
      </c>
      <c r="L621" s="406"/>
    </row>
    <row r="622" spans="1:12" ht="25.5">
      <c r="A622" s="363">
        <f t="shared" si="9"/>
        <v>620</v>
      </c>
      <c r="B622" s="363" t="s">
        <v>592</v>
      </c>
      <c r="C622" s="363" t="s">
        <v>2502</v>
      </c>
      <c r="D622" s="364" t="s">
        <v>881</v>
      </c>
      <c r="E622" s="364" t="s">
        <v>298</v>
      </c>
      <c r="F622" s="363" t="s">
        <v>2503</v>
      </c>
      <c r="G622" s="363" t="s">
        <v>2504</v>
      </c>
      <c r="H622" s="363" t="s">
        <v>2505</v>
      </c>
      <c r="I622" s="363" t="s">
        <v>2506</v>
      </c>
      <c r="J622" s="399">
        <v>315</v>
      </c>
      <c r="K622" s="398">
        <v>0</v>
      </c>
      <c r="L622" s="406"/>
    </row>
    <row r="623" spans="1:12" ht="25.5">
      <c r="A623" s="363">
        <f t="shared" ref="A623:A652" si="10">A622+1</f>
        <v>621</v>
      </c>
      <c r="B623" s="363" t="s">
        <v>592</v>
      </c>
      <c r="C623" s="363" t="s">
        <v>2507</v>
      </c>
      <c r="D623" s="364" t="s">
        <v>881</v>
      </c>
      <c r="E623" s="364" t="s">
        <v>640</v>
      </c>
      <c r="F623" s="363" t="s">
        <v>2508</v>
      </c>
      <c r="G623" s="363" t="s">
        <v>2478</v>
      </c>
      <c r="H623" s="363" t="s">
        <v>2509</v>
      </c>
      <c r="I623" s="363" t="s">
        <v>2510</v>
      </c>
      <c r="J623" s="399">
        <v>1700</v>
      </c>
      <c r="K623" s="398">
        <v>0</v>
      </c>
      <c r="L623" s="406"/>
    </row>
    <row r="624" spans="1:12" ht="25.5">
      <c r="A624" s="363">
        <f t="shared" si="10"/>
        <v>622</v>
      </c>
      <c r="B624" s="363" t="s">
        <v>592</v>
      </c>
      <c r="C624" s="363" t="s">
        <v>2511</v>
      </c>
      <c r="D624" s="364" t="s">
        <v>881</v>
      </c>
      <c r="E624" s="364" t="s">
        <v>298</v>
      </c>
      <c r="F624" s="363" t="s">
        <v>2512</v>
      </c>
      <c r="G624" s="363" t="s">
        <v>2273</v>
      </c>
      <c r="H624" s="363" t="s">
        <v>2513</v>
      </c>
      <c r="I624" s="363" t="s">
        <v>2510</v>
      </c>
      <c r="J624" s="399">
        <v>2712</v>
      </c>
      <c r="K624" s="398">
        <v>0</v>
      </c>
      <c r="L624" s="406"/>
    </row>
    <row r="625" spans="1:13" ht="25.5">
      <c r="A625" s="363">
        <f t="shared" si="10"/>
        <v>623</v>
      </c>
      <c r="B625" s="363" t="s">
        <v>592</v>
      </c>
      <c r="C625" s="363" t="s">
        <v>2511</v>
      </c>
      <c r="D625" s="364" t="s">
        <v>881</v>
      </c>
      <c r="E625" s="364" t="s">
        <v>298</v>
      </c>
      <c r="F625" s="363" t="s">
        <v>2514</v>
      </c>
      <c r="G625" s="363" t="s">
        <v>2273</v>
      </c>
      <c r="H625" s="363" t="s">
        <v>2515</v>
      </c>
      <c r="I625" s="363" t="s">
        <v>2510</v>
      </c>
      <c r="J625" s="399">
        <v>648</v>
      </c>
      <c r="K625" s="398">
        <v>0</v>
      </c>
      <c r="L625" s="406"/>
    </row>
    <row r="626" spans="1:13" ht="25.5">
      <c r="A626" s="363">
        <f t="shared" si="10"/>
        <v>624</v>
      </c>
      <c r="B626" s="363" t="s">
        <v>592</v>
      </c>
      <c r="C626" s="363" t="s">
        <v>2516</v>
      </c>
      <c r="D626" s="364" t="s">
        <v>881</v>
      </c>
      <c r="E626" s="364" t="s">
        <v>298</v>
      </c>
      <c r="F626" s="363" t="s">
        <v>2517</v>
      </c>
      <c r="G626" s="363" t="s">
        <v>2518</v>
      </c>
      <c r="H626" s="363" t="s">
        <v>2519</v>
      </c>
      <c r="I626" s="363" t="s">
        <v>2520</v>
      </c>
      <c r="J626" s="399">
        <v>15120</v>
      </c>
      <c r="K626" s="398">
        <v>0</v>
      </c>
      <c r="L626" s="406"/>
    </row>
    <row r="627" spans="1:13" ht="25.5">
      <c r="A627" s="363">
        <f t="shared" si="10"/>
        <v>625</v>
      </c>
      <c r="B627" s="363" t="s">
        <v>592</v>
      </c>
      <c r="C627" s="363" t="s">
        <v>2521</v>
      </c>
      <c r="D627" s="364" t="s">
        <v>881</v>
      </c>
      <c r="E627" s="364" t="s">
        <v>298</v>
      </c>
      <c r="F627" s="363" t="s">
        <v>2522</v>
      </c>
      <c r="G627" s="363" t="s">
        <v>2523</v>
      </c>
      <c r="H627" s="363" t="s">
        <v>2524</v>
      </c>
      <c r="I627" s="363" t="s">
        <v>2525</v>
      </c>
      <c r="J627" s="399">
        <v>1200</v>
      </c>
      <c r="K627" s="398">
        <v>0</v>
      </c>
      <c r="L627" s="373"/>
    </row>
    <row r="628" spans="1:13" ht="25.5">
      <c r="A628" s="363">
        <f t="shared" si="10"/>
        <v>626</v>
      </c>
      <c r="B628" s="363" t="s">
        <v>592</v>
      </c>
      <c r="C628" s="363" t="s">
        <v>2526</v>
      </c>
      <c r="D628" s="364" t="s">
        <v>881</v>
      </c>
      <c r="E628" s="364" t="s">
        <v>298</v>
      </c>
      <c r="F628" s="363" t="s">
        <v>2527</v>
      </c>
      <c r="G628" s="363" t="s">
        <v>2528</v>
      </c>
      <c r="H628" s="363" t="s">
        <v>2529</v>
      </c>
      <c r="I628" s="363" t="s">
        <v>2340</v>
      </c>
      <c r="J628" s="399">
        <v>10800</v>
      </c>
      <c r="K628" s="398">
        <v>0</v>
      </c>
      <c r="L628" s="373"/>
    </row>
    <row r="629" spans="1:13" ht="25.5">
      <c r="A629" s="363">
        <f t="shared" si="10"/>
        <v>627</v>
      </c>
      <c r="B629" s="363" t="s">
        <v>592</v>
      </c>
      <c r="C629" s="363" t="s">
        <v>2530</v>
      </c>
      <c r="D629" s="364" t="s">
        <v>881</v>
      </c>
      <c r="E629" s="364" t="s">
        <v>640</v>
      </c>
      <c r="F629" s="363" t="s">
        <v>2531</v>
      </c>
      <c r="G629" s="363" t="s">
        <v>2420</v>
      </c>
      <c r="H629" s="363" t="s">
        <v>2532</v>
      </c>
      <c r="I629" s="363" t="s">
        <v>2533</v>
      </c>
      <c r="J629" s="399">
        <v>1100</v>
      </c>
      <c r="K629" s="398">
        <v>0</v>
      </c>
      <c r="L629" s="373"/>
    </row>
    <row r="630" spans="1:13" ht="25.5">
      <c r="A630" s="363">
        <f t="shared" si="10"/>
        <v>628</v>
      </c>
      <c r="B630" s="370" t="s">
        <v>592</v>
      </c>
      <c r="C630" s="370" t="s">
        <v>1240</v>
      </c>
      <c r="D630" s="371" t="s">
        <v>633</v>
      </c>
      <c r="E630" s="371" t="s">
        <v>298</v>
      </c>
      <c r="F630" s="370" t="s">
        <v>2534</v>
      </c>
      <c r="G630" s="370" t="s">
        <v>1444</v>
      </c>
      <c r="H630" s="370" t="s">
        <v>2535</v>
      </c>
      <c r="I630" s="370" t="s">
        <v>2536</v>
      </c>
      <c r="J630" s="399">
        <v>2038.68</v>
      </c>
      <c r="K630" s="399">
        <v>0</v>
      </c>
      <c r="L630" s="373"/>
      <c r="M630" s="367"/>
    </row>
    <row r="631" spans="1:13" ht="25.5">
      <c r="A631" s="363">
        <f t="shared" si="10"/>
        <v>629</v>
      </c>
      <c r="B631" s="370" t="s">
        <v>592</v>
      </c>
      <c r="C631" s="370" t="s">
        <v>1240</v>
      </c>
      <c r="D631" s="371" t="s">
        <v>633</v>
      </c>
      <c r="E631" s="371" t="s">
        <v>298</v>
      </c>
      <c r="F631" s="370" t="s">
        <v>2537</v>
      </c>
      <c r="G631" s="370" t="s">
        <v>2538</v>
      </c>
      <c r="H631" s="370" t="s">
        <v>2539</v>
      </c>
      <c r="I631" s="370" t="s">
        <v>2540</v>
      </c>
      <c r="J631" s="399">
        <v>134196.54</v>
      </c>
      <c r="K631" s="399">
        <v>145922.60999999999</v>
      </c>
      <c r="L631" s="373"/>
      <c r="M631" s="367"/>
    </row>
    <row r="632" spans="1:13" ht="51">
      <c r="A632" s="363">
        <f t="shared" si="10"/>
        <v>630</v>
      </c>
      <c r="B632" s="370" t="s">
        <v>592</v>
      </c>
      <c r="C632" s="370" t="s">
        <v>1240</v>
      </c>
      <c r="D632" s="371" t="s">
        <v>633</v>
      </c>
      <c r="E632" s="371" t="s">
        <v>298</v>
      </c>
      <c r="F632" s="370" t="s">
        <v>2541</v>
      </c>
      <c r="G632" s="370" t="s">
        <v>2542</v>
      </c>
      <c r="H632" s="370" t="s">
        <v>2543</v>
      </c>
      <c r="I632" s="370" t="s">
        <v>2544</v>
      </c>
      <c r="J632" s="399">
        <v>5263.4940000000006</v>
      </c>
      <c r="K632" s="399"/>
      <c r="L632" s="373" t="s">
        <v>2545</v>
      </c>
      <c r="M632" s="367"/>
    </row>
    <row r="633" spans="1:13" ht="25.5">
      <c r="A633" s="363">
        <f t="shared" si="10"/>
        <v>631</v>
      </c>
      <c r="B633" s="370" t="s">
        <v>592</v>
      </c>
      <c r="C633" s="370" t="s">
        <v>1240</v>
      </c>
      <c r="D633" s="371" t="s">
        <v>633</v>
      </c>
      <c r="E633" s="371" t="s">
        <v>298</v>
      </c>
      <c r="F633" s="370" t="s">
        <v>2546</v>
      </c>
      <c r="G633" s="370" t="s">
        <v>2547</v>
      </c>
      <c r="H633" s="370" t="s">
        <v>2548</v>
      </c>
      <c r="I633" s="370" t="s">
        <v>2549</v>
      </c>
      <c r="J633" s="399">
        <v>45468.35</v>
      </c>
      <c r="K633" s="399">
        <v>0</v>
      </c>
      <c r="L633" s="373"/>
      <c r="M633" s="367"/>
    </row>
    <row r="634" spans="1:13" ht="25.5">
      <c r="A634" s="363">
        <f>A633+1</f>
        <v>632</v>
      </c>
      <c r="B634" s="363" t="s">
        <v>591</v>
      </c>
      <c r="C634" s="363" t="s">
        <v>2550</v>
      </c>
      <c r="D634" s="364" t="s">
        <v>633</v>
      </c>
      <c r="E634" s="364" t="s">
        <v>298</v>
      </c>
      <c r="F634" s="363" t="s">
        <v>2551</v>
      </c>
      <c r="G634" s="363" t="s">
        <v>2552</v>
      </c>
      <c r="H634" s="363" t="s">
        <v>2553</v>
      </c>
      <c r="I634" s="363" t="s">
        <v>2366</v>
      </c>
      <c r="J634" s="399">
        <v>3724</v>
      </c>
      <c r="K634" s="399"/>
      <c r="L634" s="399"/>
      <c r="M634" s="367"/>
    </row>
    <row r="635" spans="1:13" ht="38.25">
      <c r="A635" s="363">
        <f t="shared" si="10"/>
        <v>633</v>
      </c>
      <c r="B635" s="363" t="s">
        <v>591</v>
      </c>
      <c r="C635" s="363" t="s">
        <v>2550</v>
      </c>
      <c r="D635" s="364" t="s">
        <v>633</v>
      </c>
      <c r="E635" s="364" t="s">
        <v>298</v>
      </c>
      <c r="F635" s="363" t="s">
        <v>2554</v>
      </c>
      <c r="G635" s="363" t="s">
        <v>2555</v>
      </c>
      <c r="H635" s="363" t="s">
        <v>2556</v>
      </c>
      <c r="I635" s="363" t="s">
        <v>1314</v>
      </c>
      <c r="J635" s="399">
        <v>5920</v>
      </c>
      <c r="K635" s="399"/>
      <c r="L635" s="399"/>
      <c r="M635" s="367"/>
    </row>
    <row r="636" spans="1:13" ht="25.5">
      <c r="A636" s="363">
        <f t="shared" si="10"/>
        <v>634</v>
      </c>
      <c r="B636" s="363" t="s">
        <v>591</v>
      </c>
      <c r="C636" s="363" t="s">
        <v>2550</v>
      </c>
      <c r="D636" s="364" t="s">
        <v>633</v>
      </c>
      <c r="E636" s="364" t="s">
        <v>298</v>
      </c>
      <c r="F636" s="363" t="s">
        <v>2554</v>
      </c>
      <c r="G636" s="363" t="s">
        <v>2557</v>
      </c>
      <c r="H636" s="363" t="s">
        <v>2558</v>
      </c>
      <c r="I636" s="363" t="s">
        <v>1372</v>
      </c>
      <c r="J636" s="399">
        <v>6644</v>
      </c>
      <c r="K636" s="399"/>
      <c r="L636" s="399"/>
      <c r="M636" s="367"/>
    </row>
    <row r="637" spans="1:13" ht="25.5">
      <c r="A637" s="363">
        <f t="shared" si="10"/>
        <v>635</v>
      </c>
      <c r="B637" s="363" t="s">
        <v>591</v>
      </c>
      <c r="C637" s="363" t="s">
        <v>2550</v>
      </c>
      <c r="D637" s="364" t="s">
        <v>633</v>
      </c>
      <c r="E637" s="364" t="s">
        <v>298</v>
      </c>
      <c r="F637" s="363" t="s">
        <v>2559</v>
      </c>
      <c r="G637" s="363" t="s">
        <v>2560</v>
      </c>
      <c r="H637" s="363" t="s">
        <v>2561</v>
      </c>
      <c r="I637" s="363">
        <v>2014</v>
      </c>
      <c r="J637" s="399">
        <v>5714</v>
      </c>
      <c r="K637" s="399"/>
      <c r="L637" s="399"/>
      <c r="M637" s="367"/>
    </row>
    <row r="638" spans="1:13" ht="25.5">
      <c r="A638" s="363">
        <f t="shared" si="10"/>
        <v>636</v>
      </c>
      <c r="B638" s="363" t="s">
        <v>591</v>
      </c>
      <c r="C638" s="363" t="s">
        <v>2562</v>
      </c>
      <c r="D638" s="364" t="s">
        <v>633</v>
      </c>
      <c r="E638" s="364" t="s">
        <v>298</v>
      </c>
      <c r="F638" s="363" t="s">
        <v>2563</v>
      </c>
      <c r="G638" s="363" t="s">
        <v>2564</v>
      </c>
      <c r="H638" s="363" t="s">
        <v>2565</v>
      </c>
      <c r="I638" s="363"/>
      <c r="J638" s="399">
        <v>6670</v>
      </c>
      <c r="K638" s="399"/>
      <c r="L638" s="399"/>
      <c r="M638" s="367"/>
    </row>
    <row r="639" spans="1:13" ht="38.25">
      <c r="A639" s="363">
        <f t="shared" si="10"/>
        <v>637</v>
      </c>
      <c r="B639" s="363" t="s">
        <v>591</v>
      </c>
      <c r="C639" s="363" t="s">
        <v>2566</v>
      </c>
      <c r="D639" s="364" t="s">
        <v>633</v>
      </c>
      <c r="E639" s="364" t="s">
        <v>298</v>
      </c>
      <c r="F639" s="363" t="s">
        <v>2567</v>
      </c>
      <c r="G639" s="363" t="s">
        <v>2568</v>
      </c>
      <c r="H639" s="363" t="s">
        <v>2569</v>
      </c>
      <c r="I639" s="363" t="s">
        <v>2570</v>
      </c>
      <c r="J639" s="399">
        <v>68659</v>
      </c>
      <c r="K639" s="399"/>
      <c r="L639" s="399"/>
      <c r="M639" s="367"/>
    </row>
    <row r="640" spans="1:13" ht="25.5">
      <c r="A640" s="363">
        <f t="shared" si="10"/>
        <v>638</v>
      </c>
      <c r="B640" s="363" t="s">
        <v>591</v>
      </c>
      <c r="C640" s="363" t="s">
        <v>2566</v>
      </c>
      <c r="D640" s="364" t="s">
        <v>633</v>
      </c>
      <c r="E640" s="364" t="s">
        <v>298</v>
      </c>
      <c r="F640" s="363" t="s">
        <v>2571</v>
      </c>
      <c r="G640" s="363" t="s">
        <v>2572</v>
      </c>
      <c r="H640" s="363" t="s">
        <v>2569</v>
      </c>
      <c r="I640" s="363" t="s">
        <v>1372</v>
      </c>
      <c r="J640" s="399">
        <v>61106.5</v>
      </c>
      <c r="K640" s="399"/>
      <c r="L640" s="399"/>
      <c r="M640" s="367"/>
    </row>
    <row r="641" spans="1:13" ht="25.5">
      <c r="A641" s="363">
        <f t="shared" si="10"/>
        <v>639</v>
      </c>
      <c r="B641" s="363" t="s">
        <v>591</v>
      </c>
      <c r="C641" s="363" t="s">
        <v>2573</v>
      </c>
      <c r="D641" s="364" t="s">
        <v>633</v>
      </c>
      <c r="E641" s="364" t="s">
        <v>640</v>
      </c>
      <c r="F641" s="363" t="s">
        <v>2574</v>
      </c>
      <c r="G641" s="363" t="s">
        <v>2575</v>
      </c>
      <c r="H641" s="363" t="s">
        <v>2576</v>
      </c>
      <c r="I641" s="363" t="s">
        <v>2357</v>
      </c>
      <c r="J641" s="399"/>
      <c r="K641" s="399"/>
      <c r="L641" s="399"/>
      <c r="M641" s="367"/>
    </row>
    <row r="642" spans="1:13" ht="25.5">
      <c r="A642" s="363">
        <f t="shared" si="10"/>
        <v>640</v>
      </c>
      <c r="B642" s="363" t="s">
        <v>591</v>
      </c>
      <c r="C642" s="363" t="s">
        <v>2577</v>
      </c>
      <c r="D642" s="364" t="s">
        <v>633</v>
      </c>
      <c r="E642" s="364" t="s">
        <v>640</v>
      </c>
      <c r="F642" s="363">
        <v>21110214</v>
      </c>
      <c r="G642" s="363" t="s">
        <v>2578</v>
      </c>
      <c r="H642" s="363" t="s">
        <v>2579</v>
      </c>
      <c r="I642" s="363" t="s">
        <v>2138</v>
      </c>
      <c r="J642" s="399">
        <v>6600</v>
      </c>
      <c r="K642" s="399"/>
      <c r="L642" s="399"/>
      <c r="M642" s="367"/>
    </row>
    <row r="643" spans="1:13" ht="51">
      <c r="A643" s="363">
        <f t="shared" si="10"/>
        <v>641</v>
      </c>
      <c r="B643" s="363" t="s">
        <v>591</v>
      </c>
      <c r="C643" s="363" t="s">
        <v>2580</v>
      </c>
      <c r="D643" s="364" t="s">
        <v>881</v>
      </c>
      <c r="E643" s="364" t="s">
        <v>640</v>
      </c>
      <c r="F643" s="363">
        <v>20091112</v>
      </c>
      <c r="G643" s="363" t="s">
        <v>2581</v>
      </c>
      <c r="H643" s="363" t="s">
        <v>2582</v>
      </c>
      <c r="I643" s="363" t="s">
        <v>2583</v>
      </c>
      <c r="J643" s="399">
        <v>20000</v>
      </c>
      <c r="K643" s="399"/>
      <c r="L643" s="399"/>
    </row>
    <row r="644" spans="1:13" ht="25.5">
      <c r="A644" s="363">
        <f t="shared" si="10"/>
        <v>642</v>
      </c>
      <c r="B644" s="363" t="s">
        <v>591</v>
      </c>
      <c r="C644" s="363" t="s">
        <v>2584</v>
      </c>
      <c r="D644" s="364" t="s">
        <v>633</v>
      </c>
      <c r="E644" s="364" t="s">
        <v>298</v>
      </c>
      <c r="F644" s="363" t="s">
        <v>2585</v>
      </c>
      <c r="G644" s="363" t="s">
        <v>2586</v>
      </c>
      <c r="H644" s="363" t="s">
        <v>2587</v>
      </c>
      <c r="I644" s="363">
        <v>2014</v>
      </c>
      <c r="J644" s="399">
        <v>530</v>
      </c>
      <c r="K644" s="399"/>
      <c r="L644" s="399"/>
      <c r="M644" s="367"/>
    </row>
    <row r="645" spans="1:13" ht="25.5">
      <c r="A645" s="363">
        <f t="shared" si="10"/>
        <v>643</v>
      </c>
      <c r="B645" s="363" t="s">
        <v>591</v>
      </c>
      <c r="C645" s="363" t="s">
        <v>2584</v>
      </c>
      <c r="D645" s="364" t="s">
        <v>633</v>
      </c>
      <c r="E645" s="364" t="s">
        <v>298</v>
      </c>
      <c r="F645" s="363" t="s">
        <v>2588</v>
      </c>
      <c r="G645" s="363" t="s">
        <v>2589</v>
      </c>
      <c r="H645" s="363" t="s">
        <v>2590</v>
      </c>
      <c r="I645" s="363">
        <v>2014</v>
      </c>
      <c r="J645" s="399">
        <v>1000</v>
      </c>
      <c r="K645" s="399"/>
      <c r="L645" s="399"/>
      <c r="M645" s="367"/>
    </row>
    <row r="646" spans="1:13" ht="25.5">
      <c r="A646" s="363">
        <f t="shared" si="10"/>
        <v>644</v>
      </c>
      <c r="B646" s="363" t="s">
        <v>591</v>
      </c>
      <c r="C646" s="363" t="s">
        <v>2584</v>
      </c>
      <c r="D646" s="364" t="s">
        <v>633</v>
      </c>
      <c r="E646" s="364" t="s">
        <v>298</v>
      </c>
      <c r="F646" s="363" t="s">
        <v>2591</v>
      </c>
      <c r="G646" s="363" t="s">
        <v>2592</v>
      </c>
      <c r="H646" s="363" t="s">
        <v>2593</v>
      </c>
      <c r="I646" s="363">
        <v>2014</v>
      </c>
      <c r="J646" s="399">
        <v>20000</v>
      </c>
      <c r="K646" s="399"/>
      <c r="L646" s="399"/>
      <c r="M646" s="367"/>
    </row>
    <row r="647" spans="1:13" ht="25.5">
      <c r="A647" s="363">
        <f t="shared" si="10"/>
        <v>645</v>
      </c>
      <c r="B647" s="363" t="s">
        <v>591</v>
      </c>
      <c r="C647" s="363" t="s">
        <v>2584</v>
      </c>
      <c r="D647" s="364" t="s">
        <v>633</v>
      </c>
      <c r="E647" s="364" t="s">
        <v>298</v>
      </c>
      <c r="F647" s="363" t="s">
        <v>2594</v>
      </c>
      <c r="G647" s="363" t="s">
        <v>2595</v>
      </c>
      <c r="H647" s="363" t="s">
        <v>2596</v>
      </c>
      <c r="I647" s="363">
        <v>2014</v>
      </c>
      <c r="J647" s="399">
        <v>1900</v>
      </c>
      <c r="K647" s="399"/>
      <c r="L647" s="399"/>
      <c r="M647" s="367"/>
    </row>
    <row r="648" spans="1:13" ht="25.5">
      <c r="A648" s="363">
        <f t="shared" si="10"/>
        <v>646</v>
      </c>
      <c r="B648" s="363" t="s">
        <v>591</v>
      </c>
      <c r="C648" s="363" t="s">
        <v>2584</v>
      </c>
      <c r="D648" s="364" t="s">
        <v>633</v>
      </c>
      <c r="E648" s="364" t="s">
        <v>298</v>
      </c>
      <c r="F648" s="363" t="s">
        <v>2594</v>
      </c>
      <c r="G648" s="363" t="s">
        <v>2597</v>
      </c>
      <c r="H648" s="363" t="s">
        <v>2598</v>
      </c>
      <c r="I648" s="363">
        <v>2014</v>
      </c>
      <c r="J648" s="399">
        <v>1900</v>
      </c>
      <c r="K648" s="399"/>
      <c r="L648" s="399"/>
      <c r="M648" s="367"/>
    </row>
    <row r="649" spans="1:13" ht="25.5">
      <c r="A649" s="363">
        <f t="shared" si="10"/>
        <v>647</v>
      </c>
      <c r="B649" s="363" t="s">
        <v>591</v>
      </c>
      <c r="C649" s="363" t="s">
        <v>2599</v>
      </c>
      <c r="D649" s="364" t="s">
        <v>633</v>
      </c>
      <c r="E649" s="364" t="s">
        <v>640</v>
      </c>
      <c r="F649" s="363" t="s">
        <v>2600</v>
      </c>
      <c r="G649" s="363" t="s">
        <v>2595</v>
      </c>
      <c r="H649" s="363" t="s">
        <v>2601</v>
      </c>
      <c r="I649" s="363">
        <v>2014</v>
      </c>
      <c r="J649" s="399">
        <v>2766.18</v>
      </c>
      <c r="K649" s="399"/>
      <c r="L649" s="399"/>
      <c r="M649" s="367"/>
    </row>
    <row r="650" spans="1:13" ht="25.5">
      <c r="A650" s="363">
        <f t="shared" si="10"/>
        <v>648</v>
      </c>
      <c r="B650" s="363" t="s">
        <v>591</v>
      </c>
      <c r="C650" s="363"/>
      <c r="D650" s="364" t="s">
        <v>633</v>
      </c>
      <c r="E650" s="364" t="s">
        <v>640</v>
      </c>
      <c r="F650" s="363" t="s">
        <v>2602</v>
      </c>
      <c r="G650" s="363" t="s">
        <v>2597</v>
      </c>
      <c r="H650" s="363" t="s">
        <v>2603</v>
      </c>
      <c r="I650" s="363">
        <v>2014</v>
      </c>
      <c r="J650" s="399">
        <v>5000</v>
      </c>
      <c r="K650" s="399"/>
      <c r="L650" s="399"/>
      <c r="M650" s="367"/>
    </row>
    <row r="651" spans="1:13" ht="25.5">
      <c r="A651" s="363">
        <f t="shared" si="10"/>
        <v>649</v>
      </c>
      <c r="B651" s="363" t="s">
        <v>591</v>
      </c>
      <c r="C651" s="363" t="s">
        <v>2604</v>
      </c>
      <c r="D651" s="364" t="s">
        <v>633</v>
      </c>
      <c r="E651" s="364" t="s">
        <v>640</v>
      </c>
      <c r="F651" s="363" t="s">
        <v>2600</v>
      </c>
      <c r="G651" s="363" t="s">
        <v>2595</v>
      </c>
      <c r="H651" s="363" t="s">
        <v>2605</v>
      </c>
      <c r="I651" s="363">
        <v>2014</v>
      </c>
      <c r="J651" s="399">
        <v>23512.5</v>
      </c>
      <c r="K651" s="399"/>
      <c r="L651" s="399"/>
      <c r="M651" s="367"/>
    </row>
    <row r="652" spans="1:13" ht="25.5">
      <c r="A652" s="363">
        <f t="shared" si="10"/>
        <v>650</v>
      </c>
      <c r="B652" s="363" t="s">
        <v>591</v>
      </c>
      <c r="C652" s="363" t="s">
        <v>2606</v>
      </c>
      <c r="D652" s="364" t="s">
        <v>633</v>
      </c>
      <c r="E652" s="364" t="s">
        <v>640</v>
      </c>
      <c r="F652" s="363" t="s">
        <v>2607</v>
      </c>
      <c r="G652" s="363" t="s">
        <v>2597</v>
      </c>
      <c r="H652" s="363" t="s">
        <v>2598</v>
      </c>
      <c r="I652" s="363">
        <v>2014</v>
      </c>
      <c r="J652" s="399">
        <v>6813</v>
      </c>
      <c r="K652" s="399"/>
      <c r="L652" s="399"/>
      <c r="M652" s="367"/>
    </row>
    <row r="653" spans="1:13" ht="38.25">
      <c r="A653" s="363">
        <f>A652+1</f>
        <v>651</v>
      </c>
      <c r="B653" s="370" t="s">
        <v>596</v>
      </c>
      <c r="C653" s="370" t="s">
        <v>796</v>
      </c>
      <c r="D653" s="371" t="s">
        <v>633</v>
      </c>
      <c r="E653" s="371" t="s">
        <v>298</v>
      </c>
      <c r="F653" s="370" t="s">
        <v>2608</v>
      </c>
      <c r="G653" s="370" t="s">
        <v>2609</v>
      </c>
      <c r="H653" s="370" t="s">
        <v>2610</v>
      </c>
      <c r="I653" s="370" t="s">
        <v>2611</v>
      </c>
      <c r="J653" s="410">
        <v>56917</v>
      </c>
      <c r="K653" s="410"/>
      <c r="L653" s="373" t="s">
        <v>2612</v>
      </c>
      <c r="M653" s="367"/>
    </row>
    <row r="654" spans="1:13" ht="38.25">
      <c r="A654" s="363">
        <f t="shared" ref="A654:A696" si="11">A653+1</f>
        <v>652</v>
      </c>
      <c r="B654" s="370" t="s">
        <v>596</v>
      </c>
      <c r="C654" s="370" t="s">
        <v>796</v>
      </c>
      <c r="D654" s="371" t="s">
        <v>633</v>
      </c>
      <c r="E654" s="371" t="s">
        <v>298</v>
      </c>
      <c r="F654" s="370" t="s">
        <v>2613</v>
      </c>
      <c r="G654" s="370" t="s">
        <v>2614</v>
      </c>
      <c r="H654" s="370" t="s">
        <v>2615</v>
      </c>
      <c r="I654" s="370" t="s">
        <v>1529</v>
      </c>
      <c r="J654" s="410">
        <v>71370</v>
      </c>
      <c r="K654" s="410"/>
      <c r="L654" s="373" t="s">
        <v>2616</v>
      </c>
      <c r="M654" s="367"/>
    </row>
    <row r="655" spans="1:13" ht="38.25">
      <c r="A655" s="363">
        <f t="shared" si="11"/>
        <v>653</v>
      </c>
      <c r="B655" s="370" t="s">
        <v>596</v>
      </c>
      <c r="C655" s="370" t="s">
        <v>796</v>
      </c>
      <c r="D655" s="371" t="s">
        <v>633</v>
      </c>
      <c r="E655" s="371" t="s">
        <v>298</v>
      </c>
      <c r="F655" s="370" t="s">
        <v>2617</v>
      </c>
      <c r="G655" s="370" t="s">
        <v>2618</v>
      </c>
      <c r="H655" s="370" t="s">
        <v>2619</v>
      </c>
      <c r="I655" s="370" t="s">
        <v>2620</v>
      </c>
      <c r="J655" s="410">
        <v>66794.5</v>
      </c>
      <c r="K655" s="410"/>
      <c r="L655" s="373" t="s">
        <v>2621</v>
      </c>
      <c r="M655" s="367"/>
    </row>
    <row r="656" spans="1:13" ht="63.75">
      <c r="A656" s="363">
        <f t="shared" si="11"/>
        <v>654</v>
      </c>
      <c r="B656" s="370" t="s">
        <v>596</v>
      </c>
      <c r="C656" s="370" t="s">
        <v>796</v>
      </c>
      <c r="D656" s="371" t="s">
        <v>633</v>
      </c>
      <c r="E656" s="371" t="s">
        <v>298</v>
      </c>
      <c r="F656" s="370" t="s">
        <v>2622</v>
      </c>
      <c r="G656" s="370" t="s">
        <v>2623</v>
      </c>
      <c r="H656" s="370" t="s">
        <v>2624</v>
      </c>
      <c r="I656" s="370" t="s">
        <v>2625</v>
      </c>
      <c r="J656" s="410">
        <v>18088</v>
      </c>
      <c r="K656" s="410"/>
      <c r="L656" s="373" t="s">
        <v>2626</v>
      </c>
      <c r="M656" s="367"/>
    </row>
    <row r="657" spans="1:13" ht="51">
      <c r="A657" s="363">
        <f t="shared" si="11"/>
        <v>655</v>
      </c>
      <c r="B657" s="370" t="s">
        <v>596</v>
      </c>
      <c r="C657" s="370" t="s">
        <v>796</v>
      </c>
      <c r="D657" s="371" t="s">
        <v>633</v>
      </c>
      <c r="E657" s="371" t="s">
        <v>298</v>
      </c>
      <c r="F657" s="370" t="s">
        <v>2627</v>
      </c>
      <c r="G657" s="370" t="s">
        <v>2628</v>
      </c>
      <c r="H657" s="370" t="s">
        <v>2629</v>
      </c>
      <c r="I657" s="370" t="s">
        <v>2630</v>
      </c>
      <c r="J657" s="410">
        <v>8132</v>
      </c>
      <c r="K657" s="410"/>
      <c r="L657" s="373" t="s">
        <v>2631</v>
      </c>
      <c r="M657" s="367"/>
    </row>
    <row r="658" spans="1:13" ht="51">
      <c r="A658" s="363">
        <f t="shared" si="11"/>
        <v>656</v>
      </c>
      <c r="B658" s="370" t="s">
        <v>596</v>
      </c>
      <c r="C658" s="370" t="s">
        <v>796</v>
      </c>
      <c r="D658" s="371" t="s">
        <v>633</v>
      </c>
      <c r="E658" s="371" t="s">
        <v>298</v>
      </c>
      <c r="F658" s="370" t="s">
        <v>2632</v>
      </c>
      <c r="G658" s="370" t="s">
        <v>2633</v>
      </c>
      <c r="H658" s="370" t="s">
        <v>2634</v>
      </c>
      <c r="I658" s="370" t="s">
        <v>2630</v>
      </c>
      <c r="J658" s="410">
        <v>12653</v>
      </c>
      <c r="K658" s="410"/>
      <c r="L658" s="373" t="s">
        <v>2635</v>
      </c>
      <c r="M658" s="367"/>
    </row>
    <row r="659" spans="1:13" ht="63.75">
      <c r="A659" s="363">
        <f t="shared" si="11"/>
        <v>657</v>
      </c>
      <c r="B659" s="370" t="s">
        <v>596</v>
      </c>
      <c r="C659" s="370" t="s">
        <v>2636</v>
      </c>
      <c r="D659" s="371" t="s">
        <v>633</v>
      </c>
      <c r="E659" s="371" t="s">
        <v>640</v>
      </c>
      <c r="F659" s="370" t="s">
        <v>2637</v>
      </c>
      <c r="G659" s="370" t="s">
        <v>2638</v>
      </c>
      <c r="H659" s="370" t="s">
        <v>2639</v>
      </c>
      <c r="I659" s="370"/>
      <c r="J659" s="410">
        <v>4049</v>
      </c>
      <c r="K659" s="410"/>
      <c r="L659" s="373" t="s">
        <v>2640</v>
      </c>
      <c r="M659" s="367"/>
    </row>
    <row r="660" spans="1:13" ht="25.5">
      <c r="A660" s="363">
        <f t="shared" si="11"/>
        <v>658</v>
      </c>
      <c r="B660" s="370" t="s">
        <v>596</v>
      </c>
      <c r="C660" s="370" t="s">
        <v>659</v>
      </c>
      <c r="D660" s="371" t="s">
        <v>633</v>
      </c>
      <c r="E660" s="371" t="s">
        <v>298</v>
      </c>
      <c r="F660" s="370" t="s">
        <v>2641</v>
      </c>
      <c r="G660" s="370" t="s">
        <v>2642</v>
      </c>
      <c r="H660" s="370" t="s">
        <v>2643</v>
      </c>
      <c r="I660" s="370" t="s">
        <v>663</v>
      </c>
      <c r="J660" s="410">
        <v>6015</v>
      </c>
      <c r="K660" s="410"/>
      <c r="L660" s="373"/>
      <c r="M660" s="367"/>
    </row>
    <row r="661" spans="1:13" ht="38.25">
      <c r="A661" s="363">
        <f t="shared" si="11"/>
        <v>659</v>
      </c>
      <c r="B661" s="370" t="s">
        <v>596</v>
      </c>
      <c r="C661" s="370" t="s">
        <v>659</v>
      </c>
      <c r="D661" s="371" t="s">
        <v>633</v>
      </c>
      <c r="E661" s="371" t="s">
        <v>298</v>
      </c>
      <c r="F661" s="370" t="s">
        <v>2644</v>
      </c>
      <c r="G661" s="370" t="s">
        <v>2645</v>
      </c>
      <c r="H661" s="370" t="s">
        <v>2646</v>
      </c>
      <c r="I661" s="370" t="s">
        <v>679</v>
      </c>
      <c r="J661" s="410">
        <v>12553</v>
      </c>
      <c r="K661" s="410"/>
      <c r="L661" s="373"/>
      <c r="M661" s="367"/>
    </row>
    <row r="662" spans="1:13" ht="38.25">
      <c r="A662" s="363">
        <f t="shared" si="11"/>
        <v>660</v>
      </c>
      <c r="B662" s="370" t="s">
        <v>596</v>
      </c>
      <c r="C662" s="370" t="s">
        <v>659</v>
      </c>
      <c r="D662" s="371" t="s">
        <v>633</v>
      </c>
      <c r="E662" s="371" t="s">
        <v>298</v>
      </c>
      <c r="F662" s="370" t="s">
        <v>2647</v>
      </c>
      <c r="G662" s="370" t="s">
        <v>2648</v>
      </c>
      <c r="H662" s="370" t="s">
        <v>2649</v>
      </c>
      <c r="I662" s="370" t="s">
        <v>679</v>
      </c>
      <c r="J662" s="410">
        <v>14138</v>
      </c>
      <c r="K662" s="410"/>
      <c r="L662" s="373"/>
      <c r="M662" s="367"/>
    </row>
    <row r="663" spans="1:13" ht="25.5">
      <c r="A663" s="363">
        <f t="shared" si="11"/>
        <v>661</v>
      </c>
      <c r="B663" s="370" t="s">
        <v>596</v>
      </c>
      <c r="C663" s="370" t="s">
        <v>659</v>
      </c>
      <c r="D663" s="371" t="s">
        <v>633</v>
      </c>
      <c r="E663" s="371" t="s">
        <v>298</v>
      </c>
      <c r="F663" s="370" t="s">
        <v>2650</v>
      </c>
      <c r="G663" s="370" t="s">
        <v>2651</v>
      </c>
      <c r="H663" s="370" t="s">
        <v>2652</v>
      </c>
      <c r="I663" s="370" t="s">
        <v>732</v>
      </c>
      <c r="J663" s="410">
        <v>1535</v>
      </c>
      <c r="K663" s="410"/>
      <c r="L663" s="373"/>
      <c r="M663" s="367"/>
    </row>
    <row r="664" spans="1:13" ht="25.5">
      <c r="A664" s="363">
        <f t="shared" si="11"/>
        <v>662</v>
      </c>
      <c r="B664" s="370" t="s">
        <v>596</v>
      </c>
      <c r="C664" s="370" t="s">
        <v>659</v>
      </c>
      <c r="D664" s="371" t="s">
        <v>633</v>
      </c>
      <c r="E664" s="371" t="s">
        <v>298</v>
      </c>
      <c r="F664" s="370" t="s">
        <v>2653</v>
      </c>
      <c r="G664" s="370" t="s">
        <v>2654</v>
      </c>
      <c r="H664" s="370" t="s">
        <v>2655</v>
      </c>
      <c r="I664" s="370" t="s">
        <v>732</v>
      </c>
      <c r="J664" s="410">
        <v>4332</v>
      </c>
      <c r="K664" s="410"/>
      <c r="L664" s="373"/>
      <c r="M664" s="367"/>
    </row>
    <row r="665" spans="1:13" ht="25.5">
      <c r="A665" s="363">
        <f t="shared" si="11"/>
        <v>663</v>
      </c>
      <c r="B665" s="370" t="s">
        <v>596</v>
      </c>
      <c r="C665" s="370" t="s">
        <v>659</v>
      </c>
      <c r="D665" s="371" t="s">
        <v>633</v>
      </c>
      <c r="E665" s="371" t="s">
        <v>298</v>
      </c>
      <c r="F665" s="370" t="s">
        <v>2656</v>
      </c>
      <c r="G665" s="370" t="s">
        <v>2657</v>
      </c>
      <c r="H665" s="370" t="s">
        <v>2658</v>
      </c>
      <c r="I665" s="370" t="s">
        <v>739</v>
      </c>
      <c r="J665" s="410">
        <v>6860</v>
      </c>
      <c r="K665" s="410"/>
      <c r="L665" s="373"/>
      <c r="M665" s="367"/>
    </row>
    <row r="666" spans="1:13" ht="25.5">
      <c r="A666" s="363">
        <f t="shared" si="11"/>
        <v>664</v>
      </c>
      <c r="B666" s="370" t="s">
        <v>596</v>
      </c>
      <c r="C666" s="370" t="s">
        <v>659</v>
      </c>
      <c r="D666" s="371" t="s">
        <v>633</v>
      </c>
      <c r="E666" s="371" t="s">
        <v>298</v>
      </c>
      <c r="F666" s="370" t="s">
        <v>2659</v>
      </c>
      <c r="G666" s="370" t="s">
        <v>2660</v>
      </c>
      <c r="H666" s="370" t="s">
        <v>2661</v>
      </c>
      <c r="I666" s="370" t="s">
        <v>732</v>
      </c>
      <c r="J666" s="410">
        <v>4319</v>
      </c>
      <c r="K666" s="410"/>
      <c r="L666" s="373"/>
      <c r="M666" s="367"/>
    </row>
    <row r="667" spans="1:13" ht="25.5">
      <c r="A667" s="363">
        <f t="shared" si="11"/>
        <v>665</v>
      </c>
      <c r="B667" s="370" t="s">
        <v>596</v>
      </c>
      <c r="C667" s="370" t="s">
        <v>659</v>
      </c>
      <c r="D667" s="371" t="s">
        <v>633</v>
      </c>
      <c r="E667" s="371" t="s">
        <v>298</v>
      </c>
      <c r="F667" s="370" t="s">
        <v>2662</v>
      </c>
      <c r="G667" s="370" t="s">
        <v>2663</v>
      </c>
      <c r="H667" s="370" t="s">
        <v>2664</v>
      </c>
      <c r="I667" s="370" t="s">
        <v>779</v>
      </c>
      <c r="J667" s="410">
        <v>11959</v>
      </c>
      <c r="K667" s="410"/>
      <c r="L667" s="373"/>
      <c r="M667" s="367"/>
    </row>
    <row r="668" spans="1:13" ht="25.5">
      <c r="A668" s="363">
        <f t="shared" si="11"/>
        <v>666</v>
      </c>
      <c r="B668" s="370" t="s">
        <v>596</v>
      </c>
      <c r="C668" s="370" t="s">
        <v>659</v>
      </c>
      <c r="D668" s="371" t="s">
        <v>633</v>
      </c>
      <c r="E668" s="371" t="s">
        <v>298</v>
      </c>
      <c r="F668" s="370" t="s">
        <v>2665</v>
      </c>
      <c r="G668" s="370" t="s">
        <v>2666</v>
      </c>
      <c r="H668" s="370" t="s">
        <v>2667</v>
      </c>
      <c r="I668" s="370" t="s">
        <v>2668</v>
      </c>
      <c r="J668" s="410">
        <v>13797</v>
      </c>
      <c r="K668" s="410"/>
      <c r="L668" s="373"/>
      <c r="M668" s="367"/>
    </row>
    <row r="669" spans="1:13" ht="38.25">
      <c r="A669" s="363">
        <f t="shared" si="11"/>
        <v>667</v>
      </c>
      <c r="B669" s="370" t="s">
        <v>596</v>
      </c>
      <c r="C669" s="370" t="s">
        <v>659</v>
      </c>
      <c r="D669" s="371" t="s">
        <v>633</v>
      </c>
      <c r="E669" s="371" t="s">
        <v>298</v>
      </c>
      <c r="F669" s="370" t="s">
        <v>2669</v>
      </c>
      <c r="G669" s="370" t="s">
        <v>2670</v>
      </c>
      <c r="H669" s="370" t="s">
        <v>2671</v>
      </c>
      <c r="I669" s="370" t="s">
        <v>2668</v>
      </c>
      <c r="J669" s="410">
        <v>9741</v>
      </c>
      <c r="K669" s="410"/>
      <c r="L669" s="373"/>
      <c r="M669" s="367"/>
    </row>
    <row r="670" spans="1:13" ht="25.5">
      <c r="A670" s="363">
        <f t="shared" si="11"/>
        <v>668</v>
      </c>
      <c r="B670" s="370" t="s">
        <v>596</v>
      </c>
      <c r="C670" s="370" t="s">
        <v>659</v>
      </c>
      <c r="D670" s="371" t="s">
        <v>633</v>
      </c>
      <c r="E670" s="371" t="s">
        <v>298</v>
      </c>
      <c r="F670" s="370" t="s">
        <v>2672</v>
      </c>
      <c r="G670" s="370" t="s">
        <v>2673</v>
      </c>
      <c r="H670" s="370" t="s">
        <v>2674</v>
      </c>
      <c r="I670" s="370" t="s">
        <v>663</v>
      </c>
      <c r="J670" s="410">
        <v>7545</v>
      </c>
      <c r="K670" s="410"/>
      <c r="L670" s="373"/>
      <c r="M670" s="367"/>
    </row>
    <row r="671" spans="1:13" ht="38.25">
      <c r="A671" s="363">
        <f t="shared" si="11"/>
        <v>669</v>
      </c>
      <c r="B671" s="370" t="s">
        <v>596</v>
      </c>
      <c r="C671" s="370" t="s">
        <v>659</v>
      </c>
      <c r="D671" s="371" t="s">
        <v>633</v>
      </c>
      <c r="E671" s="371" t="s">
        <v>298</v>
      </c>
      <c r="F671" s="370" t="s">
        <v>2675</v>
      </c>
      <c r="G671" s="370" t="s">
        <v>2676</v>
      </c>
      <c r="H671" s="370" t="s">
        <v>2677</v>
      </c>
      <c r="I671" s="370" t="s">
        <v>679</v>
      </c>
      <c r="J671" s="410">
        <v>17593</v>
      </c>
      <c r="K671" s="410"/>
      <c r="L671" s="373"/>
      <c r="M671" s="367"/>
    </row>
    <row r="672" spans="1:13" ht="25.5">
      <c r="A672" s="363">
        <f t="shared" si="11"/>
        <v>670</v>
      </c>
      <c r="B672" s="370" t="s">
        <v>596</v>
      </c>
      <c r="C672" s="370" t="s">
        <v>659</v>
      </c>
      <c r="D672" s="371" t="s">
        <v>633</v>
      </c>
      <c r="E672" s="371" t="s">
        <v>298</v>
      </c>
      <c r="F672" s="370" t="s">
        <v>2678</v>
      </c>
      <c r="G672" s="370" t="s">
        <v>2679</v>
      </c>
      <c r="H672" s="370" t="s">
        <v>2680</v>
      </c>
      <c r="I672" s="370" t="s">
        <v>679</v>
      </c>
      <c r="J672" s="410">
        <v>12868</v>
      </c>
      <c r="K672" s="410"/>
      <c r="L672" s="373"/>
      <c r="M672" s="367"/>
    </row>
    <row r="673" spans="1:13" ht="25.5">
      <c r="A673" s="363">
        <f t="shared" si="11"/>
        <v>671</v>
      </c>
      <c r="B673" s="370" t="s">
        <v>596</v>
      </c>
      <c r="C673" s="370" t="s">
        <v>659</v>
      </c>
      <c r="D673" s="371" t="s">
        <v>633</v>
      </c>
      <c r="E673" s="371" t="s">
        <v>298</v>
      </c>
      <c r="F673" s="370" t="s">
        <v>2681</v>
      </c>
      <c r="G673" s="370" t="s">
        <v>2618</v>
      </c>
      <c r="H673" s="370" t="s">
        <v>2682</v>
      </c>
      <c r="I673" s="370" t="s">
        <v>779</v>
      </c>
      <c r="J673" s="410">
        <v>7137</v>
      </c>
      <c r="K673" s="410"/>
      <c r="L673" s="373"/>
      <c r="M673" s="367"/>
    </row>
    <row r="674" spans="1:13" ht="25.5">
      <c r="A674" s="363">
        <f t="shared" si="11"/>
        <v>672</v>
      </c>
      <c r="B674" s="370" t="s">
        <v>596</v>
      </c>
      <c r="C674" s="370" t="s">
        <v>659</v>
      </c>
      <c r="D674" s="371" t="s">
        <v>633</v>
      </c>
      <c r="E674" s="371" t="s">
        <v>298</v>
      </c>
      <c r="F674" s="370" t="s">
        <v>2683</v>
      </c>
      <c r="G674" s="370" t="s">
        <v>2684</v>
      </c>
      <c r="H674" s="370" t="s">
        <v>2685</v>
      </c>
      <c r="I674" s="370" t="s">
        <v>779</v>
      </c>
      <c r="J674" s="410">
        <v>5677</v>
      </c>
      <c r="K674" s="410"/>
      <c r="L674" s="373"/>
      <c r="M674" s="367"/>
    </row>
    <row r="675" spans="1:13" ht="38.25">
      <c r="A675" s="363">
        <f t="shared" si="11"/>
        <v>673</v>
      </c>
      <c r="B675" s="370" t="s">
        <v>596</v>
      </c>
      <c r="C675" s="370" t="s">
        <v>659</v>
      </c>
      <c r="D675" s="371" t="s">
        <v>633</v>
      </c>
      <c r="E675" s="371" t="s">
        <v>298</v>
      </c>
      <c r="F675" s="370" t="s">
        <v>2686</v>
      </c>
      <c r="G675" s="370" t="s">
        <v>2687</v>
      </c>
      <c r="H675" s="370" t="s">
        <v>2688</v>
      </c>
      <c r="I675" s="370" t="s">
        <v>2668</v>
      </c>
      <c r="J675" s="410">
        <v>9709</v>
      </c>
      <c r="K675" s="410"/>
      <c r="L675" s="373"/>
      <c r="M675" s="367"/>
    </row>
    <row r="676" spans="1:13" ht="25.5">
      <c r="A676" s="363">
        <f t="shared" si="11"/>
        <v>674</v>
      </c>
      <c r="B676" s="370" t="s">
        <v>596</v>
      </c>
      <c r="C676" s="370" t="s">
        <v>659</v>
      </c>
      <c r="D676" s="371" t="s">
        <v>633</v>
      </c>
      <c r="E676" s="371" t="s">
        <v>298</v>
      </c>
      <c r="F676" s="370" t="s">
        <v>2689</v>
      </c>
      <c r="G676" s="370" t="s">
        <v>2690</v>
      </c>
      <c r="H676" s="370" t="s">
        <v>2691</v>
      </c>
      <c r="I676" s="370" t="s">
        <v>779</v>
      </c>
      <c r="J676" s="410">
        <v>3309</v>
      </c>
      <c r="K676" s="410"/>
      <c r="L676" s="373"/>
      <c r="M676" s="367"/>
    </row>
    <row r="677" spans="1:13" ht="25.5">
      <c r="A677" s="363">
        <f t="shared" si="11"/>
        <v>675</v>
      </c>
      <c r="B677" s="370" t="s">
        <v>596</v>
      </c>
      <c r="C677" s="370" t="s">
        <v>659</v>
      </c>
      <c r="D677" s="371" t="s">
        <v>633</v>
      </c>
      <c r="E677" s="371" t="s">
        <v>298</v>
      </c>
      <c r="F677" s="370" t="s">
        <v>2692</v>
      </c>
      <c r="G677" s="370" t="s">
        <v>2693</v>
      </c>
      <c r="H677" s="370" t="s">
        <v>2694</v>
      </c>
      <c r="I677" s="370" t="s">
        <v>679</v>
      </c>
      <c r="J677" s="410">
        <v>2716</v>
      </c>
      <c r="K677" s="410"/>
      <c r="L677" s="373"/>
      <c r="M677" s="367"/>
    </row>
    <row r="678" spans="1:13" ht="38.25">
      <c r="A678" s="363">
        <f t="shared" si="11"/>
        <v>676</v>
      </c>
      <c r="B678" s="370" t="s">
        <v>596</v>
      </c>
      <c r="C678" s="370" t="s">
        <v>659</v>
      </c>
      <c r="D678" s="371" t="s">
        <v>633</v>
      </c>
      <c r="E678" s="371" t="s">
        <v>298</v>
      </c>
      <c r="F678" s="370" t="s">
        <v>2695</v>
      </c>
      <c r="G678" s="370" t="s">
        <v>2696</v>
      </c>
      <c r="H678" s="370" t="s">
        <v>2697</v>
      </c>
      <c r="I678" s="370" t="s">
        <v>679</v>
      </c>
      <c r="J678" s="410">
        <v>2500</v>
      </c>
      <c r="K678" s="410"/>
      <c r="L678" s="373"/>
      <c r="M678" s="367"/>
    </row>
    <row r="679" spans="1:13" ht="38.25">
      <c r="A679" s="363">
        <f t="shared" si="11"/>
        <v>677</v>
      </c>
      <c r="B679" s="370" t="s">
        <v>596</v>
      </c>
      <c r="C679" s="370" t="s">
        <v>659</v>
      </c>
      <c r="D679" s="371" t="s">
        <v>633</v>
      </c>
      <c r="E679" s="371" t="s">
        <v>298</v>
      </c>
      <c r="F679" s="370" t="s">
        <v>2698</v>
      </c>
      <c r="G679" s="370" t="s">
        <v>2699</v>
      </c>
      <c r="H679" s="370" t="s">
        <v>2700</v>
      </c>
      <c r="I679" s="370" t="s">
        <v>732</v>
      </c>
      <c r="J679" s="410">
        <v>7600</v>
      </c>
      <c r="K679" s="410"/>
      <c r="L679" s="373"/>
      <c r="M679" s="367"/>
    </row>
    <row r="680" spans="1:13" ht="25.5">
      <c r="A680" s="363">
        <f t="shared" si="11"/>
        <v>678</v>
      </c>
      <c r="B680" s="370" t="s">
        <v>596</v>
      </c>
      <c r="C680" s="370" t="s">
        <v>659</v>
      </c>
      <c r="D680" s="371" t="s">
        <v>633</v>
      </c>
      <c r="E680" s="371" t="s">
        <v>298</v>
      </c>
      <c r="F680" s="370" t="s">
        <v>2701</v>
      </c>
      <c r="G680" s="370" t="s">
        <v>2702</v>
      </c>
      <c r="H680" s="370" t="s">
        <v>2703</v>
      </c>
      <c r="I680" s="370" t="s">
        <v>679</v>
      </c>
      <c r="J680" s="410">
        <v>3746</v>
      </c>
      <c r="K680" s="410"/>
      <c r="L680" s="373"/>
      <c r="M680" s="367"/>
    </row>
    <row r="681" spans="1:13" ht="51">
      <c r="A681" s="363">
        <f t="shared" si="11"/>
        <v>679</v>
      </c>
      <c r="B681" s="370" t="s">
        <v>596</v>
      </c>
      <c r="C681" s="370" t="s">
        <v>659</v>
      </c>
      <c r="D681" s="371" t="s">
        <v>633</v>
      </c>
      <c r="E681" s="371" t="s">
        <v>298</v>
      </c>
      <c r="F681" s="370" t="s">
        <v>2704</v>
      </c>
      <c r="G681" s="370" t="s">
        <v>2705</v>
      </c>
      <c r="H681" s="370" t="s">
        <v>2706</v>
      </c>
      <c r="I681" s="370" t="s">
        <v>663</v>
      </c>
      <c r="J681" s="410">
        <v>12988</v>
      </c>
      <c r="K681" s="410"/>
      <c r="L681" s="373"/>
      <c r="M681" s="367"/>
    </row>
    <row r="682" spans="1:13">
      <c r="A682" s="363">
        <f t="shared" si="11"/>
        <v>680</v>
      </c>
      <c r="B682" s="370" t="s">
        <v>596</v>
      </c>
      <c r="C682" s="370" t="s">
        <v>659</v>
      </c>
      <c r="D682" s="371" t="s">
        <v>633</v>
      </c>
      <c r="E682" s="371" t="s">
        <v>298</v>
      </c>
      <c r="F682" s="370" t="s">
        <v>2707</v>
      </c>
      <c r="G682" s="370" t="s">
        <v>2708</v>
      </c>
      <c r="H682" s="370" t="s">
        <v>2709</v>
      </c>
      <c r="I682" s="370" t="s">
        <v>679</v>
      </c>
      <c r="J682" s="410">
        <v>2027</v>
      </c>
      <c r="K682" s="410"/>
      <c r="L682" s="373"/>
      <c r="M682" s="367"/>
    </row>
    <row r="683" spans="1:13" ht="25.5">
      <c r="A683" s="363">
        <f t="shared" si="11"/>
        <v>681</v>
      </c>
      <c r="B683" s="370" t="s">
        <v>596</v>
      </c>
      <c r="C683" s="370" t="s">
        <v>659</v>
      </c>
      <c r="D683" s="371" t="s">
        <v>633</v>
      </c>
      <c r="E683" s="371" t="s">
        <v>298</v>
      </c>
      <c r="F683" s="370" t="s">
        <v>2710</v>
      </c>
      <c r="G683" s="370" t="s">
        <v>2711</v>
      </c>
      <c r="H683" s="370" t="s">
        <v>2712</v>
      </c>
      <c r="I683" s="370" t="s">
        <v>732</v>
      </c>
      <c r="J683" s="410">
        <v>3700</v>
      </c>
      <c r="K683" s="410"/>
      <c r="L683" s="373"/>
      <c r="M683" s="367"/>
    </row>
    <row r="684" spans="1:13" ht="38.25">
      <c r="A684" s="363">
        <f t="shared" si="11"/>
        <v>682</v>
      </c>
      <c r="B684" s="370" t="s">
        <v>596</v>
      </c>
      <c r="C684" s="370" t="s">
        <v>659</v>
      </c>
      <c r="D684" s="371" t="s">
        <v>633</v>
      </c>
      <c r="E684" s="371" t="s">
        <v>298</v>
      </c>
      <c r="F684" s="370" t="s">
        <v>2713</v>
      </c>
      <c r="G684" s="370" t="s">
        <v>2714</v>
      </c>
      <c r="H684" s="370" t="s">
        <v>2715</v>
      </c>
      <c r="I684" s="370" t="s">
        <v>2668</v>
      </c>
      <c r="J684" s="410">
        <v>14146</v>
      </c>
      <c r="K684" s="410"/>
      <c r="L684" s="373"/>
      <c r="M684" s="367"/>
    </row>
    <row r="685" spans="1:13" ht="38.25">
      <c r="A685" s="363">
        <f t="shared" si="11"/>
        <v>683</v>
      </c>
      <c r="B685" s="370" t="s">
        <v>596</v>
      </c>
      <c r="C685" s="370" t="s">
        <v>792</v>
      </c>
      <c r="D685" s="371" t="s">
        <v>633</v>
      </c>
      <c r="E685" s="371" t="s">
        <v>298</v>
      </c>
      <c r="F685" s="370" t="s">
        <v>2716</v>
      </c>
      <c r="G685" s="370" t="s">
        <v>2717</v>
      </c>
      <c r="H685" s="370" t="s">
        <v>2718</v>
      </c>
      <c r="I685" s="370" t="s">
        <v>779</v>
      </c>
      <c r="J685" s="410">
        <v>2174</v>
      </c>
      <c r="K685" s="410"/>
      <c r="L685" s="373"/>
      <c r="M685" s="367"/>
    </row>
    <row r="686" spans="1:13" ht="25.5">
      <c r="A686" s="363">
        <f t="shared" si="11"/>
        <v>684</v>
      </c>
      <c r="B686" s="370" t="s">
        <v>596</v>
      </c>
      <c r="C686" s="370" t="s">
        <v>792</v>
      </c>
      <c r="D686" s="371" t="s">
        <v>633</v>
      </c>
      <c r="E686" s="371" t="s">
        <v>298</v>
      </c>
      <c r="F686" s="370" t="s">
        <v>2719</v>
      </c>
      <c r="G686" s="370" t="s">
        <v>2720</v>
      </c>
      <c r="H686" s="370" t="s">
        <v>2721</v>
      </c>
      <c r="I686" s="370" t="s">
        <v>779</v>
      </c>
      <c r="J686" s="410">
        <v>10465</v>
      </c>
      <c r="K686" s="410"/>
      <c r="L686" s="373"/>
      <c r="M686" s="367"/>
    </row>
    <row r="687" spans="1:13" ht="38.25">
      <c r="A687" s="363">
        <f t="shared" si="11"/>
        <v>685</v>
      </c>
      <c r="B687" s="370" t="s">
        <v>596</v>
      </c>
      <c r="C687" s="370" t="s">
        <v>792</v>
      </c>
      <c r="D687" s="371" t="s">
        <v>633</v>
      </c>
      <c r="E687" s="371" t="s">
        <v>298</v>
      </c>
      <c r="F687" s="370" t="s">
        <v>2722</v>
      </c>
      <c r="G687" s="370" t="s">
        <v>2723</v>
      </c>
      <c r="H687" s="370" t="s">
        <v>2724</v>
      </c>
      <c r="I687" s="370" t="s">
        <v>679</v>
      </c>
      <c r="J687" s="410">
        <v>3244</v>
      </c>
      <c r="K687" s="410"/>
      <c r="L687" s="373"/>
      <c r="M687" s="367"/>
    </row>
    <row r="688" spans="1:13" ht="25.5">
      <c r="A688" s="363">
        <f t="shared" si="11"/>
        <v>686</v>
      </c>
      <c r="B688" s="370" t="s">
        <v>596</v>
      </c>
      <c r="C688" s="370" t="s">
        <v>792</v>
      </c>
      <c r="D688" s="371" t="s">
        <v>633</v>
      </c>
      <c r="E688" s="371" t="s">
        <v>298</v>
      </c>
      <c r="F688" s="370" t="s">
        <v>2725</v>
      </c>
      <c r="G688" s="370" t="s">
        <v>2726</v>
      </c>
      <c r="H688" s="370" t="s">
        <v>2727</v>
      </c>
      <c r="I688" s="370" t="s">
        <v>679</v>
      </c>
      <c r="J688" s="410">
        <v>2964</v>
      </c>
      <c r="K688" s="410"/>
      <c r="L688" s="373"/>
      <c r="M688" s="367"/>
    </row>
    <row r="689" spans="1:13" ht="25.5">
      <c r="A689" s="363">
        <f t="shared" si="11"/>
        <v>687</v>
      </c>
      <c r="B689" s="370" t="s">
        <v>596</v>
      </c>
      <c r="C689" s="370" t="s">
        <v>792</v>
      </c>
      <c r="D689" s="371" t="s">
        <v>633</v>
      </c>
      <c r="E689" s="371" t="s">
        <v>298</v>
      </c>
      <c r="F689" s="370" t="s">
        <v>2728</v>
      </c>
      <c r="G689" s="370" t="s">
        <v>2729</v>
      </c>
      <c r="H689" s="370" t="s">
        <v>2730</v>
      </c>
      <c r="I689" s="370" t="s">
        <v>679</v>
      </c>
      <c r="J689" s="410">
        <v>4700</v>
      </c>
      <c r="K689" s="410"/>
      <c r="L689" s="373"/>
      <c r="M689" s="367"/>
    </row>
    <row r="690" spans="1:13" ht="38.25">
      <c r="A690" s="363">
        <f t="shared" si="11"/>
        <v>688</v>
      </c>
      <c r="B690" s="370" t="s">
        <v>596</v>
      </c>
      <c r="C690" s="370" t="s">
        <v>792</v>
      </c>
      <c r="D690" s="371" t="s">
        <v>633</v>
      </c>
      <c r="E690" s="371" t="s">
        <v>298</v>
      </c>
      <c r="F690" s="370" t="s">
        <v>2731</v>
      </c>
      <c r="G690" s="370" t="s">
        <v>2673</v>
      </c>
      <c r="H690" s="370" t="s">
        <v>2732</v>
      </c>
      <c r="I690" s="370" t="s">
        <v>779</v>
      </c>
      <c r="J690" s="410">
        <v>14290</v>
      </c>
      <c r="K690" s="410"/>
      <c r="L690" s="373"/>
      <c r="M690" s="367"/>
    </row>
    <row r="691" spans="1:13" ht="38.25">
      <c r="A691" s="363">
        <f t="shared" si="11"/>
        <v>689</v>
      </c>
      <c r="B691" s="370" t="s">
        <v>596</v>
      </c>
      <c r="C691" s="370" t="s">
        <v>792</v>
      </c>
      <c r="D691" s="371" t="s">
        <v>633</v>
      </c>
      <c r="E691" s="371" t="s">
        <v>298</v>
      </c>
      <c r="F691" s="370" t="s">
        <v>2733</v>
      </c>
      <c r="G691" s="370" t="s">
        <v>2734</v>
      </c>
      <c r="H691" s="370" t="s">
        <v>2735</v>
      </c>
      <c r="I691" s="370" t="s">
        <v>679</v>
      </c>
      <c r="J691" s="410">
        <v>12451</v>
      </c>
      <c r="K691" s="410"/>
      <c r="L691" s="373"/>
      <c r="M691" s="367"/>
    </row>
    <row r="692" spans="1:13" ht="25.5">
      <c r="A692" s="363">
        <f t="shared" si="11"/>
        <v>690</v>
      </c>
      <c r="B692" s="370" t="s">
        <v>596</v>
      </c>
      <c r="C692" s="370" t="s">
        <v>792</v>
      </c>
      <c r="D692" s="371" t="s">
        <v>633</v>
      </c>
      <c r="E692" s="371" t="s">
        <v>298</v>
      </c>
      <c r="F692" s="370" t="s">
        <v>2736</v>
      </c>
      <c r="G692" s="370" t="s">
        <v>2737</v>
      </c>
      <c r="H692" s="370" t="s">
        <v>2738</v>
      </c>
      <c r="I692" s="370" t="s">
        <v>732</v>
      </c>
      <c r="J692" s="410">
        <v>4481</v>
      </c>
      <c r="K692" s="410"/>
      <c r="L692" s="373"/>
      <c r="M692" s="367"/>
    </row>
    <row r="693" spans="1:13" ht="25.5">
      <c r="A693" s="363">
        <f t="shared" si="11"/>
        <v>691</v>
      </c>
      <c r="B693" s="370" t="s">
        <v>596</v>
      </c>
      <c r="C693" s="370" t="s">
        <v>792</v>
      </c>
      <c r="D693" s="371" t="s">
        <v>633</v>
      </c>
      <c r="E693" s="371" t="s">
        <v>298</v>
      </c>
      <c r="F693" s="370" t="s">
        <v>2739</v>
      </c>
      <c r="G693" s="370" t="s">
        <v>2708</v>
      </c>
      <c r="H693" s="370" t="s">
        <v>2740</v>
      </c>
      <c r="I693" s="370" t="s">
        <v>679</v>
      </c>
      <c r="J693" s="410">
        <v>5666</v>
      </c>
      <c r="K693" s="410"/>
      <c r="L693" s="373"/>
      <c r="M693" s="367"/>
    </row>
    <row r="694" spans="1:13" ht="25.5">
      <c r="A694" s="363">
        <f t="shared" si="11"/>
        <v>692</v>
      </c>
      <c r="B694" s="370" t="s">
        <v>596</v>
      </c>
      <c r="C694" s="370" t="s">
        <v>792</v>
      </c>
      <c r="D694" s="371" t="s">
        <v>633</v>
      </c>
      <c r="E694" s="371" t="s">
        <v>298</v>
      </c>
      <c r="F694" s="370" t="s">
        <v>2741</v>
      </c>
      <c r="G694" s="370" t="s">
        <v>2742</v>
      </c>
      <c r="H694" s="370" t="s">
        <v>2743</v>
      </c>
      <c r="I694" s="370" t="s">
        <v>732</v>
      </c>
      <c r="J694" s="410">
        <v>2889</v>
      </c>
      <c r="K694" s="410"/>
      <c r="L694" s="373"/>
      <c r="M694" s="367"/>
    </row>
    <row r="695" spans="1:13" ht="25.5">
      <c r="A695" s="363">
        <f t="shared" si="11"/>
        <v>693</v>
      </c>
      <c r="B695" s="370" t="s">
        <v>596</v>
      </c>
      <c r="C695" s="370" t="s">
        <v>792</v>
      </c>
      <c r="D695" s="371" t="s">
        <v>633</v>
      </c>
      <c r="E695" s="371" t="s">
        <v>298</v>
      </c>
      <c r="F695" s="370" t="s">
        <v>2744</v>
      </c>
      <c r="G695" s="370" t="s">
        <v>2745</v>
      </c>
      <c r="H695" s="370" t="s">
        <v>2746</v>
      </c>
      <c r="I695" s="370" t="s">
        <v>732</v>
      </c>
      <c r="J695" s="410">
        <v>1848</v>
      </c>
      <c r="K695" s="410"/>
      <c r="L695" s="373"/>
      <c r="M695" s="367"/>
    </row>
    <row r="696" spans="1:13" ht="63.75">
      <c r="A696" s="363">
        <f t="shared" si="11"/>
        <v>694</v>
      </c>
      <c r="B696" s="370" t="s">
        <v>596</v>
      </c>
      <c r="C696" s="370" t="s">
        <v>2747</v>
      </c>
      <c r="D696" s="371" t="s">
        <v>881</v>
      </c>
      <c r="E696" s="371" t="s">
        <v>640</v>
      </c>
      <c r="F696" s="370"/>
      <c r="G696" s="370" t="s">
        <v>2748</v>
      </c>
      <c r="H696" s="370" t="s">
        <v>2749</v>
      </c>
      <c r="I696" s="370" t="s">
        <v>2408</v>
      </c>
      <c r="J696" s="410">
        <v>5740</v>
      </c>
      <c r="K696" s="410"/>
      <c r="L696" s="373" t="s">
        <v>2750</v>
      </c>
    </row>
    <row r="697" spans="1:13" ht="25.5">
      <c r="A697" s="363">
        <f>A696+1</f>
        <v>695</v>
      </c>
      <c r="B697" s="370" t="s">
        <v>594</v>
      </c>
      <c r="C697" s="370" t="s">
        <v>659</v>
      </c>
      <c r="D697" s="371" t="s">
        <v>2751</v>
      </c>
      <c r="E697" s="371" t="s">
        <v>2752</v>
      </c>
      <c r="F697" s="370" t="s">
        <v>2753</v>
      </c>
      <c r="G697" s="370" t="s">
        <v>2754</v>
      </c>
      <c r="H697" s="370" t="s">
        <v>2755</v>
      </c>
      <c r="I697" s="370" t="s">
        <v>1297</v>
      </c>
      <c r="J697" s="411">
        <v>14316</v>
      </c>
      <c r="K697" s="412">
        <v>0</v>
      </c>
      <c r="L697" s="373"/>
      <c r="M697" s="367"/>
    </row>
    <row r="698" spans="1:13" ht="25.5">
      <c r="A698" s="363">
        <f t="shared" ref="A698:A716" si="12">A697+1</f>
        <v>696</v>
      </c>
      <c r="B698" s="370" t="s">
        <v>594</v>
      </c>
      <c r="C698" s="370" t="s">
        <v>659</v>
      </c>
      <c r="D698" s="371" t="s">
        <v>2756</v>
      </c>
      <c r="E698" s="371" t="s">
        <v>2752</v>
      </c>
      <c r="F698" s="370" t="s">
        <v>2757</v>
      </c>
      <c r="G698" s="370" t="s">
        <v>2758</v>
      </c>
      <c r="H698" s="370" t="s">
        <v>2759</v>
      </c>
      <c r="I698" s="370" t="s">
        <v>1297</v>
      </c>
      <c r="J698" s="372">
        <v>7436</v>
      </c>
      <c r="K698" s="412">
        <v>0</v>
      </c>
      <c r="L698" s="373"/>
      <c r="M698" s="367"/>
    </row>
    <row r="699" spans="1:13" ht="25.5">
      <c r="A699" s="363">
        <f t="shared" si="12"/>
        <v>697</v>
      </c>
      <c r="B699" s="370" t="s">
        <v>594</v>
      </c>
      <c r="C699" s="370" t="s">
        <v>659</v>
      </c>
      <c r="D699" s="371" t="s">
        <v>2756</v>
      </c>
      <c r="E699" s="371" t="s">
        <v>2752</v>
      </c>
      <c r="F699" s="370" t="s">
        <v>2760</v>
      </c>
      <c r="G699" s="370" t="s">
        <v>2761</v>
      </c>
      <c r="H699" s="370" t="s">
        <v>2762</v>
      </c>
      <c r="I699" s="370" t="s">
        <v>1310</v>
      </c>
      <c r="J699" s="372">
        <v>11515</v>
      </c>
      <c r="K699" s="412">
        <v>0</v>
      </c>
      <c r="L699" s="373"/>
      <c r="M699" s="367"/>
    </row>
    <row r="700" spans="1:13" ht="25.5">
      <c r="A700" s="363">
        <f t="shared" si="12"/>
        <v>698</v>
      </c>
      <c r="B700" s="370" t="s">
        <v>594</v>
      </c>
      <c r="C700" s="370" t="s">
        <v>659</v>
      </c>
      <c r="D700" s="371" t="s">
        <v>2756</v>
      </c>
      <c r="E700" s="371" t="s">
        <v>2752</v>
      </c>
      <c r="F700" s="370" t="s">
        <v>2763</v>
      </c>
      <c r="G700" s="370" t="s">
        <v>2764</v>
      </c>
      <c r="H700" s="370" t="s">
        <v>2765</v>
      </c>
      <c r="I700" s="370" t="s">
        <v>1314</v>
      </c>
      <c r="J700" s="372">
        <v>7810</v>
      </c>
      <c r="K700" s="412">
        <v>0</v>
      </c>
      <c r="L700" s="373"/>
      <c r="M700" s="367"/>
    </row>
    <row r="701" spans="1:13" ht="25.5">
      <c r="A701" s="363">
        <f t="shared" si="12"/>
        <v>699</v>
      </c>
      <c r="B701" s="370" t="s">
        <v>594</v>
      </c>
      <c r="C701" s="370" t="s">
        <v>659</v>
      </c>
      <c r="D701" s="371" t="s">
        <v>2756</v>
      </c>
      <c r="E701" s="371" t="s">
        <v>2752</v>
      </c>
      <c r="F701" s="370" t="s">
        <v>2766</v>
      </c>
      <c r="G701" s="370" t="s">
        <v>2767</v>
      </c>
      <c r="H701" s="370" t="s">
        <v>2768</v>
      </c>
      <c r="I701" s="370" t="s">
        <v>1310</v>
      </c>
      <c r="J701" s="372">
        <v>6801</v>
      </c>
      <c r="K701" s="412">
        <v>0</v>
      </c>
      <c r="L701" s="373"/>
      <c r="M701" s="367"/>
    </row>
    <row r="702" spans="1:13" ht="25.5">
      <c r="A702" s="363">
        <f t="shared" si="12"/>
        <v>700</v>
      </c>
      <c r="B702" s="370" t="s">
        <v>594</v>
      </c>
      <c r="C702" s="370" t="s">
        <v>659</v>
      </c>
      <c r="D702" s="371" t="s">
        <v>2769</v>
      </c>
      <c r="E702" s="371" t="s">
        <v>2752</v>
      </c>
      <c r="F702" s="370" t="s">
        <v>2770</v>
      </c>
      <c r="G702" s="370" t="s">
        <v>2771</v>
      </c>
      <c r="H702" s="370" t="s">
        <v>2772</v>
      </c>
      <c r="I702" s="370" t="s">
        <v>1314</v>
      </c>
      <c r="J702" s="372">
        <v>6368</v>
      </c>
      <c r="K702" s="412">
        <v>0</v>
      </c>
      <c r="L702" s="373"/>
      <c r="M702" s="367"/>
    </row>
    <row r="703" spans="1:13" ht="25.5">
      <c r="A703" s="363">
        <f t="shared" si="12"/>
        <v>701</v>
      </c>
      <c r="B703" s="370" t="s">
        <v>594</v>
      </c>
      <c r="C703" s="370" t="s">
        <v>659</v>
      </c>
      <c r="D703" s="371" t="s">
        <v>2756</v>
      </c>
      <c r="E703" s="371" t="s">
        <v>2752</v>
      </c>
      <c r="F703" s="370" t="s">
        <v>2773</v>
      </c>
      <c r="G703" s="370" t="s">
        <v>2774</v>
      </c>
      <c r="H703" s="370" t="s">
        <v>2775</v>
      </c>
      <c r="I703" s="370" t="s">
        <v>1314</v>
      </c>
      <c r="J703" s="372">
        <v>2586</v>
      </c>
      <c r="K703" s="412">
        <v>0</v>
      </c>
      <c r="L703" s="373"/>
      <c r="M703" s="367"/>
    </row>
    <row r="704" spans="1:13" ht="25.5">
      <c r="A704" s="363">
        <f t="shared" si="12"/>
        <v>702</v>
      </c>
      <c r="B704" s="370" t="s">
        <v>594</v>
      </c>
      <c r="C704" s="370" t="s">
        <v>659</v>
      </c>
      <c r="D704" s="371" t="s">
        <v>633</v>
      </c>
      <c r="E704" s="371" t="s">
        <v>2776</v>
      </c>
      <c r="F704" s="370" t="s">
        <v>2777</v>
      </c>
      <c r="G704" s="370" t="s">
        <v>2778</v>
      </c>
      <c r="H704" s="370" t="s">
        <v>2779</v>
      </c>
      <c r="I704" s="370" t="s">
        <v>1372</v>
      </c>
      <c r="J704" s="372">
        <v>3552</v>
      </c>
      <c r="K704" s="412">
        <v>0</v>
      </c>
      <c r="L704" s="373"/>
      <c r="M704" s="367"/>
    </row>
    <row r="705" spans="1:13" ht="38.25">
      <c r="A705" s="363">
        <f t="shared" si="12"/>
        <v>703</v>
      </c>
      <c r="B705" s="370" t="s">
        <v>594</v>
      </c>
      <c r="C705" s="370" t="s">
        <v>659</v>
      </c>
      <c r="D705" s="371" t="s">
        <v>633</v>
      </c>
      <c r="E705" s="371" t="s">
        <v>2776</v>
      </c>
      <c r="F705" s="370" t="s">
        <v>2780</v>
      </c>
      <c r="G705" s="370" t="s">
        <v>2781</v>
      </c>
      <c r="H705" s="370" t="s">
        <v>2782</v>
      </c>
      <c r="I705" s="370" t="s">
        <v>1418</v>
      </c>
      <c r="J705" s="372">
        <v>4518</v>
      </c>
      <c r="K705" s="412">
        <v>0</v>
      </c>
      <c r="L705" s="373"/>
      <c r="M705" s="367"/>
    </row>
    <row r="706" spans="1:13" ht="38.25">
      <c r="A706" s="363">
        <f t="shared" si="12"/>
        <v>704</v>
      </c>
      <c r="B706" s="370" t="s">
        <v>594</v>
      </c>
      <c r="C706" s="370" t="s">
        <v>659</v>
      </c>
      <c r="D706" s="371" t="s">
        <v>633</v>
      </c>
      <c r="E706" s="371" t="s">
        <v>2776</v>
      </c>
      <c r="F706" s="370" t="s">
        <v>2783</v>
      </c>
      <c r="G706" s="370" t="s">
        <v>2784</v>
      </c>
      <c r="H706" s="370" t="s">
        <v>2785</v>
      </c>
      <c r="I706" s="370" t="s">
        <v>1418</v>
      </c>
      <c r="J706" s="372">
        <v>14290</v>
      </c>
      <c r="K706" s="412">
        <v>0</v>
      </c>
      <c r="L706" s="373"/>
      <c r="M706" s="367"/>
    </row>
    <row r="707" spans="1:13" ht="25.5">
      <c r="A707" s="363">
        <f t="shared" si="12"/>
        <v>705</v>
      </c>
      <c r="B707" s="370" t="s">
        <v>594</v>
      </c>
      <c r="C707" s="370" t="s">
        <v>659</v>
      </c>
      <c r="D707" s="371" t="s">
        <v>633</v>
      </c>
      <c r="E707" s="371" t="s">
        <v>2776</v>
      </c>
      <c r="F707" s="370" t="s">
        <v>2786</v>
      </c>
      <c r="G707" s="370" t="s">
        <v>2787</v>
      </c>
      <c r="H707" s="370" t="s">
        <v>2788</v>
      </c>
      <c r="I707" s="370" t="s">
        <v>1418</v>
      </c>
      <c r="J707" s="372">
        <v>3426</v>
      </c>
      <c r="K707" s="412">
        <v>0</v>
      </c>
      <c r="L707" s="373"/>
      <c r="M707" s="367"/>
    </row>
    <row r="708" spans="1:13" ht="25.5">
      <c r="A708" s="363">
        <f t="shared" si="12"/>
        <v>706</v>
      </c>
      <c r="B708" s="370" t="s">
        <v>594</v>
      </c>
      <c r="C708" s="370" t="s">
        <v>792</v>
      </c>
      <c r="D708" s="371" t="s">
        <v>2756</v>
      </c>
      <c r="E708" s="371" t="s">
        <v>2752</v>
      </c>
      <c r="F708" s="370" t="s">
        <v>2789</v>
      </c>
      <c r="G708" s="370" t="s">
        <v>2754</v>
      </c>
      <c r="H708" s="370" t="s">
        <v>2790</v>
      </c>
      <c r="I708" s="370" t="s">
        <v>1422</v>
      </c>
      <c r="J708" s="372">
        <v>14619</v>
      </c>
      <c r="K708" s="412">
        <v>0</v>
      </c>
      <c r="L708" s="373"/>
      <c r="M708" s="367"/>
    </row>
    <row r="709" spans="1:13" ht="25.5">
      <c r="A709" s="363">
        <f t="shared" si="12"/>
        <v>707</v>
      </c>
      <c r="B709" s="370" t="s">
        <v>2791</v>
      </c>
      <c r="C709" s="370" t="s">
        <v>796</v>
      </c>
      <c r="D709" s="371" t="s">
        <v>2756</v>
      </c>
      <c r="E709" s="371" t="s">
        <v>2752</v>
      </c>
      <c r="F709" s="370" t="s">
        <v>2792</v>
      </c>
      <c r="G709" s="370" t="s">
        <v>2784</v>
      </c>
      <c r="H709" s="370" t="s">
        <v>2793</v>
      </c>
      <c r="I709" s="370" t="s">
        <v>1297</v>
      </c>
      <c r="J709" s="372">
        <v>37581</v>
      </c>
      <c r="K709" s="412">
        <v>0</v>
      </c>
      <c r="L709" s="373"/>
      <c r="M709" s="367"/>
    </row>
    <row r="710" spans="1:13" ht="25.5">
      <c r="A710" s="363">
        <f t="shared" si="12"/>
        <v>708</v>
      </c>
      <c r="B710" s="370" t="s">
        <v>594</v>
      </c>
      <c r="C710" s="370" t="s">
        <v>796</v>
      </c>
      <c r="D710" s="371" t="s">
        <v>2756</v>
      </c>
      <c r="E710" s="371" t="s">
        <v>2752</v>
      </c>
      <c r="F710" s="370" t="s">
        <v>2794</v>
      </c>
      <c r="G710" s="370" t="s">
        <v>2795</v>
      </c>
      <c r="H710" s="370" t="s">
        <v>2796</v>
      </c>
      <c r="I710" s="370" t="s">
        <v>1297</v>
      </c>
      <c r="J710" s="372">
        <v>12679</v>
      </c>
      <c r="K710" s="412">
        <v>0</v>
      </c>
      <c r="L710" s="373" t="s">
        <v>2797</v>
      </c>
      <c r="M710" s="367"/>
    </row>
    <row r="711" spans="1:13" ht="38.25">
      <c r="A711" s="363">
        <f t="shared" si="12"/>
        <v>709</v>
      </c>
      <c r="B711" s="370" t="s">
        <v>594</v>
      </c>
      <c r="C711" s="370" t="s">
        <v>1240</v>
      </c>
      <c r="D711" s="371" t="s">
        <v>633</v>
      </c>
      <c r="E711" s="371" t="s">
        <v>2752</v>
      </c>
      <c r="F711" s="370" t="s">
        <v>2798</v>
      </c>
      <c r="G711" s="370" t="s">
        <v>2754</v>
      </c>
      <c r="H711" s="370" t="s">
        <v>2799</v>
      </c>
      <c r="I711" s="370" t="s">
        <v>1297</v>
      </c>
      <c r="J711" s="372">
        <v>86627.58</v>
      </c>
      <c r="K711" s="412">
        <v>11343</v>
      </c>
      <c r="L711" s="373" t="s">
        <v>2800</v>
      </c>
      <c r="M711" s="367"/>
    </row>
    <row r="712" spans="1:13">
      <c r="A712" s="363">
        <f t="shared" si="12"/>
        <v>710</v>
      </c>
      <c r="B712" s="370" t="s">
        <v>594</v>
      </c>
      <c r="C712" s="370" t="s">
        <v>2801</v>
      </c>
      <c r="D712" s="371" t="s">
        <v>633</v>
      </c>
      <c r="E712" s="371" t="s">
        <v>298</v>
      </c>
      <c r="F712" s="370" t="s">
        <v>2802</v>
      </c>
      <c r="G712" s="370" t="s">
        <v>2803</v>
      </c>
      <c r="H712" s="370" t="s">
        <v>2804</v>
      </c>
      <c r="I712" s="413">
        <v>2014</v>
      </c>
      <c r="J712" s="372">
        <v>3570</v>
      </c>
      <c r="K712" s="412">
        <v>0</v>
      </c>
      <c r="L712" s="373"/>
      <c r="M712" s="367"/>
    </row>
    <row r="713" spans="1:13" ht="38.25">
      <c r="A713" s="363">
        <f t="shared" si="12"/>
        <v>711</v>
      </c>
      <c r="B713" s="370" t="s">
        <v>594</v>
      </c>
      <c r="C713" s="370" t="s">
        <v>2805</v>
      </c>
      <c r="D713" s="371" t="s">
        <v>633</v>
      </c>
      <c r="E713" s="371" t="s">
        <v>298</v>
      </c>
      <c r="F713" s="370" t="s">
        <v>2806</v>
      </c>
      <c r="G713" s="370" t="s">
        <v>2781</v>
      </c>
      <c r="H713" s="370" t="s">
        <v>2807</v>
      </c>
      <c r="I713" s="413">
        <v>2014</v>
      </c>
      <c r="J713" s="372">
        <v>928</v>
      </c>
      <c r="K713" s="412">
        <v>0</v>
      </c>
      <c r="L713" s="373"/>
      <c r="M713" s="367"/>
    </row>
    <row r="714" spans="1:13" ht="38.25">
      <c r="A714" s="363">
        <f t="shared" si="12"/>
        <v>712</v>
      </c>
      <c r="B714" s="363" t="s">
        <v>594</v>
      </c>
      <c r="C714" s="363" t="s">
        <v>1240</v>
      </c>
      <c r="D714" s="364" t="s">
        <v>633</v>
      </c>
      <c r="E714" s="364" t="s">
        <v>2752</v>
      </c>
      <c r="F714" s="363" t="s">
        <v>2808</v>
      </c>
      <c r="G714" s="363" t="s">
        <v>2809</v>
      </c>
      <c r="H714" s="363" t="s">
        <v>2810</v>
      </c>
      <c r="I714" s="363" t="s">
        <v>2340</v>
      </c>
      <c r="J714" s="372">
        <v>6946.53</v>
      </c>
      <c r="K714" s="412">
        <v>0</v>
      </c>
      <c r="L714" s="363" t="s">
        <v>2811</v>
      </c>
      <c r="M714" s="367"/>
    </row>
    <row r="715" spans="1:13" ht="38.25">
      <c r="A715" s="363">
        <f t="shared" si="12"/>
        <v>713</v>
      </c>
      <c r="B715" s="363" t="s">
        <v>594</v>
      </c>
      <c r="C715" s="363" t="s">
        <v>1240</v>
      </c>
      <c r="D715" s="364" t="s">
        <v>633</v>
      </c>
      <c r="E715" s="364" t="s">
        <v>2752</v>
      </c>
      <c r="F715" s="363" t="s">
        <v>2812</v>
      </c>
      <c r="G715" s="363" t="s">
        <v>2787</v>
      </c>
      <c r="H715" s="363" t="s">
        <v>1658</v>
      </c>
      <c r="I715" s="363" t="s">
        <v>1372</v>
      </c>
      <c r="J715" s="372">
        <v>24010.33</v>
      </c>
      <c r="K715" s="412">
        <v>0</v>
      </c>
      <c r="L715" s="363" t="s">
        <v>2813</v>
      </c>
      <c r="M715" s="367"/>
    </row>
    <row r="716" spans="1:13">
      <c r="A716" s="363">
        <f t="shared" si="12"/>
        <v>714</v>
      </c>
      <c r="B716" s="363" t="s">
        <v>594</v>
      </c>
      <c r="C716" s="370" t="s">
        <v>2814</v>
      </c>
      <c r="D716" s="371" t="s">
        <v>633</v>
      </c>
      <c r="E716" s="371" t="s">
        <v>640</v>
      </c>
      <c r="F716" s="370"/>
      <c r="G716" s="370" t="s">
        <v>2815</v>
      </c>
      <c r="H716" s="370" t="s">
        <v>2816</v>
      </c>
      <c r="I716" s="413" t="s">
        <v>2340</v>
      </c>
      <c r="J716" s="372">
        <v>4512</v>
      </c>
      <c r="K716" s="412">
        <v>0</v>
      </c>
      <c r="L716" s="373"/>
      <c r="M716" s="367"/>
    </row>
    <row r="717" spans="1:13" ht="51">
      <c r="A717" s="363">
        <f>A716+1</f>
        <v>715</v>
      </c>
      <c r="B717" s="370" t="s">
        <v>2817</v>
      </c>
      <c r="C717" s="370" t="s">
        <v>2818</v>
      </c>
      <c r="D717" s="371" t="s">
        <v>633</v>
      </c>
      <c r="E717" s="371" t="s">
        <v>640</v>
      </c>
      <c r="F717" s="370" t="s">
        <v>2819</v>
      </c>
      <c r="G717" s="370" t="s">
        <v>2820</v>
      </c>
      <c r="H717" s="370" t="s">
        <v>2821</v>
      </c>
      <c r="I717" s="370" t="s">
        <v>2822</v>
      </c>
      <c r="J717" s="372">
        <v>2410.98</v>
      </c>
      <c r="K717" s="372">
        <v>0</v>
      </c>
      <c r="L717" s="373" t="s">
        <v>2823</v>
      </c>
      <c r="M717" s="367"/>
    </row>
    <row r="718" spans="1:13" ht="38.25">
      <c r="A718" s="363">
        <f t="shared" ref="A718:A734" si="13">A717+1</f>
        <v>716</v>
      </c>
      <c r="B718" s="370" t="s">
        <v>2817</v>
      </c>
      <c r="C718" s="370" t="s">
        <v>2818</v>
      </c>
      <c r="D718" s="371" t="s">
        <v>633</v>
      </c>
      <c r="E718" s="371" t="s">
        <v>640</v>
      </c>
      <c r="F718" s="370" t="s">
        <v>2819</v>
      </c>
      <c r="G718" s="370" t="s">
        <v>2820</v>
      </c>
      <c r="H718" s="370" t="s">
        <v>2824</v>
      </c>
      <c r="I718" s="370" t="s">
        <v>2427</v>
      </c>
      <c r="J718" s="372">
        <v>0</v>
      </c>
      <c r="K718" s="372">
        <v>0</v>
      </c>
      <c r="L718" s="373"/>
      <c r="M718" s="367"/>
    </row>
    <row r="719" spans="1:13" ht="38.25">
      <c r="A719" s="363">
        <f t="shared" si="13"/>
        <v>717</v>
      </c>
      <c r="B719" s="370" t="s">
        <v>2817</v>
      </c>
      <c r="C719" s="370" t="s">
        <v>2825</v>
      </c>
      <c r="D719" s="371" t="s">
        <v>633</v>
      </c>
      <c r="E719" s="371" t="s">
        <v>640</v>
      </c>
      <c r="F719" s="370" t="s">
        <v>2826</v>
      </c>
      <c r="G719" s="370" t="s">
        <v>2827</v>
      </c>
      <c r="H719" s="414" t="s">
        <v>2828</v>
      </c>
      <c r="I719" s="414" t="s">
        <v>2829</v>
      </c>
      <c r="J719" s="372">
        <v>1870.96</v>
      </c>
      <c r="K719" s="372">
        <v>0</v>
      </c>
      <c r="L719" s="414" t="s">
        <v>2830</v>
      </c>
      <c r="M719" s="367"/>
    </row>
    <row r="720" spans="1:13" ht="51">
      <c r="A720" s="363">
        <f t="shared" si="13"/>
        <v>718</v>
      </c>
      <c r="B720" s="370" t="s">
        <v>2817</v>
      </c>
      <c r="C720" s="370" t="s">
        <v>2818</v>
      </c>
      <c r="D720" s="371" t="s">
        <v>633</v>
      </c>
      <c r="E720" s="371" t="s">
        <v>640</v>
      </c>
      <c r="F720" s="370" t="s">
        <v>2831</v>
      </c>
      <c r="G720" s="370" t="s">
        <v>2832</v>
      </c>
      <c r="H720" s="370" t="s">
        <v>2833</v>
      </c>
      <c r="I720" s="370" t="s">
        <v>2366</v>
      </c>
      <c r="J720" s="372">
        <v>28937.74</v>
      </c>
      <c r="K720" s="372">
        <v>0</v>
      </c>
      <c r="L720" s="373" t="s">
        <v>2823</v>
      </c>
      <c r="M720" s="367"/>
    </row>
    <row r="721" spans="1:13" ht="25.5">
      <c r="A721" s="363">
        <f t="shared" si="13"/>
        <v>719</v>
      </c>
      <c r="B721" s="370" t="s">
        <v>2817</v>
      </c>
      <c r="C721" s="370" t="s">
        <v>1582</v>
      </c>
      <c r="D721" s="371" t="s">
        <v>633</v>
      </c>
      <c r="E721" s="371" t="s">
        <v>640</v>
      </c>
      <c r="F721" s="370" t="s">
        <v>2834</v>
      </c>
      <c r="G721" s="370" t="s">
        <v>2835</v>
      </c>
      <c r="H721" s="370" t="s">
        <v>2836</v>
      </c>
      <c r="I721" s="370" t="s">
        <v>1601</v>
      </c>
      <c r="J721" s="372">
        <v>0</v>
      </c>
      <c r="K721" s="372">
        <v>0</v>
      </c>
      <c r="L721" s="373"/>
      <c r="M721" s="367"/>
    </row>
    <row r="722" spans="1:13" ht="25.5">
      <c r="A722" s="363">
        <f t="shared" si="13"/>
        <v>720</v>
      </c>
      <c r="B722" s="370" t="s">
        <v>2817</v>
      </c>
      <c r="C722" s="370" t="s">
        <v>1582</v>
      </c>
      <c r="D722" s="371" t="s">
        <v>633</v>
      </c>
      <c r="E722" s="371" t="s">
        <v>640</v>
      </c>
      <c r="F722" s="370" t="s">
        <v>2837</v>
      </c>
      <c r="G722" s="370" t="s">
        <v>2838</v>
      </c>
      <c r="H722" s="370" t="s">
        <v>2839</v>
      </c>
      <c r="I722" s="370" t="s">
        <v>1601</v>
      </c>
      <c r="J722" s="372">
        <v>830.91</v>
      </c>
      <c r="K722" s="372">
        <v>0</v>
      </c>
      <c r="L722" s="373"/>
      <c r="M722" s="367"/>
    </row>
    <row r="723" spans="1:13" ht="25.5">
      <c r="A723" s="363">
        <f t="shared" si="13"/>
        <v>721</v>
      </c>
      <c r="B723" s="370" t="s">
        <v>2817</v>
      </c>
      <c r="C723" s="370" t="s">
        <v>1582</v>
      </c>
      <c r="D723" s="371" t="s">
        <v>633</v>
      </c>
      <c r="E723" s="371" t="s">
        <v>640</v>
      </c>
      <c r="F723" s="370" t="s">
        <v>2840</v>
      </c>
      <c r="G723" s="370" t="s">
        <v>2841</v>
      </c>
      <c r="H723" s="370" t="s">
        <v>2842</v>
      </c>
      <c r="I723" s="370" t="s">
        <v>644</v>
      </c>
      <c r="J723" s="372">
        <v>5906.94</v>
      </c>
      <c r="K723" s="372">
        <v>0</v>
      </c>
      <c r="L723" s="373"/>
      <c r="M723" s="367"/>
    </row>
    <row r="724" spans="1:13" ht="25.5">
      <c r="A724" s="363">
        <f t="shared" si="13"/>
        <v>722</v>
      </c>
      <c r="B724" s="370" t="s">
        <v>2817</v>
      </c>
      <c r="C724" s="370" t="s">
        <v>2843</v>
      </c>
      <c r="D724" s="371" t="s">
        <v>633</v>
      </c>
      <c r="E724" s="371" t="s">
        <v>640</v>
      </c>
      <c r="F724" s="370" t="s">
        <v>2844</v>
      </c>
      <c r="G724" s="370" t="s">
        <v>2835</v>
      </c>
      <c r="H724" s="370" t="s">
        <v>2845</v>
      </c>
      <c r="I724" s="370" t="s">
        <v>2340</v>
      </c>
      <c r="J724" s="372">
        <v>16561</v>
      </c>
      <c r="K724" s="372">
        <v>0</v>
      </c>
      <c r="L724" s="373"/>
      <c r="M724" s="367"/>
    </row>
    <row r="725" spans="1:13" ht="25.5">
      <c r="A725" s="363">
        <f t="shared" si="13"/>
        <v>723</v>
      </c>
      <c r="B725" s="370" t="s">
        <v>2817</v>
      </c>
      <c r="C725" s="370" t="s">
        <v>1582</v>
      </c>
      <c r="D725" s="371" t="s">
        <v>633</v>
      </c>
      <c r="E725" s="371" t="s">
        <v>640</v>
      </c>
      <c r="F725" s="370" t="s">
        <v>2846</v>
      </c>
      <c r="G725" s="370" t="s">
        <v>2835</v>
      </c>
      <c r="H725" s="370" t="s">
        <v>2847</v>
      </c>
      <c r="I725" s="370" t="s">
        <v>2848</v>
      </c>
      <c r="J725" s="372">
        <v>0</v>
      </c>
      <c r="K725" s="372">
        <v>0</v>
      </c>
      <c r="L725" s="373"/>
      <c r="M725" s="367"/>
    </row>
    <row r="726" spans="1:13" ht="51">
      <c r="A726" s="363">
        <f t="shared" si="13"/>
        <v>724</v>
      </c>
      <c r="B726" s="370" t="s">
        <v>2817</v>
      </c>
      <c r="C726" s="370" t="s">
        <v>2849</v>
      </c>
      <c r="D726" s="371" t="s">
        <v>633</v>
      </c>
      <c r="E726" s="371" t="s">
        <v>640</v>
      </c>
      <c r="F726" s="370" t="s">
        <v>2850</v>
      </c>
      <c r="G726" s="370" t="s">
        <v>2835</v>
      </c>
      <c r="H726" s="370" t="s">
        <v>2851</v>
      </c>
      <c r="I726" s="370" t="s">
        <v>1422</v>
      </c>
      <c r="J726" s="372">
        <v>0</v>
      </c>
      <c r="K726" s="372">
        <v>0</v>
      </c>
      <c r="L726" s="373"/>
      <c r="M726" s="367"/>
    </row>
    <row r="727" spans="1:13" ht="25.5">
      <c r="A727" s="363">
        <f t="shared" si="13"/>
        <v>725</v>
      </c>
      <c r="B727" s="370" t="s">
        <v>2817</v>
      </c>
      <c r="C727" s="370" t="s">
        <v>2852</v>
      </c>
      <c r="D727" s="371" t="s">
        <v>633</v>
      </c>
      <c r="E727" s="371" t="s">
        <v>640</v>
      </c>
      <c r="F727" s="370" t="s">
        <v>2853</v>
      </c>
      <c r="G727" s="370" t="s">
        <v>2835</v>
      </c>
      <c r="H727" s="370" t="s">
        <v>2854</v>
      </c>
      <c r="I727" s="370" t="s">
        <v>1422</v>
      </c>
      <c r="J727" s="372">
        <v>0</v>
      </c>
      <c r="K727" s="372"/>
      <c r="L727" s="373"/>
      <c r="M727" s="367"/>
    </row>
    <row r="728" spans="1:13" ht="38.25">
      <c r="A728" s="363">
        <f t="shared" si="13"/>
        <v>726</v>
      </c>
      <c r="B728" s="370" t="s">
        <v>2817</v>
      </c>
      <c r="C728" s="370" t="s">
        <v>659</v>
      </c>
      <c r="D728" s="371" t="s">
        <v>633</v>
      </c>
      <c r="E728" s="371" t="s">
        <v>298</v>
      </c>
      <c r="F728" s="370" t="s">
        <v>2855</v>
      </c>
      <c r="G728" s="370" t="s">
        <v>2835</v>
      </c>
      <c r="H728" s="370" t="s">
        <v>2856</v>
      </c>
      <c r="I728" s="370" t="s">
        <v>2857</v>
      </c>
      <c r="J728" s="372">
        <v>6488</v>
      </c>
      <c r="K728" s="372">
        <v>0</v>
      </c>
      <c r="L728" s="373"/>
      <c r="M728" s="367"/>
    </row>
    <row r="729" spans="1:13" ht="25.5">
      <c r="A729" s="363">
        <f t="shared" si="13"/>
        <v>727</v>
      </c>
      <c r="B729" s="370" t="s">
        <v>2817</v>
      </c>
      <c r="C729" s="370" t="s">
        <v>659</v>
      </c>
      <c r="D729" s="371" t="s">
        <v>633</v>
      </c>
      <c r="E729" s="371" t="s">
        <v>298</v>
      </c>
      <c r="F729" s="370" t="s">
        <v>2858</v>
      </c>
      <c r="G729" s="370" t="s">
        <v>2859</v>
      </c>
      <c r="H729" s="370" t="s">
        <v>2860</v>
      </c>
      <c r="I729" s="370" t="s">
        <v>2861</v>
      </c>
      <c r="J729" s="372">
        <v>7067</v>
      </c>
      <c r="K729" s="372">
        <v>0</v>
      </c>
      <c r="L729" s="373"/>
      <c r="M729" s="367"/>
    </row>
    <row r="730" spans="1:13" ht="38.25">
      <c r="A730" s="363">
        <f t="shared" si="13"/>
        <v>728</v>
      </c>
      <c r="B730" s="370" t="s">
        <v>2817</v>
      </c>
      <c r="C730" s="370" t="s">
        <v>659</v>
      </c>
      <c r="D730" s="371" t="s">
        <v>633</v>
      </c>
      <c r="E730" s="371" t="s">
        <v>298</v>
      </c>
      <c r="F730" s="370" t="s">
        <v>2862</v>
      </c>
      <c r="G730" s="370" t="s">
        <v>2863</v>
      </c>
      <c r="H730" s="370" t="s">
        <v>2864</v>
      </c>
      <c r="I730" s="370" t="s">
        <v>2865</v>
      </c>
      <c r="J730" s="372">
        <v>5879</v>
      </c>
      <c r="K730" s="372">
        <v>0</v>
      </c>
      <c r="L730" s="373"/>
      <c r="M730" s="367"/>
    </row>
    <row r="731" spans="1:13" ht="38.25">
      <c r="A731" s="363">
        <f t="shared" si="13"/>
        <v>729</v>
      </c>
      <c r="B731" s="370" t="s">
        <v>2817</v>
      </c>
      <c r="C731" s="370" t="s">
        <v>659</v>
      </c>
      <c r="D731" s="371" t="s">
        <v>633</v>
      </c>
      <c r="E731" s="371" t="s">
        <v>298</v>
      </c>
      <c r="F731" s="370" t="s">
        <v>2866</v>
      </c>
      <c r="G731" s="370" t="s">
        <v>2867</v>
      </c>
      <c r="H731" s="370" t="s">
        <v>2868</v>
      </c>
      <c r="I731" s="370" t="s">
        <v>2869</v>
      </c>
      <c r="J731" s="372">
        <v>2765</v>
      </c>
      <c r="K731" s="372">
        <v>0</v>
      </c>
      <c r="L731" s="373"/>
      <c r="M731" s="367"/>
    </row>
    <row r="732" spans="1:13" ht="51">
      <c r="A732" s="363">
        <f t="shared" si="13"/>
        <v>730</v>
      </c>
      <c r="B732" s="370" t="s">
        <v>2817</v>
      </c>
      <c r="C732" s="370" t="s">
        <v>659</v>
      </c>
      <c r="D732" s="371" t="s">
        <v>633</v>
      </c>
      <c r="E732" s="371" t="s">
        <v>298</v>
      </c>
      <c r="F732" s="370" t="s">
        <v>2870</v>
      </c>
      <c r="G732" s="370" t="s">
        <v>2871</v>
      </c>
      <c r="H732" s="370" t="s">
        <v>2872</v>
      </c>
      <c r="I732" s="370" t="s">
        <v>2869</v>
      </c>
      <c r="J732" s="372">
        <v>2200</v>
      </c>
      <c r="K732" s="372">
        <v>0</v>
      </c>
      <c r="L732" s="373"/>
      <c r="M732" s="367"/>
    </row>
    <row r="733" spans="1:13" ht="38.25">
      <c r="A733" s="363">
        <f t="shared" si="13"/>
        <v>731</v>
      </c>
      <c r="B733" s="370" t="s">
        <v>2817</v>
      </c>
      <c r="C733" s="370" t="s">
        <v>2873</v>
      </c>
      <c r="D733" s="371" t="s">
        <v>881</v>
      </c>
      <c r="E733" s="371" t="s">
        <v>298</v>
      </c>
      <c r="F733" s="370" t="s">
        <v>2874</v>
      </c>
      <c r="G733" s="370" t="s">
        <v>2835</v>
      </c>
      <c r="H733" s="370" t="s">
        <v>2875</v>
      </c>
      <c r="I733" s="370" t="s">
        <v>1422</v>
      </c>
      <c r="J733" s="372">
        <v>2663</v>
      </c>
      <c r="K733" s="372">
        <v>0</v>
      </c>
      <c r="L733" s="373"/>
    </row>
    <row r="734" spans="1:13" ht="38.25">
      <c r="A734" s="363">
        <f t="shared" si="13"/>
        <v>732</v>
      </c>
      <c r="B734" s="370" t="s">
        <v>2817</v>
      </c>
      <c r="C734" s="370" t="s">
        <v>2876</v>
      </c>
      <c r="D734" s="371" t="s">
        <v>633</v>
      </c>
      <c r="E734" s="371" t="s">
        <v>298</v>
      </c>
      <c r="F734" s="364" t="s">
        <v>2877</v>
      </c>
      <c r="G734" s="391" t="s">
        <v>2835</v>
      </c>
      <c r="H734" s="391" t="s">
        <v>2878</v>
      </c>
      <c r="I734" s="370" t="s">
        <v>1297</v>
      </c>
      <c r="J734" s="372">
        <v>3000</v>
      </c>
      <c r="K734" s="415">
        <v>0</v>
      </c>
      <c r="L734" s="391" t="s">
        <v>2879</v>
      </c>
      <c r="M734" s="367"/>
    </row>
    <row r="735" spans="1:13" ht="38.25">
      <c r="A735" s="363">
        <f>A734+1</f>
        <v>733</v>
      </c>
      <c r="B735" s="370" t="s">
        <v>2880</v>
      </c>
      <c r="C735" s="370" t="s">
        <v>1240</v>
      </c>
      <c r="D735" s="416" t="s">
        <v>633</v>
      </c>
      <c r="E735" s="416" t="s">
        <v>298</v>
      </c>
      <c r="F735" s="417" t="s">
        <v>2534</v>
      </c>
      <c r="G735" s="370" t="s">
        <v>1444</v>
      </c>
      <c r="H735" s="370" t="s">
        <v>2535</v>
      </c>
      <c r="I735" s="370" t="s">
        <v>2536</v>
      </c>
      <c r="J735" s="372">
        <v>159372.03</v>
      </c>
      <c r="K735" s="372">
        <v>196759.35</v>
      </c>
      <c r="L735" s="418" t="s">
        <v>2881</v>
      </c>
      <c r="M735" s="367"/>
    </row>
    <row r="736" spans="1:13" ht="25.5">
      <c r="A736" s="363">
        <f t="shared" ref="A736:A768" si="14">A735+1</f>
        <v>734</v>
      </c>
      <c r="B736" s="419" t="s">
        <v>593</v>
      </c>
      <c r="C736" s="370" t="s">
        <v>1240</v>
      </c>
      <c r="D736" s="416" t="s">
        <v>633</v>
      </c>
      <c r="E736" s="416" t="s">
        <v>298</v>
      </c>
      <c r="F736" s="417" t="s">
        <v>2534</v>
      </c>
      <c r="G736" s="370" t="s">
        <v>1444</v>
      </c>
      <c r="H736" s="370" t="s">
        <v>2535</v>
      </c>
      <c r="I736" s="370" t="s">
        <v>2536</v>
      </c>
      <c r="J736" s="372">
        <v>5479.4</v>
      </c>
      <c r="K736" s="372">
        <v>0</v>
      </c>
      <c r="L736" s="418"/>
      <c r="M736" s="367"/>
    </row>
    <row r="737" spans="1:13" ht="25.5">
      <c r="A737" s="363">
        <f t="shared" si="14"/>
        <v>735</v>
      </c>
      <c r="B737" s="419" t="s">
        <v>592</v>
      </c>
      <c r="C737" s="370" t="s">
        <v>1240</v>
      </c>
      <c r="D737" s="416" t="s">
        <v>633</v>
      </c>
      <c r="E737" s="416" t="s">
        <v>298</v>
      </c>
      <c r="F737" s="417" t="s">
        <v>2534</v>
      </c>
      <c r="G737" s="370" t="s">
        <v>1444</v>
      </c>
      <c r="H737" s="370" t="s">
        <v>2535</v>
      </c>
      <c r="I737" s="370" t="s">
        <v>2536</v>
      </c>
      <c r="J737" s="372">
        <v>2038.68</v>
      </c>
      <c r="K737" s="372">
        <v>0</v>
      </c>
      <c r="L737" s="418"/>
      <c r="M737" s="367"/>
    </row>
    <row r="738" spans="1:13" ht="25.5">
      <c r="A738" s="363">
        <f t="shared" si="14"/>
        <v>736</v>
      </c>
      <c r="B738" s="370" t="s">
        <v>2880</v>
      </c>
      <c r="C738" s="370" t="s">
        <v>1240</v>
      </c>
      <c r="D738" s="416" t="s">
        <v>633</v>
      </c>
      <c r="E738" s="416" t="s">
        <v>298</v>
      </c>
      <c r="F738" s="417" t="s">
        <v>2882</v>
      </c>
      <c r="G738" s="370" t="s">
        <v>1444</v>
      </c>
      <c r="H738" s="370" t="s">
        <v>2883</v>
      </c>
      <c r="I738" s="370" t="s">
        <v>2884</v>
      </c>
      <c r="J738" s="372">
        <v>568.35</v>
      </c>
      <c r="K738" s="372">
        <v>37407.96</v>
      </c>
      <c r="L738" s="420" t="s">
        <v>2885</v>
      </c>
      <c r="M738" s="367"/>
    </row>
    <row r="739" spans="1:13" ht="25.5">
      <c r="A739" s="363">
        <f t="shared" si="14"/>
        <v>737</v>
      </c>
      <c r="B739" s="419" t="s">
        <v>593</v>
      </c>
      <c r="C739" s="370" t="s">
        <v>1240</v>
      </c>
      <c r="D739" s="416" t="s">
        <v>633</v>
      </c>
      <c r="E739" s="416" t="s">
        <v>298</v>
      </c>
      <c r="F739" s="417" t="s">
        <v>2882</v>
      </c>
      <c r="G739" s="370" t="s">
        <v>1444</v>
      </c>
      <c r="H739" s="370" t="s">
        <v>2883</v>
      </c>
      <c r="I739" s="370" t="s">
        <v>2884</v>
      </c>
      <c r="J739" s="372">
        <v>7524.72</v>
      </c>
      <c r="K739" s="372">
        <v>0</v>
      </c>
      <c r="L739" s="420"/>
      <c r="M739" s="367"/>
    </row>
    <row r="740" spans="1:13" ht="25.5">
      <c r="A740" s="363">
        <f t="shared" si="14"/>
        <v>738</v>
      </c>
      <c r="B740" s="419" t="s">
        <v>596</v>
      </c>
      <c r="C740" s="370" t="s">
        <v>1240</v>
      </c>
      <c r="D740" s="416" t="s">
        <v>633</v>
      </c>
      <c r="E740" s="416" t="s">
        <v>298</v>
      </c>
      <c r="F740" s="417" t="s">
        <v>2882</v>
      </c>
      <c r="G740" s="370" t="s">
        <v>1444</v>
      </c>
      <c r="H740" s="370" t="s">
        <v>2883</v>
      </c>
      <c r="I740" s="370" t="s">
        <v>2884</v>
      </c>
      <c r="J740" s="372">
        <v>15788.18</v>
      </c>
      <c r="K740" s="372">
        <v>0</v>
      </c>
      <c r="L740" s="420"/>
      <c r="M740" s="367"/>
    </row>
    <row r="741" spans="1:13" ht="38.25">
      <c r="A741" s="363">
        <f t="shared" si="14"/>
        <v>739</v>
      </c>
      <c r="B741" s="370" t="s">
        <v>2880</v>
      </c>
      <c r="C741" s="370" t="s">
        <v>1240</v>
      </c>
      <c r="D741" s="416" t="s">
        <v>633</v>
      </c>
      <c r="E741" s="416" t="s">
        <v>298</v>
      </c>
      <c r="F741" s="421" t="s">
        <v>2537</v>
      </c>
      <c r="G741" s="370" t="s">
        <v>2538</v>
      </c>
      <c r="H741" s="370" t="s">
        <v>2539</v>
      </c>
      <c r="I741" s="370" t="s">
        <v>2886</v>
      </c>
      <c r="J741" s="372">
        <v>44609.34</v>
      </c>
      <c r="K741" s="372">
        <v>0</v>
      </c>
      <c r="L741" s="421" t="s">
        <v>2887</v>
      </c>
      <c r="M741" s="367"/>
    </row>
    <row r="742" spans="1:13" ht="38.25">
      <c r="A742" s="363">
        <f t="shared" si="14"/>
        <v>740</v>
      </c>
      <c r="B742" s="419" t="s">
        <v>592</v>
      </c>
      <c r="C742" s="370" t="s">
        <v>1240</v>
      </c>
      <c r="D742" s="416" t="s">
        <v>633</v>
      </c>
      <c r="E742" s="416" t="s">
        <v>298</v>
      </c>
      <c r="F742" s="421" t="s">
        <v>2537</v>
      </c>
      <c r="G742" s="370" t="s">
        <v>2538</v>
      </c>
      <c r="H742" s="370" t="s">
        <v>2539</v>
      </c>
      <c r="I742" s="370" t="s">
        <v>2886</v>
      </c>
      <c r="J742" s="372">
        <v>6091.28</v>
      </c>
      <c r="K742" s="372">
        <v>0</v>
      </c>
      <c r="L742" s="420" t="s">
        <v>2887</v>
      </c>
      <c r="M742" s="367"/>
    </row>
    <row r="743" spans="1:13" ht="25.5">
      <c r="A743" s="363">
        <f t="shared" si="14"/>
        <v>741</v>
      </c>
      <c r="B743" s="419" t="s">
        <v>1064</v>
      </c>
      <c r="C743" s="370" t="s">
        <v>1240</v>
      </c>
      <c r="D743" s="416" t="s">
        <v>633</v>
      </c>
      <c r="E743" s="416" t="s">
        <v>298</v>
      </c>
      <c r="F743" s="421" t="s">
        <v>1065</v>
      </c>
      <c r="G743" s="370" t="s">
        <v>1066</v>
      </c>
      <c r="H743" s="370" t="s">
        <v>1067</v>
      </c>
      <c r="I743" s="370" t="s">
        <v>1068</v>
      </c>
      <c r="J743" s="372">
        <v>0</v>
      </c>
      <c r="K743" s="372">
        <v>0</v>
      </c>
      <c r="L743" s="420" t="s">
        <v>2888</v>
      </c>
      <c r="M743" s="367"/>
    </row>
    <row r="744" spans="1:13" ht="25.5">
      <c r="A744" s="363">
        <f t="shared" si="14"/>
        <v>742</v>
      </c>
      <c r="B744" s="419" t="s">
        <v>1064</v>
      </c>
      <c r="C744" s="370" t="s">
        <v>1240</v>
      </c>
      <c r="D744" s="416" t="s">
        <v>633</v>
      </c>
      <c r="E744" s="416" t="s">
        <v>298</v>
      </c>
      <c r="F744" s="421" t="s">
        <v>1069</v>
      </c>
      <c r="G744" s="370" t="s">
        <v>1070</v>
      </c>
      <c r="H744" s="370" t="s">
        <v>1071</v>
      </c>
      <c r="I744" s="370" t="s">
        <v>1068</v>
      </c>
      <c r="J744" s="372">
        <v>70759.8</v>
      </c>
      <c r="K744" s="372">
        <v>20000</v>
      </c>
      <c r="L744" s="420" t="s">
        <v>2888</v>
      </c>
      <c r="M744" s="367"/>
    </row>
    <row r="745" spans="1:13" ht="25.5">
      <c r="A745" s="363">
        <f t="shared" si="14"/>
        <v>743</v>
      </c>
      <c r="B745" s="419" t="s">
        <v>593</v>
      </c>
      <c r="C745" s="370" t="s">
        <v>1240</v>
      </c>
      <c r="D745" s="416" t="s">
        <v>633</v>
      </c>
      <c r="E745" s="416" t="s">
        <v>298</v>
      </c>
      <c r="F745" s="421" t="s">
        <v>2889</v>
      </c>
      <c r="G745" s="370" t="s">
        <v>1305</v>
      </c>
      <c r="H745" s="370" t="s">
        <v>2890</v>
      </c>
      <c r="I745" s="370" t="s">
        <v>2891</v>
      </c>
      <c r="J745" s="372">
        <v>1914.18</v>
      </c>
      <c r="K745" s="372">
        <v>0</v>
      </c>
      <c r="L745" s="420"/>
      <c r="M745" s="367"/>
    </row>
    <row r="746" spans="1:13" ht="25.5">
      <c r="A746" s="363">
        <f t="shared" si="14"/>
        <v>744</v>
      </c>
      <c r="B746" s="419" t="s">
        <v>2880</v>
      </c>
      <c r="C746" s="370" t="s">
        <v>1240</v>
      </c>
      <c r="D746" s="416" t="s">
        <v>633</v>
      </c>
      <c r="E746" s="416" t="s">
        <v>298</v>
      </c>
      <c r="F746" s="421" t="s">
        <v>1625</v>
      </c>
      <c r="G746" s="370" t="s">
        <v>1305</v>
      </c>
      <c r="H746" s="370" t="s">
        <v>2892</v>
      </c>
      <c r="I746" s="370" t="s">
        <v>1627</v>
      </c>
      <c r="J746" s="372">
        <v>71263.44</v>
      </c>
      <c r="K746" s="372">
        <v>334398.43</v>
      </c>
      <c r="L746" s="420"/>
      <c r="M746" s="367"/>
    </row>
    <row r="747" spans="1:13" ht="51">
      <c r="A747" s="363">
        <f t="shared" si="14"/>
        <v>745</v>
      </c>
      <c r="B747" s="419" t="s">
        <v>2880</v>
      </c>
      <c r="C747" s="370" t="s">
        <v>1240</v>
      </c>
      <c r="D747" s="416" t="s">
        <v>633</v>
      </c>
      <c r="E747" s="416" t="s">
        <v>298</v>
      </c>
      <c r="F747" s="421" t="s">
        <v>1651</v>
      </c>
      <c r="G747" s="370" t="s">
        <v>1141</v>
      </c>
      <c r="H747" s="370" t="s">
        <v>1259</v>
      </c>
      <c r="I747" s="370" t="s">
        <v>2893</v>
      </c>
      <c r="J747" s="372">
        <v>13237.7</v>
      </c>
      <c r="K747" s="372">
        <v>9452.49</v>
      </c>
      <c r="L747" s="420" t="s">
        <v>2894</v>
      </c>
      <c r="M747" s="367"/>
    </row>
    <row r="748" spans="1:13" ht="51">
      <c r="A748" s="363">
        <f t="shared" si="14"/>
        <v>746</v>
      </c>
      <c r="B748" s="419" t="s">
        <v>595</v>
      </c>
      <c r="C748" s="370" t="s">
        <v>1240</v>
      </c>
      <c r="D748" s="416" t="s">
        <v>633</v>
      </c>
      <c r="E748" s="416" t="s">
        <v>298</v>
      </c>
      <c r="F748" s="421" t="s">
        <v>1651</v>
      </c>
      <c r="G748" s="370" t="s">
        <v>1141</v>
      </c>
      <c r="H748" s="370" t="s">
        <v>1259</v>
      </c>
      <c r="I748" s="370" t="s">
        <v>2893</v>
      </c>
      <c r="J748" s="372">
        <v>78314.91</v>
      </c>
      <c r="K748" s="372">
        <v>0</v>
      </c>
      <c r="L748" s="420" t="s">
        <v>2894</v>
      </c>
      <c r="M748" s="367"/>
    </row>
    <row r="749" spans="1:13" ht="51">
      <c r="A749" s="363">
        <f t="shared" si="14"/>
        <v>747</v>
      </c>
      <c r="B749" s="419" t="s">
        <v>593</v>
      </c>
      <c r="C749" s="370" t="s">
        <v>1240</v>
      </c>
      <c r="D749" s="416" t="s">
        <v>633</v>
      </c>
      <c r="E749" s="416" t="s">
        <v>298</v>
      </c>
      <c r="F749" s="421" t="s">
        <v>1651</v>
      </c>
      <c r="G749" s="370" t="s">
        <v>1141</v>
      </c>
      <c r="H749" s="370" t="s">
        <v>1259</v>
      </c>
      <c r="I749" s="370" t="s">
        <v>2893</v>
      </c>
      <c r="J749" s="372">
        <v>41610.230000000003</v>
      </c>
      <c r="K749" s="372">
        <v>0</v>
      </c>
      <c r="L749" s="420" t="s">
        <v>2894</v>
      </c>
      <c r="M749" s="367"/>
    </row>
    <row r="750" spans="1:13" ht="51">
      <c r="A750" s="363">
        <f t="shared" si="14"/>
        <v>748</v>
      </c>
      <c r="B750" s="419" t="s">
        <v>2880</v>
      </c>
      <c r="C750" s="370" t="s">
        <v>1240</v>
      </c>
      <c r="D750" s="416" t="s">
        <v>633</v>
      </c>
      <c r="E750" s="416" t="s">
        <v>298</v>
      </c>
      <c r="F750" s="421" t="s">
        <v>2541</v>
      </c>
      <c r="G750" s="370" t="s">
        <v>2542</v>
      </c>
      <c r="H750" s="370" t="s">
        <v>2543</v>
      </c>
      <c r="I750" s="370" t="s">
        <v>2544</v>
      </c>
      <c r="J750" s="372">
        <v>15635.929999999998</v>
      </c>
      <c r="K750" s="372">
        <v>38376.959999999999</v>
      </c>
      <c r="L750" s="420" t="s">
        <v>2545</v>
      </c>
      <c r="M750" s="367"/>
    </row>
    <row r="751" spans="1:13" ht="51">
      <c r="A751" s="363">
        <f t="shared" si="14"/>
        <v>749</v>
      </c>
      <c r="B751" s="419" t="s">
        <v>592</v>
      </c>
      <c r="C751" s="370" t="s">
        <v>1240</v>
      </c>
      <c r="D751" s="416" t="s">
        <v>633</v>
      </c>
      <c r="E751" s="416" t="s">
        <v>298</v>
      </c>
      <c r="F751" s="421" t="s">
        <v>2541</v>
      </c>
      <c r="G751" s="370" t="s">
        <v>2542</v>
      </c>
      <c r="H751" s="370" t="s">
        <v>2543</v>
      </c>
      <c r="I751" s="370" t="s">
        <v>2544</v>
      </c>
      <c r="J751" s="372">
        <v>5263.4940000000006</v>
      </c>
      <c r="K751" s="372"/>
      <c r="L751" s="420" t="s">
        <v>2545</v>
      </c>
      <c r="M751" s="367"/>
    </row>
    <row r="752" spans="1:13" ht="63.75">
      <c r="A752" s="363">
        <f t="shared" si="14"/>
        <v>750</v>
      </c>
      <c r="B752" s="419" t="s">
        <v>593</v>
      </c>
      <c r="C752" s="370" t="s">
        <v>1240</v>
      </c>
      <c r="D752" s="416" t="s">
        <v>633</v>
      </c>
      <c r="E752" s="416" t="s">
        <v>298</v>
      </c>
      <c r="F752" s="421" t="s">
        <v>2895</v>
      </c>
      <c r="G752" s="370" t="s">
        <v>1444</v>
      </c>
      <c r="H752" s="370" t="s">
        <v>2896</v>
      </c>
      <c r="I752" s="370" t="s">
        <v>2897</v>
      </c>
      <c r="J752" s="372">
        <v>18007.189999999999</v>
      </c>
      <c r="K752" s="372"/>
      <c r="L752" s="420" t="s">
        <v>2898</v>
      </c>
      <c r="M752" s="367"/>
    </row>
    <row r="753" spans="1:13" ht="51">
      <c r="A753" s="363">
        <f t="shared" si="14"/>
        <v>751</v>
      </c>
      <c r="B753" s="370" t="s">
        <v>2880</v>
      </c>
      <c r="C753" s="370" t="s">
        <v>1240</v>
      </c>
      <c r="D753" s="416" t="s">
        <v>633</v>
      </c>
      <c r="E753" s="416" t="s">
        <v>298</v>
      </c>
      <c r="F753" s="421">
        <v>26240220042</v>
      </c>
      <c r="G753" s="370" t="s">
        <v>2899</v>
      </c>
      <c r="H753" s="370" t="s">
        <v>2900</v>
      </c>
      <c r="I753" s="370" t="s">
        <v>2901</v>
      </c>
      <c r="J753" s="372">
        <v>2176.52</v>
      </c>
      <c r="K753" s="372"/>
      <c r="L753" s="420" t="s">
        <v>2894</v>
      </c>
      <c r="M753" s="367"/>
    </row>
    <row r="754" spans="1:13" ht="51">
      <c r="A754" s="363">
        <f t="shared" si="14"/>
        <v>752</v>
      </c>
      <c r="B754" s="419" t="s">
        <v>593</v>
      </c>
      <c r="C754" s="370" t="s">
        <v>1240</v>
      </c>
      <c r="D754" s="416" t="s">
        <v>633</v>
      </c>
      <c r="E754" s="416" t="s">
        <v>298</v>
      </c>
      <c r="F754" s="421" t="s">
        <v>2902</v>
      </c>
      <c r="G754" s="370" t="s">
        <v>2899</v>
      </c>
      <c r="H754" s="370" t="s">
        <v>2900</v>
      </c>
      <c r="I754" s="370" t="s">
        <v>2901</v>
      </c>
      <c r="J754" s="372">
        <v>14164.98</v>
      </c>
      <c r="K754" s="372"/>
      <c r="L754" s="420" t="s">
        <v>2894</v>
      </c>
      <c r="M754" s="367"/>
    </row>
    <row r="755" spans="1:13" ht="51">
      <c r="A755" s="363">
        <f t="shared" si="14"/>
        <v>753</v>
      </c>
      <c r="B755" s="419" t="s">
        <v>595</v>
      </c>
      <c r="C755" s="370" t="s">
        <v>1240</v>
      </c>
      <c r="D755" s="416" t="s">
        <v>633</v>
      </c>
      <c r="E755" s="416" t="s">
        <v>298</v>
      </c>
      <c r="F755" s="421" t="s">
        <v>2902</v>
      </c>
      <c r="G755" s="370" t="s">
        <v>2899</v>
      </c>
      <c r="H755" s="370" t="s">
        <v>2900</v>
      </c>
      <c r="I755" s="370" t="s">
        <v>2901</v>
      </c>
      <c r="J755" s="372">
        <v>23916.46</v>
      </c>
      <c r="K755" s="372"/>
      <c r="L755" s="420" t="s">
        <v>2894</v>
      </c>
      <c r="M755" s="367"/>
    </row>
    <row r="756" spans="1:13" ht="216.75">
      <c r="A756" s="363">
        <f t="shared" si="14"/>
        <v>754</v>
      </c>
      <c r="B756" s="419" t="s">
        <v>2880</v>
      </c>
      <c r="C756" s="370" t="s">
        <v>1147</v>
      </c>
      <c r="D756" s="416" t="s">
        <v>633</v>
      </c>
      <c r="E756" s="416" t="s">
        <v>298</v>
      </c>
      <c r="F756" s="421" t="s">
        <v>1271</v>
      </c>
      <c r="G756" s="370" t="s">
        <v>2903</v>
      </c>
      <c r="H756" s="370" t="s">
        <v>1658</v>
      </c>
      <c r="I756" s="370" t="s">
        <v>2904</v>
      </c>
      <c r="J756" s="372">
        <v>398167.6</v>
      </c>
      <c r="K756" s="372">
        <v>3975889.73</v>
      </c>
      <c r="L756" s="420" t="s">
        <v>2905</v>
      </c>
      <c r="M756" s="367"/>
    </row>
    <row r="757" spans="1:13" ht="25.5">
      <c r="A757" s="363">
        <f t="shared" si="14"/>
        <v>755</v>
      </c>
      <c r="B757" s="370" t="s">
        <v>2880</v>
      </c>
      <c r="C757" s="370" t="s">
        <v>1240</v>
      </c>
      <c r="D757" s="416" t="s">
        <v>633</v>
      </c>
      <c r="E757" s="416" t="s">
        <v>298</v>
      </c>
      <c r="F757" s="421" t="s">
        <v>1261</v>
      </c>
      <c r="G757" s="370" t="s">
        <v>2906</v>
      </c>
      <c r="H757" s="370" t="s">
        <v>1262</v>
      </c>
      <c r="I757" s="370" t="s">
        <v>1654</v>
      </c>
      <c r="J757" s="372">
        <v>543990.11149999988</v>
      </c>
      <c r="K757" s="372">
        <v>143366.78950000001</v>
      </c>
      <c r="L757" s="420"/>
      <c r="M757" s="367"/>
    </row>
    <row r="758" spans="1:13" ht="25.5">
      <c r="A758" s="363">
        <f t="shared" si="14"/>
        <v>756</v>
      </c>
      <c r="B758" s="370" t="s">
        <v>2880</v>
      </c>
      <c r="C758" s="370" t="s">
        <v>1240</v>
      </c>
      <c r="D758" s="416" t="s">
        <v>633</v>
      </c>
      <c r="E758" s="416" t="s">
        <v>298</v>
      </c>
      <c r="F758" s="421" t="s">
        <v>1648</v>
      </c>
      <c r="G758" s="370" t="s">
        <v>1634</v>
      </c>
      <c r="H758" s="370" t="s">
        <v>2907</v>
      </c>
      <c r="I758" s="370" t="s">
        <v>2908</v>
      </c>
      <c r="J758" s="372">
        <v>0</v>
      </c>
      <c r="K758" s="372">
        <v>0</v>
      </c>
      <c r="L758" s="420" t="s">
        <v>2888</v>
      </c>
      <c r="M758" s="367"/>
    </row>
    <row r="759" spans="1:13" ht="25.5">
      <c r="A759" s="363">
        <f t="shared" si="14"/>
        <v>757</v>
      </c>
      <c r="B759" s="370" t="s">
        <v>2880</v>
      </c>
      <c r="C759" s="370" t="s">
        <v>1240</v>
      </c>
      <c r="D759" s="416" t="s">
        <v>633</v>
      </c>
      <c r="E759" s="416" t="s">
        <v>298</v>
      </c>
      <c r="F759" s="421" t="s">
        <v>2909</v>
      </c>
      <c r="G759" s="370" t="s">
        <v>2910</v>
      </c>
      <c r="H759" s="370" t="s">
        <v>2911</v>
      </c>
      <c r="I759" s="370" t="s">
        <v>2912</v>
      </c>
      <c r="J759" s="372">
        <v>20220.73</v>
      </c>
      <c r="K759" s="372">
        <v>0</v>
      </c>
      <c r="L759" s="420" t="s">
        <v>2888</v>
      </c>
      <c r="M759" s="367"/>
    </row>
    <row r="760" spans="1:13" ht="25.5">
      <c r="A760" s="363">
        <f t="shared" si="14"/>
        <v>758</v>
      </c>
      <c r="B760" s="370" t="s">
        <v>2880</v>
      </c>
      <c r="C760" s="370" t="s">
        <v>1240</v>
      </c>
      <c r="D760" s="416" t="s">
        <v>633</v>
      </c>
      <c r="E760" s="416" t="s">
        <v>298</v>
      </c>
      <c r="F760" s="421" t="s">
        <v>2913</v>
      </c>
      <c r="G760" s="370" t="s">
        <v>2914</v>
      </c>
      <c r="H760" s="370" t="s">
        <v>2915</v>
      </c>
      <c r="I760" s="370" t="s">
        <v>2916</v>
      </c>
      <c r="J760" s="372">
        <v>4000</v>
      </c>
      <c r="K760" s="372">
        <v>178664.59</v>
      </c>
      <c r="L760" s="420" t="s">
        <v>2888</v>
      </c>
      <c r="M760" s="367"/>
    </row>
    <row r="761" spans="1:13" ht="38.25">
      <c r="A761" s="363">
        <f t="shared" si="14"/>
        <v>759</v>
      </c>
      <c r="B761" s="370" t="s">
        <v>2880</v>
      </c>
      <c r="C761" s="370" t="s">
        <v>1240</v>
      </c>
      <c r="D761" s="416" t="s">
        <v>633</v>
      </c>
      <c r="E761" s="416" t="s">
        <v>298</v>
      </c>
      <c r="F761" s="421" t="s">
        <v>2889</v>
      </c>
      <c r="G761" s="370" t="s">
        <v>1305</v>
      </c>
      <c r="H761" s="370" t="s">
        <v>2890</v>
      </c>
      <c r="I761" s="370" t="s">
        <v>2891</v>
      </c>
      <c r="J761" s="372">
        <v>93685.32</v>
      </c>
      <c r="K761" s="372">
        <v>169965.13</v>
      </c>
      <c r="L761" s="420" t="s">
        <v>2917</v>
      </c>
      <c r="M761" s="367"/>
    </row>
    <row r="762" spans="1:13" ht="25.5">
      <c r="A762" s="363">
        <f t="shared" si="14"/>
        <v>760</v>
      </c>
      <c r="B762" s="370" t="s">
        <v>2880</v>
      </c>
      <c r="C762" s="370" t="s">
        <v>1240</v>
      </c>
      <c r="D762" s="416" t="s">
        <v>633</v>
      </c>
      <c r="E762" s="416" t="s">
        <v>298</v>
      </c>
      <c r="F762" s="421" t="s">
        <v>2918</v>
      </c>
      <c r="G762" s="370" t="s">
        <v>1444</v>
      </c>
      <c r="H762" s="370" t="s">
        <v>2919</v>
      </c>
      <c r="I762" s="370" t="s">
        <v>2920</v>
      </c>
      <c r="J762" s="372">
        <v>87412.69</v>
      </c>
      <c r="K762" s="372">
        <v>0</v>
      </c>
      <c r="L762" s="420"/>
      <c r="M762" s="367"/>
    </row>
    <row r="763" spans="1:13" ht="25.5">
      <c r="A763" s="363">
        <f t="shared" si="14"/>
        <v>761</v>
      </c>
      <c r="B763" s="370" t="s">
        <v>593</v>
      </c>
      <c r="C763" s="370" t="s">
        <v>1240</v>
      </c>
      <c r="D763" s="416" t="s">
        <v>633</v>
      </c>
      <c r="E763" s="416" t="s">
        <v>298</v>
      </c>
      <c r="F763" s="421" t="s">
        <v>2918</v>
      </c>
      <c r="G763" s="370" t="s">
        <v>1444</v>
      </c>
      <c r="H763" s="370" t="s">
        <v>2919</v>
      </c>
      <c r="I763" s="370" t="s">
        <v>2920</v>
      </c>
      <c r="J763" s="372">
        <v>42466.57</v>
      </c>
      <c r="K763" s="372">
        <v>0</v>
      </c>
      <c r="L763" s="420"/>
      <c r="M763" s="367"/>
    </row>
    <row r="764" spans="1:13" ht="25.5">
      <c r="A764" s="363">
        <f t="shared" si="14"/>
        <v>762</v>
      </c>
      <c r="B764" s="370" t="s">
        <v>592</v>
      </c>
      <c r="C764" s="370" t="s">
        <v>1240</v>
      </c>
      <c r="D764" s="416" t="s">
        <v>633</v>
      </c>
      <c r="E764" s="416" t="s">
        <v>298</v>
      </c>
      <c r="F764" s="421" t="s">
        <v>2546</v>
      </c>
      <c r="G764" s="370" t="s">
        <v>2547</v>
      </c>
      <c r="H764" s="370" t="s">
        <v>2548</v>
      </c>
      <c r="I764" s="370" t="s">
        <v>2921</v>
      </c>
      <c r="J764" s="372">
        <v>28050.639999999999</v>
      </c>
      <c r="K764" s="372">
        <v>0</v>
      </c>
      <c r="L764" s="420"/>
      <c r="M764" s="367"/>
    </row>
    <row r="765" spans="1:13" ht="25.5">
      <c r="A765" s="363">
        <f t="shared" si="14"/>
        <v>763</v>
      </c>
      <c r="B765" s="370" t="s">
        <v>2880</v>
      </c>
      <c r="C765" s="370" t="s">
        <v>1240</v>
      </c>
      <c r="D765" s="416" t="s">
        <v>633</v>
      </c>
      <c r="E765" s="416" t="s">
        <v>298</v>
      </c>
      <c r="F765" s="421" t="s">
        <v>2546</v>
      </c>
      <c r="G765" s="370" t="s">
        <v>2547</v>
      </c>
      <c r="H765" s="370" t="s">
        <v>2548</v>
      </c>
      <c r="I765" s="370" t="s">
        <v>2921</v>
      </c>
      <c r="J765" s="372">
        <v>82668.100000000006</v>
      </c>
      <c r="K765" s="372">
        <v>182776.8</v>
      </c>
      <c r="L765" s="420"/>
      <c r="M765" s="367"/>
    </row>
    <row r="766" spans="1:13" ht="25.5">
      <c r="A766" s="363">
        <f t="shared" si="14"/>
        <v>764</v>
      </c>
      <c r="B766" s="370" t="s">
        <v>2880</v>
      </c>
      <c r="C766" s="370" t="s">
        <v>1240</v>
      </c>
      <c r="D766" s="416" t="s">
        <v>633</v>
      </c>
      <c r="E766" s="416" t="s">
        <v>298</v>
      </c>
      <c r="F766" s="421" t="s">
        <v>1264</v>
      </c>
      <c r="G766" s="370" t="s">
        <v>1444</v>
      </c>
      <c r="H766" s="370" t="s">
        <v>1265</v>
      </c>
      <c r="I766" s="370" t="s">
        <v>2922</v>
      </c>
      <c r="J766" s="372">
        <v>5680.03</v>
      </c>
      <c r="K766" s="372">
        <v>19944</v>
      </c>
      <c r="L766" s="420"/>
      <c r="M766" s="367"/>
    </row>
    <row r="767" spans="1:13" ht="25.5">
      <c r="A767" s="363">
        <f t="shared" si="14"/>
        <v>765</v>
      </c>
      <c r="B767" s="370" t="s">
        <v>595</v>
      </c>
      <c r="C767" s="370" t="s">
        <v>1240</v>
      </c>
      <c r="D767" s="416" t="s">
        <v>633</v>
      </c>
      <c r="E767" s="416" t="s">
        <v>298</v>
      </c>
      <c r="F767" s="421" t="s">
        <v>1264</v>
      </c>
      <c r="G767" s="370" t="s">
        <v>1444</v>
      </c>
      <c r="H767" s="370" t="s">
        <v>1265</v>
      </c>
      <c r="I767" s="370" t="s">
        <v>2922</v>
      </c>
      <c r="J767" s="372">
        <v>9339.14</v>
      </c>
      <c r="K767" s="372">
        <v>0</v>
      </c>
      <c r="L767" s="420"/>
      <c r="M767" s="367"/>
    </row>
    <row r="768" spans="1:13" ht="25.5">
      <c r="A768" s="363">
        <f t="shared" si="14"/>
        <v>766</v>
      </c>
      <c r="B768" s="370" t="s">
        <v>593</v>
      </c>
      <c r="C768" s="370" t="s">
        <v>1240</v>
      </c>
      <c r="D768" s="416" t="s">
        <v>633</v>
      </c>
      <c r="E768" s="416" t="s">
        <v>298</v>
      </c>
      <c r="F768" s="421" t="s">
        <v>1264</v>
      </c>
      <c r="G768" s="370" t="s">
        <v>1444</v>
      </c>
      <c r="H768" s="370" t="s">
        <v>1265</v>
      </c>
      <c r="I768" s="370" t="s">
        <v>2922</v>
      </c>
      <c r="J768" s="372">
        <v>47322.45</v>
      </c>
      <c r="K768" s="372">
        <v>0</v>
      </c>
      <c r="L768" s="420"/>
      <c r="M768" s="36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9"/>
  <sheetViews>
    <sheetView view="pageBreakPreview" topLeftCell="A220" zoomScaleNormal="100" zoomScaleSheetLayoutView="100" workbookViewId="0">
      <selection activeCell="O8" sqref="O8"/>
    </sheetView>
  </sheetViews>
  <sheetFormatPr defaultColWidth="9" defaultRowHeight="15.75"/>
  <cols>
    <col min="1" max="1" width="4.5" style="427" customWidth="1"/>
    <col min="2" max="2" width="6.125" style="427" bestFit="1" customWidth="1"/>
    <col min="3" max="3" width="18" style="427" customWidth="1"/>
    <col min="4" max="4" width="6.75" style="432" customWidth="1"/>
    <col min="5" max="5" width="6.375" style="432" customWidth="1"/>
    <col min="6" max="6" width="15.375" style="427" customWidth="1"/>
    <col min="7" max="7" width="21" style="433" customWidth="1"/>
    <col min="8" max="8" width="46.5" style="433" customWidth="1"/>
    <col min="9" max="9" width="9" style="433" customWidth="1"/>
    <col min="10" max="10" width="13" style="434" customWidth="1"/>
    <col min="11" max="11" width="13.75" style="427" customWidth="1"/>
    <col min="12" max="12" width="13.625" style="427" customWidth="1"/>
    <col min="13" max="16384" width="9" style="427"/>
  </cols>
  <sheetData>
    <row r="1" spans="1:13" ht="20.25" customHeight="1" thickBot="1">
      <c r="A1" s="623" t="s">
        <v>2923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s="356" customFormat="1" ht="115.5" thickBot="1">
      <c r="A2" s="123" t="s">
        <v>136</v>
      </c>
      <c r="B2" s="124" t="s">
        <v>52</v>
      </c>
      <c r="C2" s="124" t="s">
        <v>184</v>
      </c>
      <c r="D2" s="124" t="s">
        <v>187</v>
      </c>
      <c r="E2" s="124" t="s">
        <v>186</v>
      </c>
      <c r="F2" s="124" t="s">
        <v>137</v>
      </c>
      <c r="G2" s="124" t="s">
        <v>138</v>
      </c>
      <c r="H2" s="124" t="s">
        <v>124</v>
      </c>
      <c r="I2" s="124" t="s">
        <v>139</v>
      </c>
      <c r="J2" s="357" t="s">
        <v>140</v>
      </c>
      <c r="K2" s="124" t="s">
        <v>141</v>
      </c>
      <c r="L2" s="125" t="s">
        <v>142</v>
      </c>
    </row>
    <row r="3" spans="1:13" s="356" customFormat="1" ht="38.25">
      <c r="A3" s="363">
        <v>1</v>
      </c>
      <c r="B3" s="363" t="s">
        <v>598</v>
      </c>
      <c r="C3" s="363" t="s">
        <v>2924</v>
      </c>
      <c r="D3" s="364" t="s">
        <v>633</v>
      </c>
      <c r="E3" s="364" t="s">
        <v>640</v>
      </c>
      <c r="F3" s="363" t="s">
        <v>2925</v>
      </c>
      <c r="G3" s="363" t="s">
        <v>2926</v>
      </c>
      <c r="H3" s="363" t="s">
        <v>2927</v>
      </c>
      <c r="I3" s="363" t="s">
        <v>2928</v>
      </c>
      <c r="J3" s="365">
        <v>3500</v>
      </c>
      <c r="K3" s="365"/>
      <c r="L3" s="363" t="s">
        <v>875</v>
      </c>
    </row>
    <row r="4" spans="1:13" s="356" customFormat="1" ht="38.25">
      <c r="A4" s="363">
        <f>A3+1</f>
        <v>2</v>
      </c>
      <c r="B4" s="363" t="s">
        <v>598</v>
      </c>
      <c r="C4" s="363" t="s">
        <v>2924</v>
      </c>
      <c r="D4" s="364" t="s">
        <v>633</v>
      </c>
      <c r="E4" s="364" t="s">
        <v>640</v>
      </c>
      <c r="F4" s="363" t="s">
        <v>2929</v>
      </c>
      <c r="G4" s="363" t="s">
        <v>2930</v>
      </c>
      <c r="H4" s="363" t="s">
        <v>2931</v>
      </c>
      <c r="I4" s="363" t="s">
        <v>1601</v>
      </c>
      <c r="J4" s="365">
        <f>2500+1800</f>
        <v>4300</v>
      </c>
      <c r="K4" s="365"/>
      <c r="L4" s="363"/>
    </row>
    <row r="5" spans="1:13" s="356" customFormat="1" ht="25.5">
      <c r="A5" s="363">
        <f>A4+1</f>
        <v>3</v>
      </c>
      <c r="B5" s="363" t="s">
        <v>598</v>
      </c>
      <c r="C5" s="363" t="s">
        <v>2924</v>
      </c>
      <c r="D5" s="364" t="s">
        <v>633</v>
      </c>
      <c r="E5" s="364" t="s">
        <v>640</v>
      </c>
      <c r="F5" s="363" t="s">
        <v>2932</v>
      </c>
      <c r="G5" s="363" t="s">
        <v>2933</v>
      </c>
      <c r="H5" s="363" t="s">
        <v>2934</v>
      </c>
      <c r="I5" s="363" t="s">
        <v>2935</v>
      </c>
      <c r="J5" s="365">
        <f>1500+600+3000+1700</f>
        <v>6800</v>
      </c>
      <c r="K5" s="365"/>
      <c r="L5" s="363"/>
    </row>
    <row r="6" spans="1:13" s="356" customFormat="1" ht="38.25">
      <c r="A6" s="363">
        <f t="shared" ref="A6:A69" si="0">A5+1</f>
        <v>4</v>
      </c>
      <c r="B6" s="363" t="s">
        <v>598</v>
      </c>
      <c r="C6" s="363" t="s">
        <v>2924</v>
      </c>
      <c r="D6" s="364" t="s">
        <v>633</v>
      </c>
      <c r="E6" s="364" t="s">
        <v>640</v>
      </c>
      <c r="F6" s="363" t="s">
        <v>2936</v>
      </c>
      <c r="G6" s="363" t="s">
        <v>2937</v>
      </c>
      <c r="H6" s="363" t="s">
        <v>2938</v>
      </c>
      <c r="I6" s="363" t="s">
        <v>2935</v>
      </c>
      <c r="J6" s="365">
        <v>5500</v>
      </c>
      <c r="K6" s="365"/>
      <c r="L6" s="363"/>
    </row>
    <row r="7" spans="1:13" s="356" customFormat="1" ht="51">
      <c r="A7" s="363">
        <f t="shared" si="0"/>
        <v>5</v>
      </c>
      <c r="B7" s="363" t="s">
        <v>598</v>
      </c>
      <c r="C7" s="363" t="s">
        <v>2939</v>
      </c>
      <c r="D7" s="364" t="s">
        <v>633</v>
      </c>
      <c r="E7" s="364" t="s">
        <v>640</v>
      </c>
      <c r="F7" s="363" t="s">
        <v>2940</v>
      </c>
      <c r="G7" s="363" t="s">
        <v>2933</v>
      </c>
      <c r="H7" s="363" t="s">
        <v>2941</v>
      </c>
      <c r="I7" s="363" t="s">
        <v>2942</v>
      </c>
      <c r="J7" s="365">
        <f>2745.7</f>
        <v>2745.7</v>
      </c>
      <c r="K7" s="365"/>
      <c r="L7" s="363"/>
    </row>
    <row r="8" spans="1:13" s="356" customFormat="1" ht="51">
      <c r="A8" s="363">
        <f t="shared" si="0"/>
        <v>6</v>
      </c>
      <c r="B8" s="363" t="s">
        <v>598</v>
      </c>
      <c r="C8" s="363" t="s">
        <v>2939</v>
      </c>
      <c r="D8" s="364" t="s">
        <v>633</v>
      </c>
      <c r="E8" s="364" t="s">
        <v>640</v>
      </c>
      <c r="F8" s="363" t="s">
        <v>2943</v>
      </c>
      <c r="G8" s="363" t="s">
        <v>2944</v>
      </c>
      <c r="H8" s="363" t="s">
        <v>2945</v>
      </c>
      <c r="I8" s="363" t="s">
        <v>2942</v>
      </c>
      <c r="J8" s="365">
        <f>3437.38+2062.43</f>
        <v>5499.8099999999995</v>
      </c>
      <c r="K8" s="365"/>
      <c r="L8" s="363"/>
    </row>
    <row r="9" spans="1:13" ht="25.5">
      <c r="A9" s="363">
        <f t="shared" si="0"/>
        <v>7</v>
      </c>
      <c r="B9" s="363" t="s">
        <v>598</v>
      </c>
      <c r="C9" s="363" t="s">
        <v>2946</v>
      </c>
      <c r="D9" s="364" t="s">
        <v>881</v>
      </c>
      <c r="E9" s="364" t="s">
        <v>298</v>
      </c>
      <c r="F9" s="363" t="s">
        <v>2947</v>
      </c>
      <c r="G9" s="363" t="s">
        <v>942</v>
      </c>
      <c r="H9" s="363" t="s">
        <v>2948</v>
      </c>
      <c r="I9" s="363" t="s">
        <v>2949</v>
      </c>
      <c r="J9" s="365">
        <v>384</v>
      </c>
      <c r="K9" s="365"/>
      <c r="L9" s="363"/>
    </row>
    <row r="10" spans="1:13" ht="25.5">
      <c r="A10" s="363">
        <f t="shared" si="0"/>
        <v>8</v>
      </c>
      <c r="B10" s="363" t="s">
        <v>598</v>
      </c>
      <c r="C10" s="363" t="s">
        <v>2950</v>
      </c>
      <c r="D10" s="364" t="s">
        <v>881</v>
      </c>
      <c r="E10" s="364" t="s">
        <v>298</v>
      </c>
      <c r="F10" s="363" t="s">
        <v>2951</v>
      </c>
      <c r="G10" s="363" t="s">
        <v>2952</v>
      </c>
      <c r="H10" s="363" t="s">
        <v>2953</v>
      </c>
      <c r="I10" s="363" t="s">
        <v>2954</v>
      </c>
      <c r="J10" s="365">
        <v>1890</v>
      </c>
      <c r="K10" s="365"/>
      <c r="L10" s="363"/>
    </row>
    <row r="11" spans="1:13" ht="25.5">
      <c r="A11" s="363">
        <f t="shared" si="0"/>
        <v>9</v>
      </c>
      <c r="B11" s="363" t="s">
        <v>598</v>
      </c>
      <c r="C11" s="363" t="s">
        <v>2955</v>
      </c>
      <c r="D11" s="364" t="s">
        <v>881</v>
      </c>
      <c r="E11" s="364" t="s">
        <v>298</v>
      </c>
      <c r="F11" s="363" t="s">
        <v>2956</v>
      </c>
      <c r="G11" s="363" t="s">
        <v>909</v>
      </c>
      <c r="H11" s="363" t="s">
        <v>2957</v>
      </c>
      <c r="I11" s="363" t="s">
        <v>2958</v>
      </c>
      <c r="J11" s="365">
        <v>2040</v>
      </c>
      <c r="K11" s="365"/>
      <c r="L11" s="363"/>
    </row>
    <row r="12" spans="1:13" ht="25.5">
      <c r="A12" s="363">
        <f t="shared" si="0"/>
        <v>10</v>
      </c>
      <c r="B12" s="363" t="s">
        <v>598</v>
      </c>
      <c r="C12" s="363" t="s">
        <v>2959</v>
      </c>
      <c r="D12" s="364" t="s">
        <v>881</v>
      </c>
      <c r="E12" s="364" t="s">
        <v>298</v>
      </c>
      <c r="F12" s="363" t="s">
        <v>2960</v>
      </c>
      <c r="G12" s="363" t="s">
        <v>895</v>
      </c>
      <c r="H12" s="363" t="s">
        <v>2961</v>
      </c>
      <c r="I12" s="363" t="s">
        <v>901</v>
      </c>
      <c r="J12" s="365">
        <v>5388</v>
      </c>
      <c r="K12" s="365"/>
      <c r="L12" s="363"/>
    </row>
    <row r="13" spans="1:13" ht="25.5">
      <c r="A13" s="363">
        <f t="shared" si="0"/>
        <v>11</v>
      </c>
      <c r="B13" s="363" t="s">
        <v>598</v>
      </c>
      <c r="C13" s="363" t="s">
        <v>2959</v>
      </c>
      <c r="D13" s="364" t="s">
        <v>881</v>
      </c>
      <c r="E13" s="364" t="s">
        <v>298</v>
      </c>
      <c r="F13" s="363" t="s">
        <v>2962</v>
      </c>
      <c r="G13" s="363" t="s">
        <v>895</v>
      </c>
      <c r="H13" s="363" t="s">
        <v>2963</v>
      </c>
      <c r="I13" s="363" t="s">
        <v>2964</v>
      </c>
      <c r="J13" s="365">
        <v>8160</v>
      </c>
      <c r="K13" s="365"/>
      <c r="L13" s="363"/>
    </row>
    <row r="14" spans="1:13" ht="25.5">
      <c r="A14" s="465">
        <f t="shared" si="0"/>
        <v>12</v>
      </c>
      <c r="B14" s="465" t="s">
        <v>598</v>
      </c>
      <c r="C14" s="465" t="s">
        <v>2965</v>
      </c>
      <c r="D14" s="466" t="s">
        <v>881</v>
      </c>
      <c r="E14" s="466" t="s">
        <v>298</v>
      </c>
      <c r="F14" s="465" t="s">
        <v>2966</v>
      </c>
      <c r="G14" s="465" t="s">
        <v>2967</v>
      </c>
      <c r="H14" s="465" t="s">
        <v>2968</v>
      </c>
      <c r="I14" s="465" t="s">
        <v>901</v>
      </c>
      <c r="J14" s="467">
        <v>1800</v>
      </c>
      <c r="K14" s="467"/>
      <c r="L14" s="465"/>
    </row>
    <row r="15" spans="1:13" ht="25.5">
      <c r="A15" s="465">
        <f t="shared" si="0"/>
        <v>13</v>
      </c>
      <c r="B15" s="465" t="s">
        <v>598</v>
      </c>
      <c r="C15" s="465" t="s">
        <v>2969</v>
      </c>
      <c r="D15" s="466" t="s">
        <v>881</v>
      </c>
      <c r="E15" s="466" t="s">
        <v>298</v>
      </c>
      <c r="F15" s="465" t="s">
        <v>2970</v>
      </c>
      <c r="G15" s="465" t="s">
        <v>2971</v>
      </c>
      <c r="H15" s="465" t="s">
        <v>2972</v>
      </c>
      <c r="I15" s="465" t="s">
        <v>2973</v>
      </c>
      <c r="J15" s="467">
        <v>11126.65</v>
      </c>
      <c r="K15" s="467"/>
      <c r="L15" s="465"/>
    </row>
    <row r="16" spans="1:13" ht="25.5">
      <c r="A16" s="465">
        <f t="shared" si="0"/>
        <v>14</v>
      </c>
      <c r="B16" s="465" t="s">
        <v>598</v>
      </c>
      <c r="C16" s="465" t="s">
        <v>2974</v>
      </c>
      <c r="D16" s="466" t="s">
        <v>881</v>
      </c>
      <c r="E16" s="466" t="s">
        <v>298</v>
      </c>
      <c r="F16" s="465" t="s">
        <v>2975</v>
      </c>
      <c r="G16" s="465" t="s">
        <v>2976</v>
      </c>
      <c r="H16" s="465" t="s">
        <v>2977</v>
      </c>
      <c r="I16" s="465" t="s">
        <v>2978</v>
      </c>
      <c r="J16" s="467">
        <v>11676</v>
      </c>
      <c r="K16" s="467"/>
      <c r="L16" s="465"/>
    </row>
    <row r="17" spans="1:12" ht="25.5">
      <c r="A17" s="465">
        <f t="shared" si="0"/>
        <v>15</v>
      </c>
      <c r="B17" s="465" t="s">
        <v>598</v>
      </c>
      <c r="C17" s="465" t="s">
        <v>2979</v>
      </c>
      <c r="D17" s="466" t="s">
        <v>881</v>
      </c>
      <c r="E17" s="466" t="s">
        <v>298</v>
      </c>
      <c r="F17" s="465" t="s">
        <v>2980</v>
      </c>
      <c r="G17" s="465" t="s">
        <v>942</v>
      </c>
      <c r="H17" s="465" t="s">
        <v>2981</v>
      </c>
      <c r="I17" s="465" t="s">
        <v>2949</v>
      </c>
      <c r="J17" s="467">
        <v>120</v>
      </c>
      <c r="K17" s="467"/>
      <c r="L17" s="465"/>
    </row>
    <row r="18" spans="1:12" ht="25.5">
      <c r="A18" s="465">
        <f t="shared" si="0"/>
        <v>16</v>
      </c>
      <c r="B18" s="465" t="s">
        <v>598</v>
      </c>
      <c r="C18" s="465" t="s">
        <v>2946</v>
      </c>
      <c r="D18" s="466" t="s">
        <v>881</v>
      </c>
      <c r="E18" s="466" t="s">
        <v>298</v>
      </c>
      <c r="F18" s="465" t="s">
        <v>2982</v>
      </c>
      <c r="G18" s="465" t="s">
        <v>942</v>
      </c>
      <c r="H18" s="465" t="s">
        <v>2983</v>
      </c>
      <c r="I18" s="465" t="s">
        <v>906</v>
      </c>
      <c r="J18" s="467">
        <v>1347</v>
      </c>
      <c r="K18" s="467"/>
      <c r="L18" s="465"/>
    </row>
    <row r="19" spans="1:12" ht="25.5">
      <c r="A19" s="465">
        <f t="shared" si="0"/>
        <v>17</v>
      </c>
      <c r="B19" s="465" t="s">
        <v>598</v>
      </c>
      <c r="C19" s="465" t="s">
        <v>2979</v>
      </c>
      <c r="D19" s="466" t="s">
        <v>881</v>
      </c>
      <c r="E19" s="466" t="s">
        <v>298</v>
      </c>
      <c r="F19" s="465" t="s">
        <v>2984</v>
      </c>
      <c r="G19" s="465" t="s">
        <v>942</v>
      </c>
      <c r="H19" s="465" t="s">
        <v>2985</v>
      </c>
      <c r="I19" s="465" t="s">
        <v>2986</v>
      </c>
      <c r="J19" s="467">
        <v>252</v>
      </c>
      <c r="K19" s="467"/>
      <c r="L19" s="465"/>
    </row>
    <row r="20" spans="1:12" ht="25.5">
      <c r="A20" s="465">
        <f t="shared" si="0"/>
        <v>18</v>
      </c>
      <c r="B20" s="465" t="s">
        <v>598</v>
      </c>
      <c r="C20" s="465" t="s">
        <v>2987</v>
      </c>
      <c r="D20" s="466" t="s">
        <v>881</v>
      </c>
      <c r="E20" s="466" t="s">
        <v>298</v>
      </c>
      <c r="F20" s="465" t="s">
        <v>2988</v>
      </c>
      <c r="G20" s="465" t="s">
        <v>1019</v>
      </c>
      <c r="H20" s="465" t="s">
        <v>2989</v>
      </c>
      <c r="I20" s="465" t="s">
        <v>2949</v>
      </c>
      <c r="J20" s="467">
        <v>552</v>
      </c>
      <c r="K20" s="467"/>
      <c r="L20" s="465"/>
    </row>
    <row r="21" spans="1:12" ht="25.5">
      <c r="A21" s="465">
        <f t="shared" si="0"/>
        <v>19</v>
      </c>
      <c r="B21" s="465" t="s">
        <v>598</v>
      </c>
      <c r="C21" s="465" t="s">
        <v>2990</v>
      </c>
      <c r="D21" s="466" t="s">
        <v>881</v>
      </c>
      <c r="E21" s="466" t="s">
        <v>298</v>
      </c>
      <c r="F21" s="465" t="s">
        <v>2991</v>
      </c>
      <c r="G21" s="465" t="s">
        <v>2992</v>
      </c>
      <c r="H21" s="465" t="s">
        <v>2993</v>
      </c>
      <c r="I21" s="465" t="s">
        <v>2994</v>
      </c>
      <c r="J21" s="467">
        <v>41.9</v>
      </c>
      <c r="K21" s="467"/>
      <c r="L21" s="465"/>
    </row>
    <row r="22" spans="1:12" ht="25.5">
      <c r="A22" s="465">
        <f t="shared" si="0"/>
        <v>20</v>
      </c>
      <c r="B22" s="465" t="s">
        <v>598</v>
      </c>
      <c r="C22" s="465" t="s">
        <v>2995</v>
      </c>
      <c r="D22" s="466" t="s">
        <v>881</v>
      </c>
      <c r="E22" s="466" t="s">
        <v>298</v>
      </c>
      <c r="F22" s="465" t="s">
        <v>2996</v>
      </c>
      <c r="G22" s="465" t="s">
        <v>2992</v>
      </c>
      <c r="H22" s="465" t="s">
        <v>2997</v>
      </c>
      <c r="I22" s="465" t="s">
        <v>2998</v>
      </c>
      <c r="J22" s="467">
        <v>125.27</v>
      </c>
      <c r="K22" s="467"/>
      <c r="L22" s="465"/>
    </row>
    <row r="23" spans="1:12" ht="25.5">
      <c r="A23" s="465">
        <f t="shared" si="0"/>
        <v>21</v>
      </c>
      <c r="B23" s="465" t="s">
        <v>598</v>
      </c>
      <c r="C23" s="465" t="s">
        <v>2999</v>
      </c>
      <c r="D23" s="466" t="s">
        <v>881</v>
      </c>
      <c r="E23" s="466" t="s">
        <v>298</v>
      </c>
      <c r="F23" s="465" t="s">
        <v>3000</v>
      </c>
      <c r="G23" s="465" t="s">
        <v>942</v>
      </c>
      <c r="H23" s="465" t="s">
        <v>3001</v>
      </c>
      <c r="I23" s="465" t="s">
        <v>3002</v>
      </c>
      <c r="J23" s="467">
        <v>356.4</v>
      </c>
      <c r="K23" s="467"/>
      <c r="L23" s="465"/>
    </row>
    <row r="24" spans="1:12" ht="25.5">
      <c r="A24" s="465">
        <f t="shared" si="0"/>
        <v>22</v>
      </c>
      <c r="B24" s="465" t="s">
        <v>598</v>
      </c>
      <c r="C24" s="465" t="s">
        <v>2974</v>
      </c>
      <c r="D24" s="466" t="s">
        <v>881</v>
      </c>
      <c r="E24" s="466" t="s">
        <v>298</v>
      </c>
      <c r="F24" s="465" t="s">
        <v>3003</v>
      </c>
      <c r="G24" s="465" t="s">
        <v>2976</v>
      </c>
      <c r="H24" s="465" t="s">
        <v>3004</v>
      </c>
      <c r="I24" s="465" t="s">
        <v>915</v>
      </c>
      <c r="J24" s="467">
        <v>8016</v>
      </c>
      <c r="K24" s="467"/>
      <c r="L24" s="465"/>
    </row>
    <row r="25" spans="1:12" ht="25.5">
      <c r="A25" s="465">
        <f t="shared" si="0"/>
        <v>23</v>
      </c>
      <c r="B25" s="465" t="s">
        <v>598</v>
      </c>
      <c r="C25" s="465" t="s">
        <v>3005</v>
      </c>
      <c r="D25" s="466" t="s">
        <v>881</v>
      </c>
      <c r="E25" s="466" t="s">
        <v>298</v>
      </c>
      <c r="F25" s="465" t="s">
        <v>3006</v>
      </c>
      <c r="G25" s="465" t="s">
        <v>942</v>
      </c>
      <c r="H25" s="465" t="s">
        <v>3007</v>
      </c>
      <c r="I25" s="465" t="s">
        <v>897</v>
      </c>
      <c r="J25" s="467">
        <v>172.8</v>
      </c>
      <c r="K25" s="467"/>
      <c r="L25" s="465"/>
    </row>
    <row r="26" spans="1:12" ht="25.5">
      <c r="A26" s="465">
        <f t="shared" si="0"/>
        <v>24</v>
      </c>
      <c r="B26" s="465" t="s">
        <v>598</v>
      </c>
      <c r="C26" s="465" t="s">
        <v>3008</v>
      </c>
      <c r="D26" s="466" t="s">
        <v>881</v>
      </c>
      <c r="E26" s="466" t="s">
        <v>298</v>
      </c>
      <c r="F26" s="465" t="s">
        <v>3009</v>
      </c>
      <c r="G26" s="465" t="s">
        <v>942</v>
      </c>
      <c r="H26" s="465" t="s">
        <v>3010</v>
      </c>
      <c r="I26" s="465" t="s">
        <v>897</v>
      </c>
      <c r="J26" s="467">
        <v>180</v>
      </c>
      <c r="K26" s="467"/>
      <c r="L26" s="465"/>
    </row>
    <row r="27" spans="1:12" ht="25.5">
      <c r="A27" s="465">
        <f t="shared" si="0"/>
        <v>25</v>
      </c>
      <c r="B27" s="465" t="s">
        <v>598</v>
      </c>
      <c r="C27" s="465" t="s">
        <v>3011</v>
      </c>
      <c r="D27" s="466" t="s">
        <v>881</v>
      </c>
      <c r="E27" s="466" t="s">
        <v>298</v>
      </c>
      <c r="F27" s="465" t="s">
        <v>3012</v>
      </c>
      <c r="G27" s="465" t="s">
        <v>3013</v>
      </c>
      <c r="H27" s="465" t="s">
        <v>3014</v>
      </c>
      <c r="I27" s="465" t="s">
        <v>3015</v>
      </c>
      <c r="J27" s="467">
        <v>1020</v>
      </c>
      <c r="K27" s="467"/>
      <c r="L27" s="465"/>
    </row>
    <row r="28" spans="1:12" ht="25.5">
      <c r="A28" s="465">
        <f t="shared" si="0"/>
        <v>26</v>
      </c>
      <c r="B28" s="465" t="s">
        <v>598</v>
      </c>
      <c r="C28" s="465" t="s">
        <v>3016</v>
      </c>
      <c r="D28" s="466" t="s">
        <v>881</v>
      </c>
      <c r="E28" s="466" t="s">
        <v>298</v>
      </c>
      <c r="F28" s="465" t="s">
        <v>3017</v>
      </c>
      <c r="G28" s="465" t="s">
        <v>895</v>
      </c>
      <c r="H28" s="465" t="s">
        <v>3018</v>
      </c>
      <c r="I28" s="465" t="s">
        <v>885</v>
      </c>
      <c r="J28" s="467">
        <v>3000</v>
      </c>
      <c r="K28" s="467"/>
      <c r="L28" s="465"/>
    </row>
    <row r="29" spans="1:12" ht="25.5">
      <c r="A29" s="465">
        <f t="shared" si="0"/>
        <v>27</v>
      </c>
      <c r="B29" s="465" t="s">
        <v>598</v>
      </c>
      <c r="C29" s="465" t="s">
        <v>3019</v>
      </c>
      <c r="D29" s="466" t="s">
        <v>881</v>
      </c>
      <c r="E29" s="466" t="s">
        <v>298</v>
      </c>
      <c r="F29" s="465" t="s">
        <v>3020</v>
      </c>
      <c r="G29" s="465" t="s">
        <v>921</v>
      </c>
      <c r="H29" s="465" t="s">
        <v>3021</v>
      </c>
      <c r="I29" s="465" t="s">
        <v>3022</v>
      </c>
      <c r="J29" s="467">
        <v>2040</v>
      </c>
      <c r="K29" s="467"/>
      <c r="L29" s="465"/>
    </row>
    <row r="30" spans="1:12" ht="25.5">
      <c r="A30" s="465">
        <f t="shared" si="0"/>
        <v>28</v>
      </c>
      <c r="B30" s="465" t="s">
        <v>598</v>
      </c>
      <c r="C30" s="465" t="s">
        <v>3023</v>
      </c>
      <c r="D30" s="466" t="s">
        <v>881</v>
      </c>
      <c r="E30" s="466" t="s">
        <v>298</v>
      </c>
      <c r="F30" s="465" t="s">
        <v>3024</v>
      </c>
      <c r="G30" s="465" t="s">
        <v>942</v>
      </c>
      <c r="H30" s="465" t="s">
        <v>3025</v>
      </c>
      <c r="I30" s="465" t="s">
        <v>897</v>
      </c>
      <c r="J30" s="467">
        <v>564</v>
      </c>
      <c r="K30" s="467"/>
      <c r="L30" s="465"/>
    </row>
    <row r="31" spans="1:12" ht="25.5">
      <c r="A31" s="465">
        <f t="shared" si="0"/>
        <v>29</v>
      </c>
      <c r="B31" s="465" t="s">
        <v>598</v>
      </c>
      <c r="C31" s="465" t="s">
        <v>3026</v>
      </c>
      <c r="D31" s="466" t="s">
        <v>881</v>
      </c>
      <c r="E31" s="466" t="s">
        <v>298</v>
      </c>
      <c r="F31" s="465" t="s">
        <v>3027</v>
      </c>
      <c r="G31" s="465" t="s">
        <v>3028</v>
      </c>
      <c r="H31" s="465" t="s">
        <v>3029</v>
      </c>
      <c r="I31" s="465" t="s">
        <v>901</v>
      </c>
      <c r="J31" s="467">
        <v>4800</v>
      </c>
      <c r="K31" s="467"/>
      <c r="L31" s="465"/>
    </row>
    <row r="32" spans="1:12" ht="25.5">
      <c r="A32" s="465">
        <f t="shared" si="0"/>
        <v>30</v>
      </c>
      <c r="B32" s="465" t="s">
        <v>598</v>
      </c>
      <c r="C32" s="465" t="s">
        <v>2979</v>
      </c>
      <c r="D32" s="466" t="s">
        <v>881</v>
      </c>
      <c r="E32" s="466" t="s">
        <v>298</v>
      </c>
      <c r="F32" s="465" t="s">
        <v>3030</v>
      </c>
      <c r="G32" s="465" t="s">
        <v>942</v>
      </c>
      <c r="H32" s="465" t="s">
        <v>3031</v>
      </c>
      <c r="I32" s="465" t="s">
        <v>3032</v>
      </c>
      <c r="J32" s="467">
        <v>1812</v>
      </c>
      <c r="K32" s="467"/>
      <c r="L32" s="465"/>
    </row>
    <row r="33" spans="1:12" ht="25.5">
      <c r="A33" s="465">
        <f t="shared" si="0"/>
        <v>31</v>
      </c>
      <c r="B33" s="465" t="s">
        <v>598</v>
      </c>
      <c r="C33" s="465" t="s">
        <v>3033</v>
      </c>
      <c r="D33" s="466" t="s">
        <v>881</v>
      </c>
      <c r="E33" s="466" t="s">
        <v>298</v>
      </c>
      <c r="F33" s="465" t="s">
        <v>3034</v>
      </c>
      <c r="G33" s="465" t="s">
        <v>3035</v>
      </c>
      <c r="H33" s="465" t="s">
        <v>3036</v>
      </c>
      <c r="I33" s="465" t="s">
        <v>3037</v>
      </c>
      <c r="J33" s="467">
        <v>3731.4</v>
      </c>
      <c r="K33" s="467"/>
      <c r="L33" s="465"/>
    </row>
    <row r="34" spans="1:12" ht="25.5">
      <c r="A34" s="465">
        <f t="shared" si="0"/>
        <v>32</v>
      </c>
      <c r="B34" s="465" t="s">
        <v>598</v>
      </c>
      <c r="C34" s="465" t="s">
        <v>3033</v>
      </c>
      <c r="D34" s="466" t="s">
        <v>881</v>
      </c>
      <c r="E34" s="466" t="s">
        <v>298</v>
      </c>
      <c r="F34" s="465" t="s">
        <v>3038</v>
      </c>
      <c r="G34" s="465" t="s">
        <v>3035</v>
      </c>
      <c r="H34" s="465" t="s">
        <v>3036</v>
      </c>
      <c r="I34" s="465" t="s">
        <v>3039</v>
      </c>
      <c r="J34" s="467">
        <v>600</v>
      </c>
      <c r="K34" s="467"/>
      <c r="L34" s="465"/>
    </row>
    <row r="35" spans="1:12" ht="25.5">
      <c r="A35" s="465">
        <f t="shared" si="0"/>
        <v>33</v>
      </c>
      <c r="B35" s="465" t="s">
        <v>598</v>
      </c>
      <c r="C35" s="465" t="s">
        <v>3040</v>
      </c>
      <c r="D35" s="466" t="s">
        <v>881</v>
      </c>
      <c r="E35" s="466" t="s">
        <v>298</v>
      </c>
      <c r="F35" s="465" t="s">
        <v>3041</v>
      </c>
      <c r="G35" s="465" t="s">
        <v>942</v>
      </c>
      <c r="H35" s="465" t="s">
        <v>3042</v>
      </c>
      <c r="I35" s="465" t="s">
        <v>901</v>
      </c>
      <c r="J35" s="467">
        <v>4572</v>
      </c>
      <c r="K35" s="467"/>
      <c r="L35" s="465"/>
    </row>
    <row r="36" spans="1:12" ht="25.5">
      <c r="A36" s="465">
        <f t="shared" si="0"/>
        <v>34</v>
      </c>
      <c r="B36" s="465" t="s">
        <v>598</v>
      </c>
      <c r="C36" s="465" t="s">
        <v>3043</v>
      </c>
      <c r="D36" s="466" t="s">
        <v>881</v>
      </c>
      <c r="E36" s="466" t="s">
        <v>298</v>
      </c>
      <c r="F36" s="465" t="s">
        <v>3044</v>
      </c>
      <c r="G36" s="465" t="s">
        <v>942</v>
      </c>
      <c r="H36" s="465" t="s">
        <v>3045</v>
      </c>
      <c r="I36" s="465" t="s">
        <v>932</v>
      </c>
      <c r="J36" s="467">
        <v>108</v>
      </c>
      <c r="K36" s="467"/>
      <c r="L36" s="465"/>
    </row>
    <row r="37" spans="1:12" ht="25.5">
      <c r="A37" s="465">
        <f t="shared" si="0"/>
        <v>35</v>
      </c>
      <c r="B37" s="465" t="s">
        <v>598</v>
      </c>
      <c r="C37" s="465" t="s">
        <v>3046</v>
      </c>
      <c r="D37" s="466" t="s">
        <v>881</v>
      </c>
      <c r="E37" s="466" t="s">
        <v>298</v>
      </c>
      <c r="F37" s="465" t="s">
        <v>3047</v>
      </c>
      <c r="G37" s="465" t="s">
        <v>3048</v>
      </c>
      <c r="H37" s="465" t="s">
        <v>3049</v>
      </c>
      <c r="I37" s="465" t="s">
        <v>2954</v>
      </c>
      <c r="J37" s="467">
        <v>1800</v>
      </c>
      <c r="K37" s="467"/>
      <c r="L37" s="465"/>
    </row>
    <row r="38" spans="1:12" ht="25.5">
      <c r="A38" s="465">
        <f t="shared" si="0"/>
        <v>36</v>
      </c>
      <c r="B38" s="465" t="s">
        <v>598</v>
      </c>
      <c r="C38" s="465" t="s">
        <v>3050</v>
      </c>
      <c r="D38" s="466" t="s">
        <v>881</v>
      </c>
      <c r="E38" s="466" t="s">
        <v>298</v>
      </c>
      <c r="F38" s="465" t="s">
        <v>3051</v>
      </c>
      <c r="G38" s="465" t="s">
        <v>942</v>
      </c>
      <c r="H38" s="465" t="s">
        <v>3052</v>
      </c>
      <c r="I38" s="465" t="s">
        <v>897</v>
      </c>
      <c r="J38" s="467">
        <v>120</v>
      </c>
      <c r="K38" s="467"/>
      <c r="L38" s="465"/>
    </row>
    <row r="39" spans="1:12" ht="25.5">
      <c r="A39" s="465">
        <f t="shared" si="0"/>
        <v>37</v>
      </c>
      <c r="B39" s="465" t="s">
        <v>598</v>
      </c>
      <c r="C39" s="465" t="s">
        <v>3053</v>
      </c>
      <c r="D39" s="466" t="s">
        <v>881</v>
      </c>
      <c r="E39" s="466" t="s">
        <v>298</v>
      </c>
      <c r="F39" s="465" t="s">
        <v>3054</v>
      </c>
      <c r="G39" s="465" t="s">
        <v>2976</v>
      </c>
      <c r="H39" s="465" t="s">
        <v>3055</v>
      </c>
      <c r="I39" s="465" t="s">
        <v>3039</v>
      </c>
      <c r="J39" s="467">
        <v>1800</v>
      </c>
      <c r="K39" s="467"/>
      <c r="L39" s="465"/>
    </row>
    <row r="40" spans="1:12" ht="25.5">
      <c r="A40" s="465">
        <f t="shared" si="0"/>
        <v>38</v>
      </c>
      <c r="B40" s="465" t="s">
        <v>598</v>
      </c>
      <c r="C40" s="465" t="s">
        <v>3056</v>
      </c>
      <c r="D40" s="466" t="s">
        <v>881</v>
      </c>
      <c r="E40" s="466" t="s">
        <v>298</v>
      </c>
      <c r="F40" s="465" t="s">
        <v>3057</v>
      </c>
      <c r="G40" s="465" t="s">
        <v>942</v>
      </c>
      <c r="H40" s="465" t="s">
        <v>3058</v>
      </c>
      <c r="I40" s="465" t="s">
        <v>897</v>
      </c>
      <c r="J40" s="467">
        <v>240</v>
      </c>
      <c r="K40" s="467"/>
      <c r="L40" s="465"/>
    </row>
    <row r="41" spans="1:12" ht="25.5">
      <c r="A41" s="465">
        <f t="shared" si="0"/>
        <v>39</v>
      </c>
      <c r="B41" s="465" t="s">
        <v>598</v>
      </c>
      <c r="C41" s="465" t="s">
        <v>3059</v>
      </c>
      <c r="D41" s="466" t="s">
        <v>881</v>
      </c>
      <c r="E41" s="466" t="s">
        <v>298</v>
      </c>
      <c r="F41" s="465" t="s">
        <v>3060</v>
      </c>
      <c r="G41" s="465" t="s">
        <v>3061</v>
      </c>
      <c r="H41" s="465" t="s">
        <v>3062</v>
      </c>
      <c r="I41" s="465" t="s">
        <v>3063</v>
      </c>
      <c r="J41" s="467">
        <v>120</v>
      </c>
      <c r="K41" s="467"/>
      <c r="L41" s="465"/>
    </row>
    <row r="42" spans="1:12" ht="25.5">
      <c r="A42" s="465">
        <f t="shared" si="0"/>
        <v>40</v>
      </c>
      <c r="B42" s="465" t="s">
        <v>598</v>
      </c>
      <c r="C42" s="465" t="s">
        <v>3064</v>
      </c>
      <c r="D42" s="466" t="s">
        <v>881</v>
      </c>
      <c r="E42" s="466" t="s">
        <v>298</v>
      </c>
      <c r="F42" s="465" t="s">
        <v>3065</v>
      </c>
      <c r="G42" s="465" t="s">
        <v>942</v>
      </c>
      <c r="H42" s="465" t="s">
        <v>3066</v>
      </c>
      <c r="I42" s="465" t="s">
        <v>3063</v>
      </c>
      <c r="J42" s="467">
        <v>360</v>
      </c>
      <c r="K42" s="467"/>
      <c r="L42" s="465"/>
    </row>
    <row r="43" spans="1:12" ht="25.5">
      <c r="A43" s="465">
        <f t="shared" si="0"/>
        <v>41</v>
      </c>
      <c r="B43" s="465" t="s">
        <v>598</v>
      </c>
      <c r="C43" s="465" t="s">
        <v>3067</v>
      </c>
      <c r="D43" s="466" t="s">
        <v>881</v>
      </c>
      <c r="E43" s="466" t="s">
        <v>298</v>
      </c>
      <c r="F43" s="465" t="s">
        <v>3068</v>
      </c>
      <c r="G43" s="465" t="s">
        <v>942</v>
      </c>
      <c r="H43" s="465" t="s">
        <v>3069</v>
      </c>
      <c r="I43" s="465" t="s">
        <v>906</v>
      </c>
      <c r="J43" s="467">
        <v>270</v>
      </c>
      <c r="K43" s="467"/>
      <c r="L43" s="465"/>
    </row>
    <row r="44" spans="1:12" ht="25.5">
      <c r="A44" s="465">
        <f t="shared" si="0"/>
        <v>42</v>
      </c>
      <c r="B44" s="465" t="s">
        <v>598</v>
      </c>
      <c r="C44" s="465" t="s">
        <v>3070</v>
      </c>
      <c r="D44" s="466" t="s">
        <v>881</v>
      </c>
      <c r="E44" s="466" t="s">
        <v>298</v>
      </c>
      <c r="F44" s="465" t="s">
        <v>3071</v>
      </c>
      <c r="G44" s="465" t="s">
        <v>2967</v>
      </c>
      <c r="H44" s="465" t="s">
        <v>3072</v>
      </c>
      <c r="I44" s="465" t="s">
        <v>3073</v>
      </c>
      <c r="J44" s="467">
        <v>360</v>
      </c>
      <c r="K44" s="467"/>
      <c r="L44" s="465"/>
    </row>
    <row r="45" spans="1:12" ht="25.5">
      <c r="A45" s="465">
        <f t="shared" si="0"/>
        <v>43</v>
      </c>
      <c r="B45" s="465" t="s">
        <v>598</v>
      </c>
      <c r="C45" s="465" t="s">
        <v>3074</v>
      </c>
      <c r="D45" s="466" t="s">
        <v>881</v>
      </c>
      <c r="E45" s="466" t="s">
        <v>298</v>
      </c>
      <c r="F45" s="465" t="s">
        <v>3075</v>
      </c>
      <c r="G45" s="465" t="s">
        <v>942</v>
      </c>
      <c r="H45" s="465" t="s">
        <v>3076</v>
      </c>
      <c r="I45" s="465" t="s">
        <v>915</v>
      </c>
      <c r="J45" s="467">
        <v>256.8</v>
      </c>
      <c r="K45" s="467"/>
      <c r="L45" s="465"/>
    </row>
    <row r="46" spans="1:12" ht="25.5">
      <c r="A46" s="465">
        <f t="shared" si="0"/>
        <v>44</v>
      </c>
      <c r="B46" s="465" t="s">
        <v>598</v>
      </c>
      <c r="C46" s="465" t="s">
        <v>3077</v>
      </c>
      <c r="D46" s="466" t="s">
        <v>881</v>
      </c>
      <c r="E46" s="466" t="s">
        <v>298</v>
      </c>
      <c r="F46" s="465" t="s">
        <v>3078</v>
      </c>
      <c r="G46" s="465" t="s">
        <v>942</v>
      </c>
      <c r="H46" s="465" t="s">
        <v>3079</v>
      </c>
      <c r="I46" s="465" t="s">
        <v>3063</v>
      </c>
      <c r="J46" s="467">
        <v>43.2</v>
      </c>
      <c r="K46" s="467"/>
      <c r="L46" s="465"/>
    </row>
    <row r="47" spans="1:12" ht="25.5">
      <c r="A47" s="465">
        <f t="shared" si="0"/>
        <v>45</v>
      </c>
      <c r="B47" s="465" t="s">
        <v>598</v>
      </c>
      <c r="C47" s="465" t="s">
        <v>3080</v>
      </c>
      <c r="D47" s="466" t="s">
        <v>881</v>
      </c>
      <c r="E47" s="466" t="s">
        <v>298</v>
      </c>
      <c r="F47" s="465" t="s">
        <v>3081</v>
      </c>
      <c r="G47" s="465" t="s">
        <v>942</v>
      </c>
      <c r="H47" s="465" t="s">
        <v>3082</v>
      </c>
      <c r="I47" s="465" t="s">
        <v>3083</v>
      </c>
      <c r="J47" s="467">
        <v>1792.8</v>
      </c>
      <c r="K47" s="467"/>
      <c r="L47" s="465"/>
    </row>
    <row r="48" spans="1:12" ht="25.5">
      <c r="A48" s="465">
        <f t="shared" si="0"/>
        <v>46</v>
      </c>
      <c r="B48" s="465" t="s">
        <v>598</v>
      </c>
      <c r="C48" s="465" t="s">
        <v>2959</v>
      </c>
      <c r="D48" s="466" t="s">
        <v>881</v>
      </c>
      <c r="E48" s="466" t="s">
        <v>298</v>
      </c>
      <c r="F48" s="465" t="s">
        <v>3084</v>
      </c>
      <c r="G48" s="465" t="s">
        <v>2976</v>
      </c>
      <c r="H48" s="465" t="s">
        <v>3085</v>
      </c>
      <c r="I48" s="465" t="s">
        <v>3063</v>
      </c>
      <c r="J48" s="467">
        <v>3600</v>
      </c>
      <c r="K48" s="467"/>
      <c r="L48" s="465"/>
    </row>
    <row r="49" spans="1:12" ht="25.5">
      <c r="A49" s="465">
        <f t="shared" si="0"/>
        <v>47</v>
      </c>
      <c r="B49" s="465" t="s">
        <v>598</v>
      </c>
      <c r="C49" s="465" t="s">
        <v>2950</v>
      </c>
      <c r="D49" s="466" t="s">
        <v>881</v>
      </c>
      <c r="E49" s="466" t="s">
        <v>298</v>
      </c>
      <c r="F49" s="465" t="s">
        <v>3086</v>
      </c>
      <c r="G49" s="465" t="s">
        <v>2952</v>
      </c>
      <c r="H49" s="465" t="s">
        <v>3087</v>
      </c>
      <c r="I49" s="465" t="s">
        <v>944</v>
      </c>
      <c r="J49" s="467">
        <v>2604</v>
      </c>
      <c r="K49" s="467"/>
      <c r="L49" s="465"/>
    </row>
    <row r="50" spans="1:12" ht="25.5">
      <c r="A50" s="465">
        <f t="shared" si="0"/>
        <v>48</v>
      </c>
      <c r="B50" s="465" t="s">
        <v>598</v>
      </c>
      <c r="C50" s="465" t="s">
        <v>912</v>
      </c>
      <c r="D50" s="466" t="s">
        <v>881</v>
      </c>
      <c r="E50" s="466" t="s">
        <v>298</v>
      </c>
      <c r="F50" s="465" t="s">
        <v>3088</v>
      </c>
      <c r="G50" s="465" t="s">
        <v>895</v>
      </c>
      <c r="H50" s="465" t="s">
        <v>3089</v>
      </c>
      <c r="I50" s="465" t="s">
        <v>911</v>
      </c>
      <c r="J50" s="467">
        <v>1500</v>
      </c>
      <c r="K50" s="467"/>
      <c r="L50" s="465"/>
    </row>
    <row r="51" spans="1:12" ht="25.5">
      <c r="A51" s="465">
        <f t="shared" si="0"/>
        <v>49</v>
      </c>
      <c r="B51" s="465" t="s">
        <v>598</v>
      </c>
      <c r="C51" s="465" t="s">
        <v>3090</v>
      </c>
      <c r="D51" s="466" t="s">
        <v>881</v>
      </c>
      <c r="E51" s="466" t="s">
        <v>298</v>
      </c>
      <c r="F51" s="465" t="s">
        <v>3091</v>
      </c>
      <c r="G51" s="465" t="s">
        <v>3092</v>
      </c>
      <c r="H51" s="465" t="s">
        <v>3093</v>
      </c>
      <c r="I51" s="465" t="s">
        <v>1030</v>
      </c>
      <c r="J51" s="467">
        <v>3480</v>
      </c>
      <c r="K51" s="467"/>
      <c r="L51" s="465"/>
    </row>
    <row r="52" spans="1:12" ht="25.5">
      <c r="A52" s="465">
        <f t="shared" si="0"/>
        <v>50</v>
      </c>
      <c r="B52" s="465" t="s">
        <v>598</v>
      </c>
      <c r="C52" s="465" t="s">
        <v>3094</v>
      </c>
      <c r="D52" s="466" t="s">
        <v>881</v>
      </c>
      <c r="E52" s="466" t="s">
        <v>298</v>
      </c>
      <c r="F52" s="465" t="s">
        <v>3095</v>
      </c>
      <c r="G52" s="465" t="s">
        <v>909</v>
      </c>
      <c r="H52" s="465" t="s">
        <v>3096</v>
      </c>
      <c r="I52" s="465" t="s">
        <v>3097</v>
      </c>
      <c r="J52" s="467">
        <v>7950</v>
      </c>
      <c r="K52" s="467"/>
      <c r="L52" s="465"/>
    </row>
    <row r="53" spans="1:12" ht="25.5">
      <c r="A53" s="465">
        <f t="shared" si="0"/>
        <v>51</v>
      </c>
      <c r="B53" s="465" t="s">
        <v>598</v>
      </c>
      <c r="C53" s="465" t="s">
        <v>3074</v>
      </c>
      <c r="D53" s="466" t="s">
        <v>881</v>
      </c>
      <c r="E53" s="466" t="s">
        <v>298</v>
      </c>
      <c r="F53" s="465" t="s">
        <v>3098</v>
      </c>
      <c r="G53" s="465" t="s">
        <v>942</v>
      </c>
      <c r="H53" s="465" t="s">
        <v>3099</v>
      </c>
      <c r="I53" s="465" t="s">
        <v>932</v>
      </c>
      <c r="J53" s="467">
        <v>1111.2</v>
      </c>
      <c r="K53" s="467"/>
      <c r="L53" s="465"/>
    </row>
    <row r="54" spans="1:12" ht="25.5">
      <c r="A54" s="465">
        <f t="shared" si="0"/>
        <v>52</v>
      </c>
      <c r="B54" s="465" t="s">
        <v>598</v>
      </c>
      <c r="C54" s="465" t="s">
        <v>3053</v>
      </c>
      <c r="D54" s="466" t="s">
        <v>881</v>
      </c>
      <c r="E54" s="466" t="s">
        <v>298</v>
      </c>
      <c r="F54" s="465" t="s">
        <v>3100</v>
      </c>
      <c r="G54" s="465" t="s">
        <v>2976</v>
      </c>
      <c r="H54" s="465" t="s">
        <v>3101</v>
      </c>
      <c r="I54" s="465" t="s">
        <v>911</v>
      </c>
      <c r="J54" s="467">
        <v>1800</v>
      </c>
      <c r="K54" s="467"/>
      <c r="L54" s="465"/>
    </row>
    <row r="55" spans="1:12" ht="25.5">
      <c r="A55" s="465">
        <f t="shared" si="0"/>
        <v>53</v>
      </c>
      <c r="B55" s="465" t="s">
        <v>598</v>
      </c>
      <c r="C55" s="465" t="s">
        <v>3102</v>
      </c>
      <c r="D55" s="466" t="s">
        <v>881</v>
      </c>
      <c r="E55" s="466" t="s">
        <v>298</v>
      </c>
      <c r="F55" s="465" t="s">
        <v>3103</v>
      </c>
      <c r="G55" s="465" t="s">
        <v>942</v>
      </c>
      <c r="H55" s="465" t="s">
        <v>3104</v>
      </c>
      <c r="I55" s="465" t="s">
        <v>3105</v>
      </c>
      <c r="J55" s="467">
        <v>432</v>
      </c>
      <c r="K55" s="467"/>
      <c r="L55" s="465"/>
    </row>
    <row r="56" spans="1:12" ht="25.5">
      <c r="A56" s="465">
        <f t="shared" si="0"/>
        <v>54</v>
      </c>
      <c r="B56" s="465" t="s">
        <v>598</v>
      </c>
      <c r="C56" s="465" t="s">
        <v>3106</v>
      </c>
      <c r="D56" s="466" t="s">
        <v>881</v>
      </c>
      <c r="E56" s="466" t="s">
        <v>298</v>
      </c>
      <c r="F56" s="465" t="s">
        <v>3107</v>
      </c>
      <c r="G56" s="465" t="s">
        <v>3108</v>
      </c>
      <c r="H56" s="465" t="s">
        <v>3109</v>
      </c>
      <c r="I56" s="465" t="s">
        <v>3110</v>
      </c>
      <c r="J56" s="467">
        <v>12000</v>
      </c>
      <c r="K56" s="467"/>
      <c r="L56" s="465"/>
    </row>
    <row r="57" spans="1:12" ht="25.5">
      <c r="A57" s="465">
        <f t="shared" si="0"/>
        <v>55</v>
      </c>
      <c r="B57" s="465" t="s">
        <v>598</v>
      </c>
      <c r="C57" s="465" t="s">
        <v>3111</v>
      </c>
      <c r="D57" s="466" t="s">
        <v>881</v>
      </c>
      <c r="E57" s="466" t="s">
        <v>298</v>
      </c>
      <c r="F57" s="465" t="s">
        <v>3112</v>
      </c>
      <c r="G57" s="465" t="s">
        <v>3113</v>
      </c>
      <c r="H57" s="465" t="s">
        <v>3114</v>
      </c>
      <c r="I57" s="465" t="s">
        <v>3115</v>
      </c>
      <c r="J57" s="467">
        <v>3672</v>
      </c>
      <c r="K57" s="467"/>
      <c r="L57" s="465"/>
    </row>
    <row r="58" spans="1:12" ht="25.5">
      <c r="A58" s="465">
        <f t="shared" si="0"/>
        <v>56</v>
      </c>
      <c r="B58" s="465" t="s">
        <v>598</v>
      </c>
      <c r="C58" s="465" t="s">
        <v>3016</v>
      </c>
      <c r="D58" s="466" t="s">
        <v>881</v>
      </c>
      <c r="E58" s="466" t="s">
        <v>298</v>
      </c>
      <c r="F58" s="465" t="s">
        <v>3116</v>
      </c>
      <c r="G58" s="465" t="s">
        <v>895</v>
      </c>
      <c r="H58" s="465" t="s">
        <v>3117</v>
      </c>
      <c r="I58" s="465" t="s">
        <v>957</v>
      </c>
      <c r="J58" s="467">
        <v>4800</v>
      </c>
      <c r="K58" s="467"/>
      <c r="L58" s="465"/>
    </row>
    <row r="59" spans="1:12" ht="25.5">
      <c r="A59" s="465">
        <f t="shared" si="0"/>
        <v>57</v>
      </c>
      <c r="B59" s="465" t="s">
        <v>598</v>
      </c>
      <c r="C59" s="465" t="s">
        <v>3008</v>
      </c>
      <c r="D59" s="466" t="s">
        <v>881</v>
      </c>
      <c r="E59" s="466" t="s">
        <v>298</v>
      </c>
      <c r="F59" s="465" t="s">
        <v>3118</v>
      </c>
      <c r="G59" s="465" t="s">
        <v>942</v>
      </c>
      <c r="H59" s="465" t="s">
        <v>3119</v>
      </c>
      <c r="I59" s="465" t="s">
        <v>3120</v>
      </c>
      <c r="J59" s="467">
        <v>120</v>
      </c>
      <c r="K59" s="467"/>
      <c r="L59" s="465"/>
    </row>
    <row r="60" spans="1:12" ht="25.5">
      <c r="A60" s="465">
        <f t="shared" si="0"/>
        <v>58</v>
      </c>
      <c r="B60" s="465" t="s">
        <v>598</v>
      </c>
      <c r="C60" s="465" t="s">
        <v>3121</v>
      </c>
      <c r="D60" s="466" t="s">
        <v>881</v>
      </c>
      <c r="E60" s="466" t="s">
        <v>298</v>
      </c>
      <c r="F60" s="465" t="s">
        <v>3122</v>
      </c>
      <c r="G60" s="465" t="s">
        <v>3123</v>
      </c>
      <c r="H60" s="465" t="s">
        <v>3124</v>
      </c>
      <c r="I60" s="465" t="s">
        <v>2954</v>
      </c>
      <c r="J60" s="467">
        <v>360</v>
      </c>
      <c r="K60" s="467"/>
      <c r="L60" s="465"/>
    </row>
    <row r="61" spans="1:12" ht="25.5">
      <c r="A61" s="465">
        <f t="shared" si="0"/>
        <v>59</v>
      </c>
      <c r="B61" s="465" t="s">
        <v>598</v>
      </c>
      <c r="C61" s="465" t="s">
        <v>3125</v>
      </c>
      <c r="D61" s="466" t="s">
        <v>881</v>
      </c>
      <c r="E61" s="466" t="s">
        <v>298</v>
      </c>
      <c r="F61" s="465" t="s">
        <v>3126</v>
      </c>
      <c r="G61" s="465" t="s">
        <v>3092</v>
      </c>
      <c r="H61" s="465" t="s">
        <v>3127</v>
      </c>
      <c r="I61" s="465" t="s">
        <v>3120</v>
      </c>
      <c r="J61" s="467">
        <v>708</v>
      </c>
      <c r="K61" s="467"/>
      <c r="L61" s="465"/>
    </row>
    <row r="62" spans="1:12" ht="25.5">
      <c r="A62" s="465">
        <f t="shared" si="0"/>
        <v>60</v>
      </c>
      <c r="B62" s="465" t="s">
        <v>598</v>
      </c>
      <c r="C62" s="465" t="s">
        <v>3128</v>
      </c>
      <c r="D62" s="466" t="s">
        <v>881</v>
      </c>
      <c r="E62" s="466" t="s">
        <v>298</v>
      </c>
      <c r="F62" s="465" t="s">
        <v>3129</v>
      </c>
      <c r="G62" s="465" t="s">
        <v>942</v>
      </c>
      <c r="H62" s="465" t="s">
        <v>3130</v>
      </c>
      <c r="I62" s="465" t="s">
        <v>3131</v>
      </c>
      <c r="J62" s="467">
        <v>234</v>
      </c>
      <c r="K62" s="467"/>
      <c r="L62" s="465"/>
    </row>
    <row r="63" spans="1:12" ht="25.5">
      <c r="A63" s="465">
        <f t="shared" si="0"/>
        <v>61</v>
      </c>
      <c r="B63" s="465" t="s">
        <v>598</v>
      </c>
      <c r="C63" s="465" t="s">
        <v>3132</v>
      </c>
      <c r="D63" s="466" t="s">
        <v>881</v>
      </c>
      <c r="E63" s="466" t="s">
        <v>298</v>
      </c>
      <c r="F63" s="465" t="s">
        <v>3133</v>
      </c>
      <c r="G63" s="465" t="s">
        <v>942</v>
      </c>
      <c r="H63" s="465" t="s">
        <v>3134</v>
      </c>
      <c r="I63" s="465" t="s">
        <v>957</v>
      </c>
      <c r="J63" s="467">
        <v>1020</v>
      </c>
      <c r="K63" s="467"/>
      <c r="L63" s="465"/>
    </row>
    <row r="64" spans="1:12" ht="25.5">
      <c r="A64" s="465">
        <f t="shared" si="0"/>
        <v>62</v>
      </c>
      <c r="B64" s="465" t="s">
        <v>598</v>
      </c>
      <c r="C64" s="465" t="s">
        <v>3135</v>
      </c>
      <c r="D64" s="466" t="s">
        <v>881</v>
      </c>
      <c r="E64" s="466" t="s">
        <v>298</v>
      </c>
      <c r="F64" s="465" t="s">
        <v>3136</v>
      </c>
      <c r="G64" s="465" t="s">
        <v>2976</v>
      </c>
      <c r="H64" s="465" t="s">
        <v>3137</v>
      </c>
      <c r="I64" s="465" t="s">
        <v>3131</v>
      </c>
      <c r="J64" s="467">
        <v>3600</v>
      </c>
      <c r="K64" s="467"/>
      <c r="L64" s="465"/>
    </row>
    <row r="65" spans="1:12" ht="25.5">
      <c r="A65" s="465">
        <f t="shared" si="0"/>
        <v>63</v>
      </c>
      <c r="B65" s="465" t="s">
        <v>598</v>
      </c>
      <c r="C65" s="465" t="s">
        <v>3040</v>
      </c>
      <c r="D65" s="466" t="s">
        <v>881</v>
      </c>
      <c r="E65" s="466" t="s">
        <v>298</v>
      </c>
      <c r="F65" s="465" t="s">
        <v>3138</v>
      </c>
      <c r="G65" s="465" t="s">
        <v>942</v>
      </c>
      <c r="H65" s="465" t="s">
        <v>3042</v>
      </c>
      <c r="I65" s="465" t="s">
        <v>2954</v>
      </c>
      <c r="J65" s="467">
        <v>1129.2</v>
      </c>
      <c r="K65" s="467"/>
      <c r="L65" s="465"/>
    </row>
    <row r="66" spans="1:12" ht="25.5">
      <c r="A66" s="465">
        <f t="shared" si="0"/>
        <v>64</v>
      </c>
      <c r="B66" s="465" t="s">
        <v>598</v>
      </c>
      <c r="C66" s="465" t="s">
        <v>3139</v>
      </c>
      <c r="D66" s="466" t="s">
        <v>881</v>
      </c>
      <c r="E66" s="466" t="s">
        <v>298</v>
      </c>
      <c r="F66" s="465" t="s">
        <v>3140</v>
      </c>
      <c r="G66" s="465" t="s">
        <v>909</v>
      </c>
      <c r="H66" s="465" t="s">
        <v>3141</v>
      </c>
      <c r="I66" s="465" t="s">
        <v>2954</v>
      </c>
      <c r="J66" s="467">
        <v>1440</v>
      </c>
      <c r="K66" s="467"/>
      <c r="L66" s="465"/>
    </row>
    <row r="67" spans="1:12" ht="25.5">
      <c r="A67" s="465">
        <f t="shared" si="0"/>
        <v>65</v>
      </c>
      <c r="B67" s="465" t="s">
        <v>598</v>
      </c>
      <c r="C67" s="465" t="s">
        <v>3142</v>
      </c>
      <c r="D67" s="466" t="s">
        <v>881</v>
      </c>
      <c r="E67" s="466" t="s">
        <v>298</v>
      </c>
      <c r="F67" s="465" t="s">
        <v>3143</v>
      </c>
      <c r="G67" s="465" t="s">
        <v>909</v>
      </c>
      <c r="H67" s="465" t="s">
        <v>3144</v>
      </c>
      <c r="I67" s="465" t="s">
        <v>2954</v>
      </c>
      <c r="J67" s="467">
        <v>2400</v>
      </c>
      <c r="K67" s="467"/>
      <c r="L67" s="465"/>
    </row>
    <row r="68" spans="1:12" ht="25.5">
      <c r="A68" s="465">
        <f t="shared" si="0"/>
        <v>66</v>
      </c>
      <c r="B68" s="465" t="s">
        <v>598</v>
      </c>
      <c r="C68" s="465" t="s">
        <v>3043</v>
      </c>
      <c r="D68" s="466" t="s">
        <v>881</v>
      </c>
      <c r="E68" s="466" t="s">
        <v>298</v>
      </c>
      <c r="F68" s="465" t="s">
        <v>3145</v>
      </c>
      <c r="G68" s="465" t="s">
        <v>942</v>
      </c>
      <c r="H68" s="465" t="s">
        <v>3146</v>
      </c>
      <c r="I68" s="465" t="s">
        <v>3147</v>
      </c>
      <c r="J68" s="467">
        <v>120</v>
      </c>
      <c r="K68" s="467"/>
      <c r="L68" s="465"/>
    </row>
    <row r="69" spans="1:12" ht="25.5">
      <c r="A69" s="465">
        <f t="shared" si="0"/>
        <v>67</v>
      </c>
      <c r="B69" s="465" t="s">
        <v>598</v>
      </c>
      <c r="C69" s="465" t="s">
        <v>3074</v>
      </c>
      <c r="D69" s="466" t="s">
        <v>881</v>
      </c>
      <c r="E69" s="466" t="s">
        <v>298</v>
      </c>
      <c r="F69" s="465" t="s">
        <v>3148</v>
      </c>
      <c r="G69" s="465" t="s">
        <v>942</v>
      </c>
      <c r="H69" s="465" t="s">
        <v>3076</v>
      </c>
      <c r="I69" s="465" t="s">
        <v>887</v>
      </c>
      <c r="J69" s="467">
        <v>468</v>
      </c>
      <c r="K69" s="467"/>
      <c r="L69" s="465"/>
    </row>
    <row r="70" spans="1:12" ht="25.5">
      <c r="A70" s="465">
        <f t="shared" ref="A70:A133" si="1">A69+1</f>
        <v>68</v>
      </c>
      <c r="B70" s="465" t="s">
        <v>598</v>
      </c>
      <c r="C70" s="465" t="s">
        <v>3149</v>
      </c>
      <c r="D70" s="466" t="s">
        <v>881</v>
      </c>
      <c r="E70" s="466" t="s">
        <v>298</v>
      </c>
      <c r="F70" s="465" t="s">
        <v>3150</v>
      </c>
      <c r="G70" s="465" t="s">
        <v>942</v>
      </c>
      <c r="H70" s="465" t="s">
        <v>3151</v>
      </c>
      <c r="I70" s="465" t="s">
        <v>887</v>
      </c>
      <c r="J70" s="467">
        <v>420</v>
      </c>
      <c r="K70" s="467"/>
      <c r="L70" s="465"/>
    </row>
    <row r="71" spans="1:12" ht="25.5">
      <c r="A71" s="465">
        <f t="shared" si="1"/>
        <v>69</v>
      </c>
      <c r="B71" s="465" t="s">
        <v>598</v>
      </c>
      <c r="C71" s="465" t="s">
        <v>3056</v>
      </c>
      <c r="D71" s="466" t="s">
        <v>881</v>
      </c>
      <c r="E71" s="466" t="s">
        <v>298</v>
      </c>
      <c r="F71" s="465" t="s">
        <v>3152</v>
      </c>
      <c r="G71" s="465" t="s">
        <v>942</v>
      </c>
      <c r="H71" s="465" t="s">
        <v>3153</v>
      </c>
      <c r="I71" s="465" t="s">
        <v>957</v>
      </c>
      <c r="J71" s="467">
        <v>3516</v>
      </c>
      <c r="K71" s="467"/>
      <c r="L71" s="465"/>
    </row>
    <row r="72" spans="1:12" ht="25.5">
      <c r="A72" s="465">
        <f t="shared" si="1"/>
        <v>70</v>
      </c>
      <c r="B72" s="465" t="s">
        <v>598</v>
      </c>
      <c r="C72" s="465" t="s">
        <v>3154</v>
      </c>
      <c r="D72" s="466" t="s">
        <v>881</v>
      </c>
      <c r="E72" s="466" t="s">
        <v>298</v>
      </c>
      <c r="F72" s="465" t="s">
        <v>3155</v>
      </c>
      <c r="G72" s="465" t="s">
        <v>3156</v>
      </c>
      <c r="H72" s="465" t="s">
        <v>3157</v>
      </c>
      <c r="I72" s="465" t="s">
        <v>3158</v>
      </c>
      <c r="J72" s="467">
        <v>5594.46</v>
      </c>
      <c r="K72" s="467"/>
      <c r="L72" s="465"/>
    </row>
    <row r="73" spans="1:12" ht="25.5">
      <c r="A73" s="465">
        <f t="shared" si="1"/>
        <v>71</v>
      </c>
      <c r="B73" s="465" t="s">
        <v>598</v>
      </c>
      <c r="C73" s="465" t="s">
        <v>3090</v>
      </c>
      <c r="D73" s="466" t="s">
        <v>881</v>
      </c>
      <c r="E73" s="466" t="s">
        <v>298</v>
      </c>
      <c r="F73" s="465" t="s">
        <v>3159</v>
      </c>
      <c r="G73" s="465" t="s">
        <v>942</v>
      </c>
      <c r="H73" s="465" t="s">
        <v>3160</v>
      </c>
      <c r="I73" s="465" t="s">
        <v>3161</v>
      </c>
      <c r="J73" s="467">
        <v>1624</v>
      </c>
      <c r="K73" s="467"/>
      <c r="L73" s="465"/>
    </row>
    <row r="74" spans="1:12" ht="25.5">
      <c r="A74" s="465">
        <f t="shared" si="1"/>
        <v>72</v>
      </c>
      <c r="B74" s="465" t="s">
        <v>598</v>
      </c>
      <c r="C74" s="465" t="s">
        <v>928</v>
      </c>
      <c r="D74" s="466" t="s">
        <v>881</v>
      </c>
      <c r="E74" s="466" t="s">
        <v>298</v>
      </c>
      <c r="F74" s="465" t="s">
        <v>3162</v>
      </c>
      <c r="G74" s="465" t="s">
        <v>3163</v>
      </c>
      <c r="H74" s="465" t="s">
        <v>3164</v>
      </c>
      <c r="I74" s="465" t="s">
        <v>3165</v>
      </c>
      <c r="J74" s="467">
        <v>2900</v>
      </c>
      <c r="K74" s="467"/>
      <c r="L74" s="465"/>
    </row>
    <row r="75" spans="1:12" ht="25.5">
      <c r="A75" s="465">
        <f t="shared" si="1"/>
        <v>73</v>
      </c>
      <c r="B75" s="465" t="s">
        <v>598</v>
      </c>
      <c r="C75" s="465" t="s">
        <v>3166</v>
      </c>
      <c r="D75" s="466" t="s">
        <v>881</v>
      </c>
      <c r="E75" s="466" t="s">
        <v>298</v>
      </c>
      <c r="F75" s="465" t="s">
        <v>3167</v>
      </c>
      <c r="G75" s="465" t="s">
        <v>921</v>
      </c>
      <c r="H75" s="465" t="s">
        <v>3168</v>
      </c>
      <c r="I75" s="465" t="s">
        <v>3169</v>
      </c>
      <c r="J75" s="467">
        <v>1500</v>
      </c>
      <c r="K75" s="467"/>
      <c r="L75" s="465"/>
    </row>
    <row r="76" spans="1:12" ht="25.5">
      <c r="A76" s="465">
        <f t="shared" si="1"/>
        <v>74</v>
      </c>
      <c r="B76" s="465" t="s">
        <v>598</v>
      </c>
      <c r="C76" s="465" t="s">
        <v>3170</v>
      </c>
      <c r="D76" s="466" t="s">
        <v>881</v>
      </c>
      <c r="E76" s="466" t="s">
        <v>298</v>
      </c>
      <c r="F76" s="465" t="s">
        <v>3171</v>
      </c>
      <c r="G76" s="465" t="s">
        <v>2976</v>
      </c>
      <c r="H76" s="465" t="s">
        <v>2977</v>
      </c>
      <c r="I76" s="465" t="s">
        <v>3172</v>
      </c>
      <c r="J76" s="467">
        <v>1962.94</v>
      </c>
      <c r="K76" s="467"/>
      <c r="L76" s="465"/>
    </row>
    <row r="77" spans="1:12" ht="25.5">
      <c r="A77" s="465">
        <f t="shared" si="1"/>
        <v>75</v>
      </c>
      <c r="B77" s="465" t="s">
        <v>598</v>
      </c>
      <c r="C77" s="465" t="s">
        <v>3173</v>
      </c>
      <c r="D77" s="466" t="s">
        <v>881</v>
      </c>
      <c r="E77" s="466" t="s">
        <v>298</v>
      </c>
      <c r="F77" s="465" t="s">
        <v>3174</v>
      </c>
      <c r="G77" s="465" t="s">
        <v>942</v>
      </c>
      <c r="H77" s="465" t="s">
        <v>3175</v>
      </c>
      <c r="I77" s="465" t="s">
        <v>3176</v>
      </c>
      <c r="J77" s="467">
        <v>480</v>
      </c>
      <c r="K77" s="467"/>
      <c r="L77" s="465"/>
    </row>
    <row r="78" spans="1:12" ht="25.5">
      <c r="A78" s="465">
        <f t="shared" si="1"/>
        <v>76</v>
      </c>
      <c r="B78" s="465" t="s">
        <v>598</v>
      </c>
      <c r="C78" s="465" t="s">
        <v>3177</v>
      </c>
      <c r="D78" s="466" t="s">
        <v>881</v>
      </c>
      <c r="E78" s="466" t="s">
        <v>298</v>
      </c>
      <c r="F78" s="465" t="s">
        <v>3178</v>
      </c>
      <c r="G78" s="465" t="s">
        <v>942</v>
      </c>
      <c r="H78" s="465" t="s">
        <v>3179</v>
      </c>
      <c r="I78" s="465" t="s">
        <v>3180</v>
      </c>
      <c r="J78" s="467">
        <v>420</v>
      </c>
      <c r="K78" s="467"/>
      <c r="L78" s="465"/>
    </row>
    <row r="79" spans="1:12" ht="25.5">
      <c r="A79" s="465">
        <f t="shared" si="1"/>
        <v>77</v>
      </c>
      <c r="B79" s="465" t="s">
        <v>598</v>
      </c>
      <c r="C79" s="465" t="s">
        <v>958</v>
      </c>
      <c r="D79" s="466" t="s">
        <v>881</v>
      </c>
      <c r="E79" s="466" t="s">
        <v>298</v>
      </c>
      <c r="F79" s="465" t="s">
        <v>1061</v>
      </c>
      <c r="G79" s="465" t="s">
        <v>883</v>
      </c>
      <c r="H79" s="465" t="s">
        <v>1062</v>
      </c>
      <c r="I79" s="465" t="s">
        <v>1063</v>
      </c>
      <c r="J79" s="467">
        <v>18000</v>
      </c>
      <c r="K79" s="467"/>
      <c r="L79" s="465"/>
    </row>
    <row r="80" spans="1:12" ht="25.5">
      <c r="A80" s="465">
        <f t="shared" si="1"/>
        <v>78</v>
      </c>
      <c r="B80" s="465" t="s">
        <v>598</v>
      </c>
      <c r="C80" s="465" t="s">
        <v>3181</v>
      </c>
      <c r="D80" s="466" t="s">
        <v>881</v>
      </c>
      <c r="E80" s="466" t="s">
        <v>298</v>
      </c>
      <c r="F80" s="465" t="s">
        <v>3182</v>
      </c>
      <c r="G80" s="465" t="s">
        <v>3092</v>
      </c>
      <c r="H80" s="465" t="s">
        <v>3183</v>
      </c>
      <c r="I80" s="465" t="s">
        <v>3184</v>
      </c>
      <c r="J80" s="467">
        <v>2280</v>
      </c>
      <c r="K80" s="467"/>
      <c r="L80" s="465"/>
    </row>
    <row r="81" spans="1:12" ht="25.5">
      <c r="A81" s="465">
        <f t="shared" si="1"/>
        <v>79</v>
      </c>
      <c r="B81" s="465" t="s">
        <v>598</v>
      </c>
      <c r="C81" s="465" t="s">
        <v>3185</v>
      </c>
      <c r="D81" s="466" t="s">
        <v>881</v>
      </c>
      <c r="E81" s="466" t="s">
        <v>298</v>
      </c>
      <c r="F81" s="465" t="s">
        <v>3186</v>
      </c>
      <c r="G81" s="465" t="s">
        <v>895</v>
      </c>
      <c r="H81" s="465" t="s">
        <v>3187</v>
      </c>
      <c r="I81" s="465" t="s">
        <v>3188</v>
      </c>
      <c r="J81" s="467">
        <v>6000</v>
      </c>
      <c r="K81" s="467"/>
      <c r="L81" s="465"/>
    </row>
    <row r="82" spans="1:12" ht="25.5">
      <c r="A82" s="465">
        <f t="shared" si="1"/>
        <v>80</v>
      </c>
      <c r="B82" s="465" t="s">
        <v>598</v>
      </c>
      <c r="C82" s="465" t="s">
        <v>2969</v>
      </c>
      <c r="D82" s="466" t="s">
        <v>881</v>
      </c>
      <c r="E82" s="466" t="s">
        <v>298</v>
      </c>
      <c r="F82" s="465" t="s">
        <v>3189</v>
      </c>
      <c r="G82" s="465" t="s">
        <v>2971</v>
      </c>
      <c r="H82" s="465" t="s">
        <v>2972</v>
      </c>
      <c r="I82" s="465" t="s">
        <v>3190</v>
      </c>
      <c r="J82" s="467">
        <v>10907.63</v>
      </c>
      <c r="K82" s="467"/>
      <c r="L82" s="465"/>
    </row>
    <row r="83" spans="1:12" ht="25.5">
      <c r="A83" s="465">
        <f t="shared" si="1"/>
        <v>81</v>
      </c>
      <c r="B83" s="465" t="s">
        <v>598</v>
      </c>
      <c r="C83" s="465" t="s">
        <v>3050</v>
      </c>
      <c r="D83" s="466" t="s">
        <v>881</v>
      </c>
      <c r="E83" s="466" t="s">
        <v>298</v>
      </c>
      <c r="F83" s="465" t="s">
        <v>3191</v>
      </c>
      <c r="G83" s="465" t="s">
        <v>942</v>
      </c>
      <c r="H83" s="465" t="s">
        <v>3192</v>
      </c>
      <c r="I83" s="465" t="s">
        <v>3193</v>
      </c>
      <c r="J83" s="467">
        <v>96</v>
      </c>
      <c r="K83" s="467"/>
      <c r="L83" s="465"/>
    </row>
    <row r="84" spans="1:12" ht="25.5">
      <c r="A84" s="465">
        <f t="shared" si="1"/>
        <v>82</v>
      </c>
      <c r="B84" s="465" t="s">
        <v>598</v>
      </c>
      <c r="C84" s="465" t="s">
        <v>880</v>
      </c>
      <c r="D84" s="466" t="s">
        <v>881</v>
      </c>
      <c r="E84" s="466" t="s">
        <v>298</v>
      </c>
      <c r="F84" s="465" t="s">
        <v>882</v>
      </c>
      <c r="G84" s="465" t="s">
        <v>883</v>
      </c>
      <c r="H84" s="465" t="s">
        <v>884</v>
      </c>
      <c r="I84" s="465" t="s">
        <v>3194</v>
      </c>
      <c r="J84" s="467">
        <v>21600</v>
      </c>
      <c r="K84" s="467"/>
      <c r="L84" s="465"/>
    </row>
    <row r="85" spans="1:12" ht="25.5">
      <c r="A85" s="465">
        <f t="shared" si="1"/>
        <v>83</v>
      </c>
      <c r="B85" s="465" t="s">
        <v>598</v>
      </c>
      <c r="C85" s="465" t="s">
        <v>3195</v>
      </c>
      <c r="D85" s="466" t="s">
        <v>881</v>
      </c>
      <c r="E85" s="466" t="s">
        <v>298</v>
      </c>
      <c r="F85" s="465" t="s">
        <v>3196</v>
      </c>
      <c r="G85" s="465" t="s">
        <v>909</v>
      </c>
      <c r="H85" s="465" t="s">
        <v>3197</v>
      </c>
      <c r="I85" s="465" t="s">
        <v>3198</v>
      </c>
      <c r="J85" s="467">
        <v>3600</v>
      </c>
      <c r="K85" s="467"/>
      <c r="L85" s="465"/>
    </row>
    <row r="86" spans="1:12" ht="25.5">
      <c r="A86" s="465">
        <f t="shared" si="1"/>
        <v>84</v>
      </c>
      <c r="B86" s="465" t="s">
        <v>598</v>
      </c>
      <c r="C86" s="465" t="s">
        <v>3199</v>
      </c>
      <c r="D86" s="466" t="s">
        <v>881</v>
      </c>
      <c r="E86" s="466" t="s">
        <v>298</v>
      </c>
      <c r="F86" s="465" t="s">
        <v>3200</v>
      </c>
      <c r="G86" s="465" t="s">
        <v>2976</v>
      </c>
      <c r="H86" s="465" t="s">
        <v>2977</v>
      </c>
      <c r="I86" s="465" t="s">
        <v>3201</v>
      </c>
      <c r="J86" s="467">
        <v>2236.3000000000002</v>
      </c>
      <c r="K86" s="467"/>
      <c r="L86" s="465"/>
    </row>
    <row r="87" spans="1:12" ht="25.5">
      <c r="A87" s="465">
        <f t="shared" si="1"/>
        <v>85</v>
      </c>
      <c r="B87" s="465" t="s">
        <v>598</v>
      </c>
      <c r="C87" s="465" t="s">
        <v>1045</v>
      </c>
      <c r="D87" s="466" t="s">
        <v>881</v>
      </c>
      <c r="E87" s="466" t="s">
        <v>298</v>
      </c>
      <c r="F87" s="465" t="s">
        <v>1046</v>
      </c>
      <c r="G87" s="465" t="s">
        <v>3202</v>
      </c>
      <c r="H87" s="465" t="s">
        <v>1003</v>
      </c>
      <c r="I87" s="465" t="s">
        <v>3203</v>
      </c>
      <c r="J87" s="467">
        <v>11760</v>
      </c>
      <c r="K87" s="467"/>
      <c r="L87" s="465"/>
    </row>
    <row r="88" spans="1:12" ht="25.5">
      <c r="A88" s="465">
        <f t="shared" si="1"/>
        <v>86</v>
      </c>
      <c r="B88" s="465" t="s">
        <v>598</v>
      </c>
      <c r="C88" s="465" t="s">
        <v>1045</v>
      </c>
      <c r="D88" s="466" t="s">
        <v>881</v>
      </c>
      <c r="E88" s="466" t="s">
        <v>298</v>
      </c>
      <c r="F88" s="465" t="s">
        <v>1049</v>
      </c>
      <c r="G88" s="465" t="s">
        <v>3202</v>
      </c>
      <c r="H88" s="465" t="s">
        <v>1003</v>
      </c>
      <c r="I88" s="465" t="s">
        <v>3203</v>
      </c>
      <c r="J88" s="467">
        <v>7680</v>
      </c>
      <c r="K88" s="467"/>
      <c r="L88" s="465"/>
    </row>
    <row r="89" spans="1:12" ht="25.5">
      <c r="A89" s="465">
        <f t="shared" si="1"/>
        <v>87</v>
      </c>
      <c r="B89" s="465" t="s">
        <v>598</v>
      </c>
      <c r="C89" s="465" t="s">
        <v>1045</v>
      </c>
      <c r="D89" s="466" t="s">
        <v>881</v>
      </c>
      <c r="E89" s="466" t="s">
        <v>298</v>
      </c>
      <c r="F89" s="465" t="s">
        <v>1051</v>
      </c>
      <c r="G89" s="465" t="s">
        <v>3202</v>
      </c>
      <c r="H89" s="465" t="s">
        <v>1003</v>
      </c>
      <c r="I89" s="465" t="s">
        <v>3203</v>
      </c>
      <c r="J89" s="467">
        <v>11640</v>
      </c>
      <c r="K89" s="467"/>
      <c r="L89" s="465"/>
    </row>
    <row r="90" spans="1:12" ht="25.5">
      <c r="A90" s="465">
        <f t="shared" si="1"/>
        <v>88</v>
      </c>
      <c r="B90" s="465" t="s">
        <v>598</v>
      </c>
      <c r="C90" s="465" t="s">
        <v>3067</v>
      </c>
      <c r="D90" s="466" t="s">
        <v>881</v>
      </c>
      <c r="E90" s="466" t="s">
        <v>298</v>
      </c>
      <c r="F90" s="465" t="s">
        <v>1053</v>
      </c>
      <c r="G90" s="465" t="s">
        <v>921</v>
      </c>
      <c r="H90" s="465" t="s">
        <v>3204</v>
      </c>
      <c r="I90" s="465" t="s">
        <v>3205</v>
      </c>
      <c r="J90" s="467">
        <v>4200</v>
      </c>
      <c r="K90" s="467"/>
      <c r="L90" s="465"/>
    </row>
    <row r="91" spans="1:12" ht="25.5">
      <c r="A91" s="465">
        <f t="shared" si="1"/>
        <v>89</v>
      </c>
      <c r="B91" s="465" t="s">
        <v>598</v>
      </c>
      <c r="C91" s="465" t="s">
        <v>3206</v>
      </c>
      <c r="D91" s="466" t="s">
        <v>881</v>
      </c>
      <c r="E91" s="466" t="s">
        <v>298</v>
      </c>
      <c r="F91" s="465" t="s">
        <v>3207</v>
      </c>
      <c r="G91" s="465" t="s">
        <v>967</v>
      </c>
      <c r="H91" s="465" t="s">
        <v>3208</v>
      </c>
      <c r="I91" s="465" t="s">
        <v>3209</v>
      </c>
      <c r="J91" s="467">
        <v>6000</v>
      </c>
      <c r="K91" s="467"/>
      <c r="L91" s="465"/>
    </row>
    <row r="92" spans="1:12" ht="25.5">
      <c r="A92" s="465">
        <f t="shared" si="1"/>
        <v>90</v>
      </c>
      <c r="B92" s="465" t="s">
        <v>598</v>
      </c>
      <c r="C92" s="465" t="s">
        <v>3210</v>
      </c>
      <c r="D92" s="466" t="s">
        <v>881</v>
      </c>
      <c r="E92" s="466" t="s">
        <v>298</v>
      </c>
      <c r="F92" s="465" t="s">
        <v>3211</v>
      </c>
      <c r="G92" s="465" t="s">
        <v>967</v>
      </c>
      <c r="H92" s="465" t="s">
        <v>3212</v>
      </c>
      <c r="I92" s="465" t="s">
        <v>3213</v>
      </c>
      <c r="J92" s="467">
        <v>9600</v>
      </c>
      <c r="K92" s="467"/>
      <c r="L92" s="465"/>
    </row>
    <row r="93" spans="1:12" ht="25.5">
      <c r="A93" s="465">
        <f t="shared" si="1"/>
        <v>91</v>
      </c>
      <c r="B93" s="465" t="s">
        <v>598</v>
      </c>
      <c r="C93" s="465" t="s">
        <v>2950</v>
      </c>
      <c r="D93" s="466" t="s">
        <v>881</v>
      </c>
      <c r="E93" s="466" t="s">
        <v>298</v>
      </c>
      <c r="F93" s="465" t="s">
        <v>2951</v>
      </c>
      <c r="G93" s="465" t="s">
        <v>2952</v>
      </c>
      <c r="H93" s="465" t="s">
        <v>3214</v>
      </c>
      <c r="I93" s="465" t="s">
        <v>3215</v>
      </c>
      <c r="J93" s="467">
        <v>19464</v>
      </c>
      <c r="K93" s="467"/>
      <c r="L93" s="465"/>
    </row>
    <row r="94" spans="1:12" ht="25.5">
      <c r="A94" s="465">
        <f t="shared" si="1"/>
        <v>92</v>
      </c>
      <c r="B94" s="465" t="s">
        <v>598</v>
      </c>
      <c r="C94" s="465" t="s">
        <v>2959</v>
      </c>
      <c r="D94" s="466" t="s">
        <v>881</v>
      </c>
      <c r="E94" s="466" t="s">
        <v>298</v>
      </c>
      <c r="F94" s="465" t="s">
        <v>3216</v>
      </c>
      <c r="G94" s="465" t="s">
        <v>2976</v>
      </c>
      <c r="H94" s="465" t="s">
        <v>2977</v>
      </c>
      <c r="I94" s="465" t="s">
        <v>3217</v>
      </c>
      <c r="J94" s="467">
        <v>1740</v>
      </c>
      <c r="K94" s="467"/>
      <c r="L94" s="465"/>
    </row>
    <row r="95" spans="1:12" ht="25.5">
      <c r="A95" s="465">
        <f t="shared" si="1"/>
        <v>93</v>
      </c>
      <c r="B95" s="465" t="s">
        <v>598</v>
      </c>
      <c r="C95" s="465" t="s">
        <v>2987</v>
      </c>
      <c r="D95" s="466" t="s">
        <v>881</v>
      </c>
      <c r="E95" s="466" t="s">
        <v>298</v>
      </c>
      <c r="F95" s="465" t="s">
        <v>3218</v>
      </c>
      <c r="G95" s="465" t="s">
        <v>1019</v>
      </c>
      <c r="H95" s="465" t="s">
        <v>3219</v>
      </c>
      <c r="I95" s="465" t="s">
        <v>3220</v>
      </c>
      <c r="J95" s="467">
        <v>1020</v>
      </c>
      <c r="K95" s="467"/>
      <c r="L95" s="465"/>
    </row>
    <row r="96" spans="1:12" ht="25.5">
      <c r="A96" s="465">
        <f t="shared" si="1"/>
        <v>94</v>
      </c>
      <c r="B96" s="465" t="s">
        <v>598</v>
      </c>
      <c r="C96" s="465" t="s">
        <v>919</v>
      </c>
      <c r="D96" s="466" t="s">
        <v>881</v>
      </c>
      <c r="E96" s="466" t="s">
        <v>298</v>
      </c>
      <c r="F96" s="465" t="s">
        <v>1056</v>
      </c>
      <c r="G96" s="465" t="s">
        <v>921</v>
      </c>
      <c r="H96" s="465" t="s">
        <v>3221</v>
      </c>
      <c r="I96" s="465" t="s">
        <v>3222</v>
      </c>
      <c r="J96" s="467">
        <v>2520</v>
      </c>
      <c r="K96" s="467"/>
      <c r="L96" s="465"/>
    </row>
    <row r="97" spans="1:12" ht="25.5">
      <c r="A97" s="465">
        <f t="shared" si="1"/>
        <v>95</v>
      </c>
      <c r="B97" s="465" t="s">
        <v>598</v>
      </c>
      <c r="C97" s="465" t="s">
        <v>919</v>
      </c>
      <c r="D97" s="466" t="s">
        <v>881</v>
      </c>
      <c r="E97" s="466" t="s">
        <v>298</v>
      </c>
      <c r="F97" s="465" t="s">
        <v>1059</v>
      </c>
      <c r="G97" s="465" t="s">
        <v>921</v>
      </c>
      <c r="H97" s="465" t="s">
        <v>3223</v>
      </c>
      <c r="I97" s="465" t="s">
        <v>3222</v>
      </c>
      <c r="J97" s="467">
        <v>5640</v>
      </c>
      <c r="K97" s="467"/>
      <c r="L97" s="465"/>
    </row>
    <row r="98" spans="1:12" ht="25.5">
      <c r="A98" s="465">
        <f t="shared" si="1"/>
        <v>96</v>
      </c>
      <c r="B98" s="465" t="s">
        <v>598</v>
      </c>
      <c r="C98" s="465" t="s">
        <v>2959</v>
      </c>
      <c r="D98" s="466" t="s">
        <v>881</v>
      </c>
      <c r="E98" s="466" t="s">
        <v>298</v>
      </c>
      <c r="F98" s="465" t="s">
        <v>3224</v>
      </c>
      <c r="G98" s="465" t="s">
        <v>3225</v>
      </c>
      <c r="H98" s="465" t="s">
        <v>3226</v>
      </c>
      <c r="I98" s="465" t="s">
        <v>3227</v>
      </c>
      <c r="J98" s="467">
        <v>1080</v>
      </c>
      <c r="K98" s="467"/>
      <c r="L98" s="465"/>
    </row>
    <row r="99" spans="1:12" ht="25.5">
      <c r="A99" s="465">
        <f t="shared" si="1"/>
        <v>97</v>
      </c>
      <c r="B99" s="465" t="s">
        <v>598</v>
      </c>
      <c r="C99" s="465" t="s">
        <v>2959</v>
      </c>
      <c r="D99" s="466" t="s">
        <v>881</v>
      </c>
      <c r="E99" s="466" t="s">
        <v>298</v>
      </c>
      <c r="F99" s="465" t="s">
        <v>3228</v>
      </c>
      <c r="G99" s="465" t="s">
        <v>895</v>
      </c>
      <c r="H99" s="465" t="s">
        <v>3229</v>
      </c>
      <c r="I99" s="465" t="s">
        <v>3230</v>
      </c>
      <c r="J99" s="467">
        <v>8400</v>
      </c>
      <c r="K99" s="467"/>
      <c r="L99" s="465"/>
    </row>
    <row r="100" spans="1:12" ht="25.5">
      <c r="A100" s="465">
        <f t="shared" si="1"/>
        <v>98</v>
      </c>
      <c r="B100" s="465" t="s">
        <v>598</v>
      </c>
      <c r="C100" s="465" t="s">
        <v>2950</v>
      </c>
      <c r="D100" s="466" t="s">
        <v>881</v>
      </c>
      <c r="E100" s="466" t="s">
        <v>298</v>
      </c>
      <c r="F100" s="465" t="s">
        <v>3086</v>
      </c>
      <c r="G100" s="465" t="s">
        <v>2952</v>
      </c>
      <c r="H100" s="465" t="s">
        <v>3087</v>
      </c>
      <c r="I100" s="465" t="s">
        <v>3231</v>
      </c>
      <c r="J100" s="467"/>
      <c r="K100" s="467"/>
      <c r="L100" s="465"/>
    </row>
    <row r="101" spans="1:12" ht="25.5">
      <c r="A101" s="465">
        <f t="shared" si="1"/>
        <v>99</v>
      </c>
      <c r="B101" s="465" t="s">
        <v>598</v>
      </c>
      <c r="C101" s="465" t="s">
        <v>3232</v>
      </c>
      <c r="D101" s="466" t="s">
        <v>881</v>
      </c>
      <c r="E101" s="466" t="s">
        <v>298</v>
      </c>
      <c r="F101" s="465" t="s">
        <v>3211</v>
      </c>
      <c r="G101" s="465" t="s">
        <v>967</v>
      </c>
      <c r="H101" s="465" t="s">
        <v>3233</v>
      </c>
      <c r="I101" s="465" t="s">
        <v>3234</v>
      </c>
      <c r="J101" s="467">
        <v>9600</v>
      </c>
      <c r="K101" s="467"/>
      <c r="L101" s="465"/>
    </row>
    <row r="102" spans="1:12" ht="25.5">
      <c r="A102" s="465">
        <f t="shared" si="1"/>
        <v>100</v>
      </c>
      <c r="B102" s="465" t="s">
        <v>598</v>
      </c>
      <c r="C102" s="465" t="s">
        <v>3206</v>
      </c>
      <c r="D102" s="466" t="s">
        <v>881</v>
      </c>
      <c r="E102" s="466" t="s">
        <v>298</v>
      </c>
      <c r="F102" s="465" t="s">
        <v>3207</v>
      </c>
      <c r="G102" s="465" t="s">
        <v>967</v>
      </c>
      <c r="H102" s="465" t="s">
        <v>3233</v>
      </c>
      <c r="I102" s="465" t="s">
        <v>3234</v>
      </c>
      <c r="J102" s="467">
        <v>9600</v>
      </c>
      <c r="K102" s="467"/>
      <c r="L102" s="465"/>
    </row>
    <row r="103" spans="1:12">
      <c r="A103" s="465">
        <f t="shared" si="1"/>
        <v>101</v>
      </c>
      <c r="B103" s="465" t="s">
        <v>598</v>
      </c>
      <c r="C103" s="465" t="s">
        <v>3235</v>
      </c>
      <c r="D103" s="466" t="s">
        <v>881</v>
      </c>
      <c r="E103" s="466" t="s">
        <v>298</v>
      </c>
      <c r="F103" s="465" t="s">
        <v>3236</v>
      </c>
      <c r="G103" s="465" t="s">
        <v>1023</v>
      </c>
      <c r="H103" s="465" t="s">
        <v>3237</v>
      </c>
      <c r="I103" s="465"/>
      <c r="J103" s="467">
        <v>625</v>
      </c>
      <c r="K103" s="467"/>
      <c r="L103" s="465"/>
    </row>
    <row r="104" spans="1:12" ht="25.5">
      <c r="A104" s="465">
        <f t="shared" si="1"/>
        <v>102</v>
      </c>
      <c r="B104" s="465" t="s">
        <v>598</v>
      </c>
      <c r="C104" s="465" t="s">
        <v>2959</v>
      </c>
      <c r="D104" s="466" t="s">
        <v>881</v>
      </c>
      <c r="E104" s="466" t="s">
        <v>298</v>
      </c>
      <c r="F104" s="465" t="s">
        <v>3238</v>
      </c>
      <c r="G104" s="465" t="s">
        <v>1019</v>
      </c>
      <c r="H104" s="465" t="s">
        <v>3239</v>
      </c>
      <c r="I104" s="465" t="s">
        <v>3240</v>
      </c>
      <c r="J104" s="467">
        <v>5550</v>
      </c>
      <c r="K104" s="467"/>
      <c r="L104" s="465"/>
    </row>
    <row r="105" spans="1:12" ht="25.5">
      <c r="A105" s="465">
        <f t="shared" si="1"/>
        <v>103</v>
      </c>
      <c r="B105" s="465" t="s">
        <v>598</v>
      </c>
      <c r="C105" s="465" t="s">
        <v>2959</v>
      </c>
      <c r="D105" s="466" t="s">
        <v>881</v>
      </c>
      <c r="E105" s="466" t="s">
        <v>298</v>
      </c>
      <c r="F105" s="465" t="s">
        <v>3241</v>
      </c>
      <c r="G105" s="465" t="s">
        <v>1019</v>
      </c>
      <c r="H105" s="465" t="s">
        <v>3242</v>
      </c>
      <c r="I105" s="465" t="s">
        <v>3243</v>
      </c>
      <c r="J105" s="467">
        <v>5550</v>
      </c>
      <c r="K105" s="467"/>
      <c r="L105" s="465"/>
    </row>
    <row r="106" spans="1:12" ht="25.5">
      <c r="A106" s="465">
        <f t="shared" si="1"/>
        <v>104</v>
      </c>
      <c r="B106" s="465" t="s">
        <v>598</v>
      </c>
      <c r="C106" s="465" t="s">
        <v>2950</v>
      </c>
      <c r="D106" s="466" t="s">
        <v>881</v>
      </c>
      <c r="E106" s="466" t="s">
        <v>298</v>
      </c>
      <c r="F106" s="465" t="s">
        <v>3244</v>
      </c>
      <c r="G106" s="465" t="s">
        <v>2952</v>
      </c>
      <c r="H106" s="465" t="s">
        <v>3245</v>
      </c>
      <c r="I106" s="465" t="s">
        <v>3032</v>
      </c>
      <c r="J106" s="467">
        <v>21967</v>
      </c>
      <c r="K106" s="467"/>
      <c r="L106" s="465"/>
    </row>
    <row r="107" spans="1:12" ht="25.5">
      <c r="A107" s="465">
        <f t="shared" si="1"/>
        <v>105</v>
      </c>
      <c r="B107" s="465" t="s">
        <v>598</v>
      </c>
      <c r="C107" s="465" t="s">
        <v>2950</v>
      </c>
      <c r="D107" s="466" t="s">
        <v>881</v>
      </c>
      <c r="E107" s="466" t="s">
        <v>298</v>
      </c>
      <c r="F107" s="465" t="s">
        <v>3246</v>
      </c>
      <c r="G107" s="465" t="s">
        <v>2952</v>
      </c>
      <c r="H107" s="465" t="s">
        <v>3247</v>
      </c>
      <c r="I107" s="465" t="s">
        <v>1050</v>
      </c>
      <c r="J107" s="467">
        <v>11220</v>
      </c>
      <c r="K107" s="467"/>
      <c r="L107" s="465"/>
    </row>
    <row r="108" spans="1:12" ht="25.5">
      <c r="A108" s="465">
        <f t="shared" si="1"/>
        <v>106</v>
      </c>
      <c r="B108" s="465" t="s">
        <v>598</v>
      </c>
      <c r="C108" s="465" t="s">
        <v>3248</v>
      </c>
      <c r="D108" s="466" t="s">
        <v>881</v>
      </c>
      <c r="E108" s="466" t="s">
        <v>298</v>
      </c>
      <c r="F108" s="465" t="s">
        <v>3249</v>
      </c>
      <c r="G108" s="465" t="s">
        <v>3250</v>
      </c>
      <c r="H108" s="465" t="s">
        <v>3251</v>
      </c>
      <c r="I108" s="465" t="s">
        <v>987</v>
      </c>
      <c r="J108" s="467">
        <v>2700</v>
      </c>
      <c r="K108" s="467"/>
      <c r="L108" s="465"/>
    </row>
    <row r="109" spans="1:12" ht="25.5">
      <c r="A109" s="465">
        <f t="shared" si="1"/>
        <v>107</v>
      </c>
      <c r="B109" s="465" t="s">
        <v>598</v>
      </c>
      <c r="C109" s="465" t="s">
        <v>3067</v>
      </c>
      <c r="D109" s="466" t="s">
        <v>881</v>
      </c>
      <c r="E109" s="466" t="s">
        <v>298</v>
      </c>
      <c r="F109" s="465" t="s">
        <v>3252</v>
      </c>
      <c r="G109" s="465" t="s">
        <v>930</v>
      </c>
      <c r="H109" s="465" t="s">
        <v>3253</v>
      </c>
      <c r="I109" s="465" t="s">
        <v>901</v>
      </c>
      <c r="J109" s="467">
        <v>630</v>
      </c>
      <c r="K109" s="467"/>
      <c r="L109" s="465"/>
    </row>
    <row r="110" spans="1:12">
      <c r="A110" s="465">
        <f t="shared" si="1"/>
        <v>108</v>
      </c>
      <c r="B110" s="465" t="s">
        <v>598</v>
      </c>
      <c r="C110" s="465" t="s">
        <v>3254</v>
      </c>
      <c r="D110" s="466" t="s">
        <v>881</v>
      </c>
      <c r="E110" s="466" t="s">
        <v>298</v>
      </c>
      <c r="F110" s="465" t="s">
        <v>3255</v>
      </c>
      <c r="G110" s="465" t="s">
        <v>3123</v>
      </c>
      <c r="H110" s="465" t="s">
        <v>3096</v>
      </c>
      <c r="I110" s="465" t="s">
        <v>3256</v>
      </c>
      <c r="J110" s="467">
        <v>129370</v>
      </c>
      <c r="K110" s="467"/>
      <c r="L110" s="465"/>
    </row>
    <row r="111" spans="1:12" ht="25.5">
      <c r="A111" s="465">
        <f t="shared" si="1"/>
        <v>109</v>
      </c>
      <c r="B111" s="465" t="s">
        <v>598</v>
      </c>
      <c r="C111" s="465" t="s">
        <v>3257</v>
      </c>
      <c r="D111" s="466" t="s">
        <v>881</v>
      </c>
      <c r="E111" s="466" t="s">
        <v>298</v>
      </c>
      <c r="F111" s="465" t="s">
        <v>3258</v>
      </c>
      <c r="G111" s="465" t="s">
        <v>3108</v>
      </c>
      <c r="H111" s="465" t="s">
        <v>3259</v>
      </c>
      <c r="I111" s="465" t="s">
        <v>3260</v>
      </c>
      <c r="J111" s="467">
        <v>7200</v>
      </c>
      <c r="K111" s="467"/>
      <c r="L111" s="465"/>
    </row>
    <row r="112" spans="1:12" ht="25.5">
      <c r="A112" s="465">
        <f t="shared" si="1"/>
        <v>110</v>
      </c>
      <c r="B112" s="465" t="s">
        <v>598</v>
      </c>
      <c r="C112" s="465" t="s">
        <v>2995</v>
      </c>
      <c r="D112" s="466" t="s">
        <v>881</v>
      </c>
      <c r="E112" s="466" t="s">
        <v>298</v>
      </c>
      <c r="F112" s="465" t="s">
        <v>3261</v>
      </c>
      <c r="G112" s="465" t="s">
        <v>2992</v>
      </c>
      <c r="H112" s="465" t="s">
        <v>2997</v>
      </c>
      <c r="I112" s="465" t="s">
        <v>892</v>
      </c>
      <c r="J112" s="467">
        <v>91</v>
      </c>
      <c r="K112" s="467"/>
      <c r="L112" s="465"/>
    </row>
    <row r="113" spans="1:12" ht="25.5">
      <c r="A113" s="465">
        <f t="shared" si="1"/>
        <v>111</v>
      </c>
      <c r="B113" s="465" t="s">
        <v>598</v>
      </c>
      <c r="C113" s="465" t="s">
        <v>3262</v>
      </c>
      <c r="D113" s="466" t="s">
        <v>881</v>
      </c>
      <c r="E113" s="466" t="s">
        <v>298</v>
      </c>
      <c r="F113" s="465" t="s">
        <v>3263</v>
      </c>
      <c r="G113" s="465" t="s">
        <v>2976</v>
      </c>
      <c r="H113" s="465" t="s">
        <v>3157</v>
      </c>
      <c r="I113" s="465" t="s">
        <v>901</v>
      </c>
      <c r="J113" s="467">
        <v>790</v>
      </c>
      <c r="K113" s="467"/>
      <c r="L113" s="465"/>
    </row>
    <row r="114" spans="1:12" ht="25.5">
      <c r="A114" s="465">
        <f t="shared" si="1"/>
        <v>112</v>
      </c>
      <c r="B114" s="465" t="s">
        <v>598</v>
      </c>
      <c r="C114" s="465" t="s">
        <v>2959</v>
      </c>
      <c r="D114" s="466" t="s">
        <v>881</v>
      </c>
      <c r="E114" s="466" t="s">
        <v>298</v>
      </c>
      <c r="F114" s="465" t="s">
        <v>3264</v>
      </c>
      <c r="G114" s="465" t="s">
        <v>2976</v>
      </c>
      <c r="H114" s="465" t="s">
        <v>3259</v>
      </c>
      <c r="I114" s="465" t="s">
        <v>915</v>
      </c>
      <c r="J114" s="467">
        <v>2940</v>
      </c>
      <c r="K114" s="467"/>
      <c r="L114" s="465"/>
    </row>
    <row r="115" spans="1:12" ht="25.5">
      <c r="A115" s="465">
        <f t="shared" si="1"/>
        <v>113</v>
      </c>
      <c r="B115" s="465" t="s">
        <v>598</v>
      </c>
      <c r="C115" s="465" t="s">
        <v>2959</v>
      </c>
      <c r="D115" s="466" t="s">
        <v>881</v>
      </c>
      <c r="E115" s="466" t="s">
        <v>298</v>
      </c>
      <c r="F115" s="465" t="s">
        <v>3265</v>
      </c>
      <c r="G115" s="465" t="s">
        <v>2976</v>
      </c>
      <c r="H115" s="465" t="s">
        <v>2977</v>
      </c>
      <c r="I115" s="465" t="s">
        <v>3266</v>
      </c>
      <c r="J115" s="467">
        <v>2808</v>
      </c>
      <c r="K115" s="467"/>
      <c r="L115" s="465"/>
    </row>
    <row r="116" spans="1:12" ht="25.5">
      <c r="A116" s="465">
        <f t="shared" si="1"/>
        <v>114</v>
      </c>
      <c r="B116" s="465" t="s">
        <v>598</v>
      </c>
      <c r="C116" s="465" t="s">
        <v>3267</v>
      </c>
      <c r="D116" s="466" t="s">
        <v>881</v>
      </c>
      <c r="E116" s="466" t="s">
        <v>298</v>
      </c>
      <c r="F116" s="465" t="s">
        <v>3268</v>
      </c>
      <c r="G116" s="465" t="s">
        <v>2976</v>
      </c>
      <c r="H116" s="465" t="s">
        <v>2977</v>
      </c>
      <c r="I116" s="465" t="s">
        <v>915</v>
      </c>
      <c r="J116" s="467">
        <v>990</v>
      </c>
      <c r="K116" s="467"/>
      <c r="L116" s="465"/>
    </row>
    <row r="117" spans="1:12" ht="25.5">
      <c r="A117" s="465">
        <f t="shared" si="1"/>
        <v>115</v>
      </c>
      <c r="B117" s="465" t="s">
        <v>598</v>
      </c>
      <c r="C117" s="465" t="s">
        <v>3269</v>
      </c>
      <c r="D117" s="466" t="s">
        <v>881</v>
      </c>
      <c r="E117" s="466" t="s">
        <v>298</v>
      </c>
      <c r="F117" s="465" t="s">
        <v>3270</v>
      </c>
      <c r="G117" s="465" t="s">
        <v>2976</v>
      </c>
      <c r="H117" s="465" t="s">
        <v>3271</v>
      </c>
      <c r="I117" s="465" t="s">
        <v>915</v>
      </c>
      <c r="J117" s="467">
        <v>2043</v>
      </c>
      <c r="K117" s="467"/>
      <c r="L117" s="465"/>
    </row>
    <row r="118" spans="1:12" ht="25.5">
      <c r="A118" s="465">
        <f t="shared" si="1"/>
        <v>116</v>
      </c>
      <c r="B118" s="465" t="s">
        <v>598</v>
      </c>
      <c r="C118" s="465" t="s">
        <v>3272</v>
      </c>
      <c r="D118" s="466" t="s">
        <v>881</v>
      </c>
      <c r="E118" s="466" t="s">
        <v>298</v>
      </c>
      <c r="F118" s="465" t="s">
        <v>929</v>
      </c>
      <c r="G118" s="465" t="s">
        <v>930</v>
      </c>
      <c r="H118" s="465" t="s">
        <v>931</v>
      </c>
      <c r="I118" s="465" t="s">
        <v>892</v>
      </c>
      <c r="J118" s="467">
        <v>6120</v>
      </c>
      <c r="K118" s="467"/>
      <c r="L118" s="465"/>
    </row>
    <row r="119" spans="1:12" ht="25.5">
      <c r="A119" s="465">
        <f t="shared" si="1"/>
        <v>117</v>
      </c>
      <c r="B119" s="465" t="s">
        <v>598</v>
      </c>
      <c r="C119" s="465" t="s">
        <v>3273</v>
      </c>
      <c r="D119" s="466" t="s">
        <v>881</v>
      </c>
      <c r="E119" s="466" t="s">
        <v>298</v>
      </c>
      <c r="F119" s="465" t="s">
        <v>3274</v>
      </c>
      <c r="G119" s="465" t="s">
        <v>2976</v>
      </c>
      <c r="H119" s="465" t="s">
        <v>3157</v>
      </c>
      <c r="I119" s="465" t="s">
        <v>1058</v>
      </c>
      <c r="J119" s="467">
        <v>704</v>
      </c>
      <c r="K119" s="467"/>
      <c r="L119" s="465"/>
    </row>
    <row r="120" spans="1:12" ht="25.5">
      <c r="A120" s="465">
        <f t="shared" si="1"/>
        <v>118</v>
      </c>
      <c r="B120" s="465" t="s">
        <v>598</v>
      </c>
      <c r="C120" s="465" t="s">
        <v>865</v>
      </c>
      <c r="D120" s="466" t="s">
        <v>881</v>
      </c>
      <c r="E120" s="466" t="s">
        <v>298</v>
      </c>
      <c r="F120" s="465" t="s">
        <v>3275</v>
      </c>
      <c r="G120" s="465" t="s">
        <v>2976</v>
      </c>
      <c r="H120" s="465" t="s">
        <v>3276</v>
      </c>
      <c r="I120" s="465" t="s">
        <v>1058</v>
      </c>
      <c r="J120" s="467">
        <v>1200</v>
      </c>
      <c r="K120" s="467"/>
      <c r="L120" s="465"/>
    </row>
    <row r="121" spans="1:12" ht="25.5">
      <c r="A121" s="465">
        <f t="shared" si="1"/>
        <v>119</v>
      </c>
      <c r="B121" s="465" t="s">
        <v>598</v>
      </c>
      <c r="C121" s="465" t="s">
        <v>3199</v>
      </c>
      <c r="D121" s="466" t="s">
        <v>881</v>
      </c>
      <c r="E121" s="466" t="s">
        <v>298</v>
      </c>
      <c r="F121" s="465" t="s">
        <v>3277</v>
      </c>
      <c r="G121" s="465" t="s">
        <v>2976</v>
      </c>
      <c r="H121" s="465" t="s">
        <v>2977</v>
      </c>
      <c r="I121" s="465" t="s">
        <v>3278</v>
      </c>
      <c r="J121" s="467">
        <v>1050</v>
      </c>
      <c r="K121" s="467"/>
      <c r="L121" s="465"/>
    </row>
    <row r="122" spans="1:12" ht="25.5">
      <c r="A122" s="465">
        <f t="shared" si="1"/>
        <v>120</v>
      </c>
      <c r="B122" s="465" t="s">
        <v>598</v>
      </c>
      <c r="C122" s="465" t="s">
        <v>3267</v>
      </c>
      <c r="D122" s="466" t="s">
        <v>881</v>
      </c>
      <c r="E122" s="466" t="s">
        <v>298</v>
      </c>
      <c r="F122" s="465" t="s">
        <v>3279</v>
      </c>
      <c r="G122" s="465" t="s">
        <v>2976</v>
      </c>
      <c r="H122" s="465" t="s">
        <v>3280</v>
      </c>
      <c r="I122" s="465" t="s">
        <v>3022</v>
      </c>
      <c r="J122" s="467">
        <v>3690</v>
      </c>
      <c r="K122" s="467"/>
      <c r="L122" s="465"/>
    </row>
    <row r="123" spans="1:12" ht="25.5">
      <c r="A123" s="465">
        <f t="shared" si="1"/>
        <v>121</v>
      </c>
      <c r="B123" s="465" t="s">
        <v>598</v>
      </c>
      <c r="C123" s="465" t="s">
        <v>3199</v>
      </c>
      <c r="D123" s="466" t="s">
        <v>881</v>
      </c>
      <c r="E123" s="466" t="s">
        <v>298</v>
      </c>
      <c r="F123" s="465" t="s">
        <v>3281</v>
      </c>
      <c r="G123" s="465" t="s">
        <v>2976</v>
      </c>
      <c r="H123" s="465" t="s">
        <v>3282</v>
      </c>
      <c r="I123" s="465" t="s">
        <v>3120</v>
      </c>
      <c r="J123" s="467">
        <v>2100</v>
      </c>
      <c r="K123" s="467"/>
      <c r="L123" s="465"/>
    </row>
    <row r="124" spans="1:12" ht="25.5">
      <c r="A124" s="465">
        <f t="shared" si="1"/>
        <v>122</v>
      </c>
      <c r="B124" s="465" t="s">
        <v>598</v>
      </c>
      <c r="C124" s="465" t="s">
        <v>3053</v>
      </c>
      <c r="D124" s="466" t="s">
        <v>881</v>
      </c>
      <c r="E124" s="466" t="s">
        <v>298</v>
      </c>
      <c r="F124" s="465" t="s">
        <v>3283</v>
      </c>
      <c r="G124" s="465" t="s">
        <v>2976</v>
      </c>
      <c r="H124" s="465" t="s">
        <v>3284</v>
      </c>
      <c r="I124" s="465" t="s">
        <v>3131</v>
      </c>
      <c r="J124" s="467">
        <v>1800</v>
      </c>
      <c r="K124" s="467"/>
      <c r="L124" s="465"/>
    </row>
    <row r="125" spans="1:12" ht="25.5">
      <c r="A125" s="465">
        <f t="shared" si="1"/>
        <v>123</v>
      </c>
      <c r="B125" s="465" t="s">
        <v>598</v>
      </c>
      <c r="C125" s="465" t="s">
        <v>3050</v>
      </c>
      <c r="D125" s="466" t="s">
        <v>881</v>
      </c>
      <c r="E125" s="466" t="s">
        <v>298</v>
      </c>
      <c r="F125" s="465" t="s">
        <v>3051</v>
      </c>
      <c r="G125" s="465" t="s">
        <v>942</v>
      </c>
      <c r="H125" s="465" t="s">
        <v>3052</v>
      </c>
      <c r="I125" s="465" t="s">
        <v>915</v>
      </c>
      <c r="J125" s="467">
        <v>120</v>
      </c>
      <c r="K125" s="467"/>
      <c r="L125" s="465"/>
    </row>
    <row r="126" spans="1:12" ht="25.5">
      <c r="A126" s="465">
        <f t="shared" si="1"/>
        <v>124</v>
      </c>
      <c r="B126" s="465" t="s">
        <v>598</v>
      </c>
      <c r="C126" s="465" t="s">
        <v>3285</v>
      </c>
      <c r="D126" s="466" t="s">
        <v>881</v>
      </c>
      <c r="E126" s="466" t="s">
        <v>298</v>
      </c>
      <c r="F126" s="465" t="s">
        <v>3286</v>
      </c>
      <c r="G126" s="465" t="s">
        <v>3048</v>
      </c>
      <c r="H126" s="465" t="s">
        <v>3287</v>
      </c>
      <c r="I126" s="465" t="s">
        <v>3288</v>
      </c>
      <c r="J126" s="467">
        <v>10080</v>
      </c>
      <c r="K126" s="467"/>
      <c r="L126" s="465"/>
    </row>
    <row r="127" spans="1:12" ht="25.5">
      <c r="A127" s="465">
        <f t="shared" si="1"/>
        <v>125</v>
      </c>
      <c r="B127" s="465" t="s">
        <v>598</v>
      </c>
      <c r="C127" s="465" t="s">
        <v>3285</v>
      </c>
      <c r="D127" s="466" t="s">
        <v>881</v>
      </c>
      <c r="E127" s="466" t="s">
        <v>298</v>
      </c>
      <c r="F127" s="465" t="s">
        <v>3289</v>
      </c>
      <c r="G127" s="465" t="s">
        <v>3048</v>
      </c>
      <c r="H127" s="465" t="s">
        <v>3290</v>
      </c>
      <c r="I127" s="465" t="s">
        <v>1058</v>
      </c>
      <c r="J127" s="467">
        <v>3000</v>
      </c>
      <c r="K127" s="467"/>
      <c r="L127" s="465"/>
    </row>
    <row r="128" spans="1:12" ht="25.5">
      <c r="A128" s="465">
        <f t="shared" si="1"/>
        <v>126</v>
      </c>
      <c r="B128" s="465" t="s">
        <v>598</v>
      </c>
      <c r="C128" s="465" t="s">
        <v>3291</v>
      </c>
      <c r="D128" s="466" t="s">
        <v>881</v>
      </c>
      <c r="E128" s="466" t="s">
        <v>298</v>
      </c>
      <c r="F128" s="465" t="s">
        <v>3292</v>
      </c>
      <c r="G128" s="465" t="s">
        <v>2926</v>
      </c>
      <c r="H128" s="465" t="s">
        <v>3293</v>
      </c>
      <c r="I128" s="465" t="s">
        <v>3240</v>
      </c>
      <c r="J128" s="467">
        <v>3750</v>
      </c>
      <c r="K128" s="467"/>
      <c r="L128" s="465"/>
    </row>
    <row r="129" spans="1:12" ht="25.5">
      <c r="A129" s="465">
        <f t="shared" si="1"/>
        <v>127</v>
      </c>
      <c r="B129" s="465" t="s">
        <v>598</v>
      </c>
      <c r="C129" s="465" t="s">
        <v>3285</v>
      </c>
      <c r="D129" s="466" t="s">
        <v>881</v>
      </c>
      <c r="E129" s="466" t="s">
        <v>298</v>
      </c>
      <c r="F129" s="465" t="s">
        <v>3294</v>
      </c>
      <c r="G129" s="465" t="s">
        <v>2926</v>
      </c>
      <c r="H129" s="465" t="s">
        <v>3295</v>
      </c>
      <c r="I129" s="465" t="s">
        <v>1058</v>
      </c>
      <c r="J129" s="467">
        <v>3600</v>
      </c>
      <c r="K129" s="467"/>
      <c r="L129" s="465"/>
    </row>
    <row r="130" spans="1:12" ht="25.5">
      <c r="A130" s="465">
        <f t="shared" si="1"/>
        <v>128</v>
      </c>
      <c r="B130" s="465" t="s">
        <v>598</v>
      </c>
      <c r="C130" s="465" t="s">
        <v>3285</v>
      </c>
      <c r="D130" s="466" t="s">
        <v>881</v>
      </c>
      <c r="E130" s="466" t="s">
        <v>298</v>
      </c>
      <c r="F130" s="465" t="s">
        <v>3296</v>
      </c>
      <c r="G130" s="465" t="s">
        <v>3048</v>
      </c>
      <c r="H130" s="465" t="s">
        <v>3297</v>
      </c>
      <c r="I130" s="465" t="s">
        <v>3240</v>
      </c>
      <c r="J130" s="467">
        <v>1800</v>
      </c>
      <c r="K130" s="467"/>
      <c r="L130" s="465"/>
    </row>
    <row r="131" spans="1:12" ht="25.5">
      <c r="A131" s="465">
        <f t="shared" si="1"/>
        <v>129</v>
      </c>
      <c r="B131" s="465" t="s">
        <v>598</v>
      </c>
      <c r="C131" s="465" t="s">
        <v>3298</v>
      </c>
      <c r="D131" s="466" t="s">
        <v>881</v>
      </c>
      <c r="E131" s="466" t="s">
        <v>298</v>
      </c>
      <c r="F131" s="465" t="s">
        <v>3299</v>
      </c>
      <c r="G131" s="465" t="s">
        <v>942</v>
      </c>
      <c r="H131" s="465" t="s">
        <v>3300</v>
      </c>
      <c r="I131" s="465" t="s">
        <v>897</v>
      </c>
      <c r="J131" s="467">
        <v>336</v>
      </c>
      <c r="K131" s="467"/>
      <c r="L131" s="465"/>
    </row>
    <row r="132" spans="1:12" ht="25.5">
      <c r="A132" s="465">
        <f t="shared" si="1"/>
        <v>130</v>
      </c>
      <c r="B132" s="465" t="s">
        <v>598</v>
      </c>
      <c r="C132" s="465" t="s">
        <v>3301</v>
      </c>
      <c r="D132" s="466" t="s">
        <v>881</v>
      </c>
      <c r="E132" s="466" t="s">
        <v>298</v>
      </c>
      <c r="F132" s="465" t="s">
        <v>3302</v>
      </c>
      <c r="G132" s="465" t="s">
        <v>942</v>
      </c>
      <c r="H132" s="465" t="s">
        <v>3303</v>
      </c>
      <c r="I132" s="465" t="s">
        <v>915</v>
      </c>
      <c r="J132" s="467">
        <v>11208</v>
      </c>
      <c r="K132" s="467"/>
      <c r="L132" s="465"/>
    </row>
    <row r="133" spans="1:12" ht="25.5">
      <c r="A133" s="465">
        <f t="shared" si="1"/>
        <v>131</v>
      </c>
      <c r="B133" s="465" t="s">
        <v>598</v>
      </c>
      <c r="C133" s="465" t="s">
        <v>3304</v>
      </c>
      <c r="D133" s="466" t="s">
        <v>881</v>
      </c>
      <c r="E133" s="466" t="s">
        <v>298</v>
      </c>
      <c r="F133" s="465" t="s">
        <v>3305</v>
      </c>
      <c r="G133" s="465" t="s">
        <v>942</v>
      </c>
      <c r="H133" s="465" t="s">
        <v>3306</v>
      </c>
      <c r="I133" s="465" t="s">
        <v>3307</v>
      </c>
      <c r="J133" s="467">
        <v>21458</v>
      </c>
      <c r="K133" s="467"/>
      <c r="L133" s="465"/>
    </row>
    <row r="134" spans="1:12" ht="25.5">
      <c r="A134" s="465">
        <f t="shared" ref="A134:A151" si="2">A133+1</f>
        <v>132</v>
      </c>
      <c r="B134" s="465" t="s">
        <v>598</v>
      </c>
      <c r="C134" s="465" t="s">
        <v>3177</v>
      </c>
      <c r="D134" s="466" t="s">
        <v>881</v>
      </c>
      <c r="E134" s="466" t="s">
        <v>298</v>
      </c>
      <c r="F134" s="465" t="s">
        <v>3308</v>
      </c>
      <c r="G134" s="465" t="s">
        <v>942</v>
      </c>
      <c r="H134" s="465" t="s">
        <v>3309</v>
      </c>
      <c r="I134" s="465" t="s">
        <v>897</v>
      </c>
      <c r="J134" s="467">
        <v>1360</v>
      </c>
      <c r="K134" s="467"/>
      <c r="L134" s="465"/>
    </row>
    <row r="135" spans="1:12" ht="25.5">
      <c r="A135" s="465">
        <f t="shared" si="2"/>
        <v>133</v>
      </c>
      <c r="B135" s="465" t="s">
        <v>598</v>
      </c>
      <c r="C135" s="465" t="s">
        <v>3033</v>
      </c>
      <c r="D135" s="466" t="s">
        <v>881</v>
      </c>
      <c r="E135" s="466" t="s">
        <v>298</v>
      </c>
      <c r="F135" s="465" t="s">
        <v>3034</v>
      </c>
      <c r="G135" s="465" t="s">
        <v>3310</v>
      </c>
      <c r="H135" s="465" t="s">
        <v>3311</v>
      </c>
      <c r="I135" s="465" t="s">
        <v>911</v>
      </c>
      <c r="J135" s="467">
        <v>3730</v>
      </c>
      <c r="K135" s="467"/>
      <c r="L135" s="465"/>
    </row>
    <row r="136" spans="1:12" ht="25.5">
      <c r="A136" s="465">
        <f t="shared" si="2"/>
        <v>134</v>
      </c>
      <c r="B136" s="465" t="s">
        <v>598</v>
      </c>
      <c r="C136" s="465" t="s">
        <v>3312</v>
      </c>
      <c r="D136" s="466" t="s">
        <v>881</v>
      </c>
      <c r="E136" s="466" t="s">
        <v>298</v>
      </c>
      <c r="F136" s="465" t="s">
        <v>3030</v>
      </c>
      <c r="G136" s="465" t="s">
        <v>942</v>
      </c>
      <c r="H136" s="465" t="s">
        <v>3313</v>
      </c>
      <c r="I136" s="465" t="s">
        <v>915</v>
      </c>
      <c r="J136" s="467">
        <v>528</v>
      </c>
      <c r="K136" s="467"/>
      <c r="L136" s="465"/>
    </row>
    <row r="137" spans="1:12" ht="25.5">
      <c r="A137" s="465">
        <f t="shared" si="2"/>
        <v>135</v>
      </c>
      <c r="B137" s="465" t="s">
        <v>598</v>
      </c>
      <c r="C137" s="465" t="s">
        <v>3067</v>
      </c>
      <c r="D137" s="466" t="s">
        <v>881</v>
      </c>
      <c r="E137" s="466" t="s">
        <v>298</v>
      </c>
      <c r="F137" s="465" t="s">
        <v>3314</v>
      </c>
      <c r="G137" s="465" t="s">
        <v>942</v>
      </c>
      <c r="H137" s="465" t="s">
        <v>3315</v>
      </c>
      <c r="I137" s="465" t="s">
        <v>2954</v>
      </c>
      <c r="J137" s="467">
        <v>1914</v>
      </c>
      <c r="K137" s="467"/>
      <c r="L137" s="465"/>
    </row>
    <row r="138" spans="1:12" ht="25.5">
      <c r="A138" s="465">
        <f t="shared" si="2"/>
        <v>136</v>
      </c>
      <c r="B138" s="465" t="s">
        <v>598</v>
      </c>
      <c r="C138" s="465" t="s">
        <v>3316</v>
      </c>
      <c r="D138" s="466" t="s">
        <v>881</v>
      </c>
      <c r="E138" s="466" t="s">
        <v>298</v>
      </c>
      <c r="F138" s="465" t="s">
        <v>3317</v>
      </c>
      <c r="G138" s="465" t="s">
        <v>942</v>
      </c>
      <c r="H138" s="465" t="s">
        <v>3318</v>
      </c>
      <c r="I138" s="465" t="s">
        <v>2954</v>
      </c>
      <c r="J138" s="467">
        <v>600</v>
      </c>
      <c r="K138" s="467"/>
      <c r="L138" s="465"/>
    </row>
    <row r="139" spans="1:12" ht="25.5">
      <c r="A139" s="465">
        <f t="shared" si="2"/>
        <v>137</v>
      </c>
      <c r="B139" s="465" t="s">
        <v>598</v>
      </c>
      <c r="C139" s="465" t="s">
        <v>3319</v>
      </c>
      <c r="D139" s="466" t="s">
        <v>881</v>
      </c>
      <c r="E139" s="466" t="s">
        <v>298</v>
      </c>
      <c r="F139" s="465" t="s">
        <v>3320</v>
      </c>
      <c r="G139" s="465" t="s">
        <v>942</v>
      </c>
      <c r="H139" s="465" t="s">
        <v>3321</v>
      </c>
      <c r="I139" s="465" t="s">
        <v>3322</v>
      </c>
      <c r="J139" s="467">
        <v>1750</v>
      </c>
      <c r="K139" s="467"/>
      <c r="L139" s="465"/>
    </row>
    <row r="140" spans="1:12" ht="25.5">
      <c r="A140" s="465">
        <f t="shared" si="2"/>
        <v>138</v>
      </c>
      <c r="B140" s="465" t="s">
        <v>598</v>
      </c>
      <c r="C140" s="465" t="s">
        <v>3064</v>
      </c>
      <c r="D140" s="466" t="s">
        <v>881</v>
      </c>
      <c r="E140" s="466" t="s">
        <v>298</v>
      </c>
      <c r="F140" s="465" t="s">
        <v>3065</v>
      </c>
      <c r="G140" s="465" t="s">
        <v>942</v>
      </c>
      <c r="H140" s="465" t="s">
        <v>3031</v>
      </c>
      <c r="I140" s="465" t="s">
        <v>3022</v>
      </c>
      <c r="J140" s="467">
        <v>360</v>
      </c>
      <c r="K140" s="467"/>
      <c r="L140" s="465"/>
    </row>
    <row r="141" spans="1:12" ht="25.5">
      <c r="A141" s="465">
        <f t="shared" si="2"/>
        <v>139</v>
      </c>
      <c r="B141" s="465" t="s">
        <v>598</v>
      </c>
      <c r="C141" s="465" t="s">
        <v>3074</v>
      </c>
      <c r="D141" s="466" t="s">
        <v>881</v>
      </c>
      <c r="E141" s="466" t="s">
        <v>298</v>
      </c>
      <c r="F141" s="465" t="s">
        <v>3323</v>
      </c>
      <c r="G141" s="465" t="s">
        <v>942</v>
      </c>
      <c r="H141" s="465" t="s">
        <v>3146</v>
      </c>
      <c r="I141" s="465" t="s">
        <v>1058</v>
      </c>
      <c r="J141" s="467">
        <v>780</v>
      </c>
      <c r="K141" s="467"/>
      <c r="L141" s="465"/>
    </row>
    <row r="142" spans="1:12" ht="25.5">
      <c r="A142" s="465">
        <f t="shared" si="2"/>
        <v>140</v>
      </c>
      <c r="B142" s="465" t="s">
        <v>598</v>
      </c>
      <c r="C142" s="465" t="s">
        <v>3324</v>
      </c>
      <c r="D142" s="466" t="s">
        <v>881</v>
      </c>
      <c r="E142" s="466" t="s">
        <v>298</v>
      </c>
      <c r="F142" s="465" t="s">
        <v>3325</v>
      </c>
      <c r="G142" s="465" t="s">
        <v>942</v>
      </c>
      <c r="H142" s="465" t="s">
        <v>3326</v>
      </c>
      <c r="I142" s="465" t="s">
        <v>923</v>
      </c>
      <c r="J142" s="467">
        <v>744</v>
      </c>
      <c r="K142" s="467"/>
      <c r="L142" s="465"/>
    </row>
    <row r="143" spans="1:12" ht="25.5">
      <c r="A143" s="465">
        <f t="shared" si="2"/>
        <v>141</v>
      </c>
      <c r="B143" s="465" t="s">
        <v>598</v>
      </c>
      <c r="C143" s="465" t="s">
        <v>3327</v>
      </c>
      <c r="D143" s="466" t="s">
        <v>881</v>
      </c>
      <c r="E143" s="466" t="s">
        <v>298</v>
      </c>
      <c r="F143" s="465" t="s">
        <v>3328</v>
      </c>
      <c r="G143" s="465" t="s">
        <v>942</v>
      </c>
      <c r="H143" s="465" t="s">
        <v>3329</v>
      </c>
      <c r="I143" s="465" t="s">
        <v>3240</v>
      </c>
      <c r="J143" s="467">
        <v>600</v>
      </c>
      <c r="K143" s="467"/>
      <c r="L143" s="465"/>
    </row>
    <row r="144" spans="1:12" ht="25.5">
      <c r="A144" s="465">
        <f t="shared" si="2"/>
        <v>142</v>
      </c>
      <c r="B144" s="465" t="s">
        <v>598</v>
      </c>
      <c r="C144" s="465" t="s">
        <v>3056</v>
      </c>
      <c r="D144" s="466" t="s">
        <v>881</v>
      </c>
      <c r="E144" s="466" t="s">
        <v>298</v>
      </c>
      <c r="F144" s="465" t="s">
        <v>3152</v>
      </c>
      <c r="G144" s="465" t="s">
        <v>942</v>
      </c>
      <c r="H144" s="465" t="s">
        <v>3330</v>
      </c>
      <c r="I144" s="465" t="s">
        <v>932</v>
      </c>
      <c r="J144" s="467">
        <v>1776</v>
      </c>
      <c r="K144" s="467"/>
      <c r="L144" s="465"/>
    </row>
    <row r="145" spans="1:12" ht="25.5">
      <c r="A145" s="465">
        <f t="shared" si="2"/>
        <v>143</v>
      </c>
      <c r="B145" s="465" t="s">
        <v>598</v>
      </c>
      <c r="C145" s="465" t="s">
        <v>3102</v>
      </c>
      <c r="D145" s="466" t="s">
        <v>881</v>
      </c>
      <c r="E145" s="466" t="s">
        <v>298</v>
      </c>
      <c r="F145" s="465" t="s">
        <v>3103</v>
      </c>
      <c r="G145" s="465" t="s">
        <v>942</v>
      </c>
      <c r="H145" s="465" t="s">
        <v>3331</v>
      </c>
      <c r="I145" s="465" t="s">
        <v>3022</v>
      </c>
      <c r="J145" s="467">
        <v>432</v>
      </c>
      <c r="K145" s="467"/>
      <c r="L145" s="465"/>
    </row>
    <row r="146" spans="1:12" ht="25.5">
      <c r="A146" s="465">
        <f t="shared" si="2"/>
        <v>144</v>
      </c>
      <c r="B146" s="465" t="s">
        <v>598</v>
      </c>
      <c r="C146" s="465" t="s">
        <v>3074</v>
      </c>
      <c r="D146" s="466" t="s">
        <v>881</v>
      </c>
      <c r="E146" s="466" t="s">
        <v>298</v>
      </c>
      <c r="F146" s="465" t="s">
        <v>3332</v>
      </c>
      <c r="G146" s="465" t="s">
        <v>942</v>
      </c>
      <c r="H146" s="465" t="s">
        <v>3333</v>
      </c>
      <c r="I146" s="465" t="s">
        <v>1058</v>
      </c>
      <c r="J146" s="467">
        <v>174</v>
      </c>
      <c r="K146" s="467"/>
      <c r="L146" s="465"/>
    </row>
    <row r="147" spans="1:12" ht="25.5">
      <c r="A147" s="465">
        <f t="shared" si="2"/>
        <v>145</v>
      </c>
      <c r="B147" s="465" t="s">
        <v>598</v>
      </c>
      <c r="C147" s="465" t="s">
        <v>3074</v>
      </c>
      <c r="D147" s="466" t="s">
        <v>881</v>
      </c>
      <c r="E147" s="466" t="s">
        <v>298</v>
      </c>
      <c r="F147" s="465" t="s">
        <v>3334</v>
      </c>
      <c r="G147" s="465" t="s">
        <v>942</v>
      </c>
      <c r="H147" s="465" t="s">
        <v>3076</v>
      </c>
      <c r="I147" s="465" t="s">
        <v>1058</v>
      </c>
      <c r="J147" s="467">
        <v>492</v>
      </c>
      <c r="K147" s="467"/>
      <c r="L147" s="465"/>
    </row>
    <row r="148" spans="1:12" ht="25.5">
      <c r="A148" s="465">
        <f t="shared" si="2"/>
        <v>146</v>
      </c>
      <c r="B148" s="465" t="s">
        <v>598</v>
      </c>
      <c r="C148" s="465" t="s">
        <v>3335</v>
      </c>
      <c r="D148" s="466" t="s">
        <v>881</v>
      </c>
      <c r="E148" s="466" t="s">
        <v>298</v>
      </c>
      <c r="F148" s="465" t="s">
        <v>3336</v>
      </c>
      <c r="G148" s="465" t="s">
        <v>942</v>
      </c>
      <c r="H148" s="465" t="s">
        <v>3337</v>
      </c>
      <c r="I148" s="465" t="s">
        <v>3240</v>
      </c>
      <c r="J148" s="467">
        <v>894</v>
      </c>
      <c r="K148" s="467"/>
      <c r="L148" s="465"/>
    </row>
    <row r="149" spans="1:12" ht="25.5">
      <c r="A149" s="465">
        <f t="shared" si="2"/>
        <v>147</v>
      </c>
      <c r="B149" s="465" t="s">
        <v>598</v>
      </c>
      <c r="C149" s="465" t="s">
        <v>3298</v>
      </c>
      <c r="D149" s="466" t="s">
        <v>881</v>
      </c>
      <c r="E149" s="466" t="s">
        <v>298</v>
      </c>
      <c r="F149" s="465" t="s">
        <v>3299</v>
      </c>
      <c r="G149" s="465" t="s">
        <v>942</v>
      </c>
      <c r="H149" s="465" t="s">
        <v>3338</v>
      </c>
      <c r="I149" s="465" t="s">
        <v>987</v>
      </c>
      <c r="J149" s="467">
        <v>2274</v>
      </c>
      <c r="K149" s="467"/>
      <c r="L149" s="465"/>
    </row>
    <row r="150" spans="1:12" ht="25.5">
      <c r="A150" s="465">
        <f t="shared" si="2"/>
        <v>148</v>
      </c>
      <c r="B150" s="465" t="s">
        <v>598</v>
      </c>
      <c r="C150" s="465" t="s">
        <v>3181</v>
      </c>
      <c r="D150" s="466" t="s">
        <v>881</v>
      </c>
      <c r="E150" s="466" t="s">
        <v>298</v>
      </c>
      <c r="F150" s="465" t="s">
        <v>3182</v>
      </c>
      <c r="G150" s="465" t="s">
        <v>3092</v>
      </c>
      <c r="H150" s="465" t="s">
        <v>3339</v>
      </c>
      <c r="I150" s="465" t="s">
        <v>3288</v>
      </c>
      <c r="J150" s="467">
        <v>2280</v>
      </c>
      <c r="K150" s="467"/>
      <c r="L150" s="465"/>
    </row>
    <row r="151" spans="1:12" ht="25.5">
      <c r="A151" s="465">
        <f t="shared" si="2"/>
        <v>149</v>
      </c>
      <c r="B151" s="465" t="s">
        <v>598</v>
      </c>
      <c r="C151" s="465" t="s">
        <v>3090</v>
      </c>
      <c r="D151" s="466" t="s">
        <v>881</v>
      </c>
      <c r="E151" s="466" t="s">
        <v>298</v>
      </c>
      <c r="F151" s="465" t="s">
        <v>3091</v>
      </c>
      <c r="G151" s="465" t="s">
        <v>3092</v>
      </c>
      <c r="H151" s="465" t="s">
        <v>3093</v>
      </c>
      <c r="I151" s="465" t="s">
        <v>3022</v>
      </c>
      <c r="J151" s="467">
        <v>120</v>
      </c>
      <c r="K151" s="467"/>
      <c r="L151" s="465"/>
    </row>
    <row r="152" spans="1:12" ht="25.5">
      <c r="A152" s="465">
        <f>A151+1</f>
        <v>150</v>
      </c>
      <c r="B152" s="465" t="s">
        <v>595</v>
      </c>
      <c r="C152" s="465" t="s">
        <v>3340</v>
      </c>
      <c r="D152" s="466" t="s">
        <v>881</v>
      </c>
      <c r="E152" s="466" t="s">
        <v>298</v>
      </c>
      <c r="F152" s="465" t="s">
        <v>3341</v>
      </c>
      <c r="G152" s="465" t="s">
        <v>1093</v>
      </c>
      <c r="H152" s="465" t="s">
        <v>3342</v>
      </c>
      <c r="I152" s="465" t="s">
        <v>3343</v>
      </c>
      <c r="J152" s="467">
        <f>470.4*1.2</f>
        <v>564.4799999999999</v>
      </c>
      <c r="K152" s="467">
        <v>0</v>
      </c>
      <c r="L152" s="465" t="s">
        <v>1077</v>
      </c>
    </row>
    <row r="153" spans="1:12" ht="25.5">
      <c r="A153" s="465">
        <f t="shared" ref="A153:A193" si="3">A152+1</f>
        <v>151</v>
      </c>
      <c r="B153" s="465" t="s">
        <v>595</v>
      </c>
      <c r="C153" s="465" t="s">
        <v>3344</v>
      </c>
      <c r="D153" s="466" t="s">
        <v>881</v>
      </c>
      <c r="E153" s="466" t="s">
        <v>298</v>
      </c>
      <c r="F153" s="465" t="s">
        <v>3345</v>
      </c>
      <c r="G153" s="465" t="s">
        <v>3346</v>
      </c>
      <c r="H153" s="465" t="s">
        <v>3347</v>
      </c>
      <c r="I153" s="465" t="s">
        <v>3348</v>
      </c>
      <c r="J153" s="467">
        <f>150*1.2</f>
        <v>180</v>
      </c>
      <c r="K153" s="467">
        <v>0</v>
      </c>
      <c r="L153" s="465" t="s">
        <v>1077</v>
      </c>
    </row>
    <row r="154" spans="1:12" ht="25.5">
      <c r="A154" s="465">
        <f t="shared" si="3"/>
        <v>152</v>
      </c>
      <c r="B154" s="465" t="s">
        <v>595</v>
      </c>
      <c r="C154" s="465" t="s">
        <v>3349</v>
      </c>
      <c r="D154" s="466" t="s">
        <v>881</v>
      </c>
      <c r="E154" s="466" t="s">
        <v>298</v>
      </c>
      <c r="F154" s="465" t="s">
        <v>3350</v>
      </c>
      <c r="G154" s="465" t="s">
        <v>3346</v>
      </c>
      <c r="H154" s="465" t="s">
        <v>3347</v>
      </c>
      <c r="I154" s="465" t="s">
        <v>3351</v>
      </c>
      <c r="J154" s="467">
        <v>432</v>
      </c>
      <c r="K154" s="467">
        <v>0</v>
      </c>
      <c r="L154" s="465" t="s">
        <v>1077</v>
      </c>
    </row>
    <row r="155" spans="1:12" ht="25.5">
      <c r="A155" s="465">
        <f t="shared" si="3"/>
        <v>153</v>
      </c>
      <c r="B155" s="465" t="s">
        <v>595</v>
      </c>
      <c r="C155" s="465" t="s">
        <v>3352</v>
      </c>
      <c r="D155" s="466" t="s">
        <v>881</v>
      </c>
      <c r="E155" s="466" t="s">
        <v>298</v>
      </c>
      <c r="F155" s="465" t="s">
        <v>3353</v>
      </c>
      <c r="G155" s="465" t="s">
        <v>1088</v>
      </c>
      <c r="H155" s="465" t="s">
        <v>3354</v>
      </c>
      <c r="I155" s="465" t="s">
        <v>3355</v>
      </c>
      <c r="J155" s="467">
        <v>120</v>
      </c>
      <c r="K155" s="467">
        <v>0</v>
      </c>
      <c r="L155" s="465" t="s">
        <v>1077</v>
      </c>
    </row>
    <row r="156" spans="1:12" ht="25.5">
      <c r="A156" s="465">
        <f t="shared" si="3"/>
        <v>154</v>
      </c>
      <c r="B156" s="465" t="s">
        <v>595</v>
      </c>
      <c r="C156" s="465" t="s">
        <v>3356</v>
      </c>
      <c r="D156" s="466" t="s">
        <v>881</v>
      </c>
      <c r="E156" s="466" t="s">
        <v>640</v>
      </c>
      <c r="F156" s="465" t="s">
        <v>3357</v>
      </c>
      <c r="G156" s="465" t="s">
        <v>1093</v>
      </c>
      <c r="H156" s="465" t="s">
        <v>3358</v>
      </c>
      <c r="I156" s="465" t="s">
        <v>3359</v>
      </c>
      <c r="J156" s="467">
        <v>176.4</v>
      </c>
      <c r="K156" s="467">
        <v>0</v>
      </c>
      <c r="L156" s="465" t="s">
        <v>1077</v>
      </c>
    </row>
    <row r="157" spans="1:12" ht="25.5">
      <c r="A157" s="465">
        <f t="shared" si="3"/>
        <v>155</v>
      </c>
      <c r="B157" s="465" t="s">
        <v>595</v>
      </c>
      <c r="C157" s="465" t="s">
        <v>3360</v>
      </c>
      <c r="D157" s="466" t="s">
        <v>881</v>
      </c>
      <c r="E157" s="466" t="s">
        <v>298</v>
      </c>
      <c r="F157" s="465" t="s">
        <v>3361</v>
      </c>
      <c r="G157" s="465" t="s">
        <v>1074</v>
      </c>
      <c r="H157" s="465" t="s">
        <v>3362</v>
      </c>
      <c r="I157" s="465" t="s">
        <v>3363</v>
      </c>
      <c r="J157" s="467">
        <v>22236</v>
      </c>
      <c r="K157" s="467">
        <v>0</v>
      </c>
      <c r="L157" s="465" t="s">
        <v>1077</v>
      </c>
    </row>
    <row r="158" spans="1:12" ht="25.5">
      <c r="A158" s="465">
        <f t="shared" si="3"/>
        <v>156</v>
      </c>
      <c r="B158" s="465" t="s">
        <v>595</v>
      </c>
      <c r="C158" s="465" t="s">
        <v>3364</v>
      </c>
      <c r="D158" s="466" t="s">
        <v>881</v>
      </c>
      <c r="E158" s="466" t="s">
        <v>298</v>
      </c>
      <c r="F158" s="465" t="s">
        <v>3365</v>
      </c>
      <c r="G158" s="465" t="s">
        <v>3346</v>
      </c>
      <c r="H158" s="465" t="s">
        <v>3347</v>
      </c>
      <c r="I158" s="465" t="s">
        <v>3366</v>
      </c>
      <c r="J158" s="467">
        <v>378</v>
      </c>
      <c r="K158" s="467">
        <v>0</v>
      </c>
      <c r="L158" s="465" t="s">
        <v>1077</v>
      </c>
    </row>
    <row r="159" spans="1:12" ht="25.5">
      <c r="A159" s="465">
        <f t="shared" si="3"/>
        <v>157</v>
      </c>
      <c r="B159" s="465" t="s">
        <v>595</v>
      </c>
      <c r="C159" s="465" t="s">
        <v>3360</v>
      </c>
      <c r="D159" s="466" t="s">
        <v>881</v>
      </c>
      <c r="E159" s="466" t="s">
        <v>298</v>
      </c>
      <c r="F159" s="465" t="s">
        <v>3367</v>
      </c>
      <c r="G159" s="465" t="s">
        <v>1174</v>
      </c>
      <c r="H159" s="465" t="s">
        <v>3368</v>
      </c>
      <c r="I159" s="465" t="s">
        <v>3369</v>
      </c>
      <c r="J159" s="467">
        <v>8649.6</v>
      </c>
      <c r="K159" s="467">
        <v>0</v>
      </c>
      <c r="L159" s="465" t="s">
        <v>1077</v>
      </c>
    </row>
    <row r="160" spans="1:12" ht="38.25">
      <c r="A160" s="465">
        <f t="shared" si="3"/>
        <v>158</v>
      </c>
      <c r="B160" s="465" t="s">
        <v>595</v>
      </c>
      <c r="C160" s="465" t="s">
        <v>3370</v>
      </c>
      <c r="D160" s="466" t="s">
        <v>881</v>
      </c>
      <c r="E160" s="466" t="s">
        <v>298</v>
      </c>
      <c r="F160" s="465" t="s">
        <v>3371</v>
      </c>
      <c r="G160" s="465" t="s">
        <v>1088</v>
      </c>
      <c r="H160" s="465" t="s">
        <v>3372</v>
      </c>
      <c r="I160" s="465" t="s">
        <v>3373</v>
      </c>
      <c r="J160" s="467">
        <v>474</v>
      </c>
      <c r="K160" s="467">
        <v>0</v>
      </c>
      <c r="L160" s="465" t="s">
        <v>1077</v>
      </c>
    </row>
    <row r="161" spans="1:12" ht="25.5">
      <c r="A161" s="465">
        <f t="shared" si="3"/>
        <v>159</v>
      </c>
      <c r="B161" s="465" t="s">
        <v>595</v>
      </c>
      <c r="C161" s="465" t="s">
        <v>3374</v>
      </c>
      <c r="D161" s="466" t="s">
        <v>881</v>
      </c>
      <c r="E161" s="466" t="s">
        <v>298</v>
      </c>
      <c r="F161" s="465" t="s">
        <v>3375</v>
      </c>
      <c r="G161" s="465" t="s">
        <v>1093</v>
      </c>
      <c r="H161" s="465" t="s">
        <v>3376</v>
      </c>
      <c r="I161" s="465" t="s">
        <v>3377</v>
      </c>
      <c r="J161" s="467">
        <v>961.19999999999993</v>
      </c>
      <c r="K161" s="467">
        <v>0</v>
      </c>
      <c r="L161" s="465" t="s">
        <v>1077</v>
      </c>
    </row>
    <row r="162" spans="1:12" ht="25.5">
      <c r="A162" s="465">
        <f t="shared" si="3"/>
        <v>160</v>
      </c>
      <c r="B162" s="465" t="s">
        <v>595</v>
      </c>
      <c r="C162" s="465" t="s">
        <v>3378</v>
      </c>
      <c r="D162" s="466" t="s">
        <v>881</v>
      </c>
      <c r="E162" s="466" t="s">
        <v>298</v>
      </c>
      <c r="F162" s="465" t="s">
        <v>3379</v>
      </c>
      <c r="G162" s="465" t="s">
        <v>1093</v>
      </c>
      <c r="H162" s="465" t="s">
        <v>3380</v>
      </c>
      <c r="I162" s="465" t="s">
        <v>3381</v>
      </c>
      <c r="J162" s="467">
        <v>92.399999999999991</v>
      </c>
      <c r="K162" s="467">
        <v>0</v>
      </c>
      <c r="L162" s="465" t="s">
        <v>1077</v>
      </c>
    </row>
    <row r="163" spans="1:12" ht="25.5">
      <c r="A163" s="465">
        <f t="shared" si="3"/>
        <v>161</v>
      </c>
      <c r="B163" s="465" t="s">
        <v>595</v>
      </c>
      <c r="C163" s="465" t="s">
        <v>3360</v>
      </c>
      <c r="D163" s="466" t="s">
        <v>881</v>
      </c>
      <c r="E163" s="466" t="s">
        <v>298</v>
      </c>
      <c r="F163" s="465" t="s">
        <v>3382</v>
      </c>
      <c r="G163" s="465" t="s">
        <v>3383</v>
      </c>
      <c r="H163" s="465" t="s">
        <v>3384</v>
      </c>
      <c r="I163" s="465" t="s">
        <v>3385</v>
      </c>
      <c r="J163" s="467">
        <v>9900</v>
      </c>
      <c r="K163" s="467">
        <v>0</v>
      </c>
      <c r="L163" s="465" t="s">
        <v>1077</v>
      </c>
    </row>
    <row r="164" spans="1:12" ht="25.5">
      <c r="A164" s="465">
        <f t="shared" si="3"/>
        <v>162</v>
      </c>
      <c r="B164" s="465" t="s">
        <v>595</v>
      </c>
      <c r="C164" s="465" t="s">
        <v>3360</v>
      </c>
      <c r="D164" s="466" t="s">
        <v>881</v>
      </c>
      <c r="E164" s="466" t="s">
        <v>298</v>
      </c>
      <c r="F164" s="465" t="s">
        <v>3386</v>
      </c>
      <c r="G164" s="465" t="s">
        <v>3387</v>
      </c>
      <c r="H164" s="465" t="s">
        <v>3388</v>
      </c>
      <c r="I164" s="465" t="s">
        <v>3389</v>
      </c>
      <c r="J164" s="467">
        <v>4697</v>
      </c>
      <c r="K164" s="467">
        <v>0</v>
      </c>
      <c r="L164" s="465" t="s">
        <v>1077</v>
      </c>
    </row>
    <row r="165" spans="1:12" ht="25.5">
      <c r="A165" s="465">
        <f t="shared" si="3"/>
        <v>163</v>
      </c>
      <c r="B165" s="465" t="s">
        <v>595</v>
      </c>
      <c r="C165" s="465" t="s">
        <v>3390</v>
      </c>
      <c r="D165" s="466" t="s">
        <v>881</v>
      </c>
      <c r="E165" s="466" t="s">
        <v>298</v>
      </c>
      <c r="F165" s="465" t="s">
        <v>3391</v>
      </c>
      <c r="G165" s="465" t="s">
        <v>3346</v>
      </c>
      <c r="H165" s="465" t="s">
        <v>3347</v>
      </c>
      <c r="I165" s="465" t="s">
        <v>3392</v>
      </c>
      <c r="J165" s="467">
        <f>370*1.2</f>
        <v>444</v>
      </c>
      <c r="K165" s="467">
        <v>0</v>
      </c>
      <c r="L165" s="465" t="s">
        <v>1077</v>
      </c>
    </row>
    <row r="166" spans="1:12" ht="25.5">
      <c r="A166" s="465">
        <f t="shared" si="3"/>
        <v>164</v>
      </c>
      <c r="B166" s="465" t="s">
        <v>595</v>
      </c>
      <c r="C166" s="465" t="s">
        <v>3340</v>
      </c>
      <c r="D166" s="466" t="s">
        <v>881</v>
      </c>
      <c r="E166" s="466" t="s">
        <v>298</v>
      </c>
      <c r="F166" s="465" t="s">
        <v>3393</v>
      </c>
      <c r="G166" s="465" t="s">
        <v>1093</v>
      </c>
      <c r="H166" s="465" t="s">
        <v>3342</v>
      </c>
      <c r="I166" s="465" t="s">
        <v>3394</v>
      </c>
      <c r="J166" s="467">
        <v>1382.3999999999999</v>
      </c>
      <c r="K166" s="467">
        <v>0</v>
      </c>
      <c r="L166" s="465" t="s">
        <v>1077</v>
      </c>
    </row>
    <row r="167" spans="1:12" ht="25.5">
      <c r="A167" s="465">
        <f t="shared" si="3"/>
        <v>165</v>
      </c>
      <c r="B167" s="465" t="s">
        <v>595</v>
      </c>
      <c r="C167" s="465" t="s">
        <v>3356</v>
      </c>
      <c r="D167" s="466" t="s">
        <v>881</v>
      </c>
      <c r="E167" s="466" t="s">
        <v>298</v>
      </c>
      <c r="F167" s="465" t="s">
        <v>3395</v>
      </c>
      <c r="G167" s="465" t="s">
        <v>1093</v>
      </c>
      <c r="H167" s="465" t="s">
        <v>3396</v>
      </c>
      <c r="I167" s="465" t="s">
        <v>3397</v>
      </c>
      <c r="J167" s="467">
        <v>115.19999999999999</v>
      </c>
      <c r="K167" s="467">
        <v>0</v>
      </c>
      <c r="L167" s="465" t="s">
        <v>1077</v>
      </c>
    </row>
    <row r="168" spans="1:12" ht="25.5">
      <c r="A168" s="465">
        <f t="shared" si="3"/>
        <v>166</v>
      </c>
      <c r="B168" s="465" t="s">
        <v>595</v>
      </c>
      <c r="C168" s="465" t="s">
        <v>3360</v>
      </c>
      <c r="D168" s="466" t="s">
        <v>881</v>
      </c>
      <c r="E168" s="466" t="s">
        <v>298</v>
      </c>
      <c r="F168" s="465" t="s">
        <v>3398</v>
      </c>
      <c r="G168" s="465" t="s">
        <v>1199</v>
      </c>
      <c r="H168" s="465" t="s">
        <v>3399</v>
      </c>
      <c r="I168" s="465" t="s">
        <v>1113</v>
      </c>
      <c r="J168" s="467">
        <v>1800</v>
      </c>
      <c r="K168" s="467">
        <v>0</v>
      </c>
      <c r="L168" s="465" t="s">
        <v>1077</v>
      </c>
    </row>
    <row r="169" spans="1:12" ht="25.5">
      <c r="A169" s="465">
        <f t="shared" si="3"/>
        <v>167</v>
      </c>
      <c r="B169" s="465" t="s">
        <v>595</v>
      </c>
      <c r="C169" s="465" t="s">
        <v>3349</v>
      </c>
      <c r="D169" s="466" t="s">
        <v>881</v>
      </c>
      <c r="E169" s="466" t="s">
        <v>298</v>
      </c>
      <c r="F169" s="465" t="s">
        <v>3400</v>
      </c>
      <c r="G169" s="465" t="s">
        <v>3346</v>
      </c>
      <c r="H169" s="465" t="s">
        <v>3347</v>
      </c>
      <c r="I169" s="465" t="s">
        <v>3401</v>
      </c>
      <c r="J169" s="467">
        <v>350.4</v>
      </c>
      <c r="K169" s="467">
        <v>0</v>
      </c>
      <c r="L169" s="465" t="s">
        <v>1077</v>
      </c>
    </row>
    <row r="170" spans="1:12" ht="25.5">
      <c r="A170" s="465">
        <f t="shared" si="3"/>
        <v>168</v>
      </c>
      <c r="B170" s="465" t="s">
        <v>595</v>
      </c>
      <c r="C170" s="465" t="s">
        <v>3402</v>
      </c>
      <c r="D170" s="466" t="s">
        <v>881</v>
      </c>
      <c r="E170" s="466" t="s">
        <v>298</v>
      </c>
      <c r="F170" s="465" t="s">
        <v>3403</v>
      </c>
      <c r="G170" s="465" t="s">
        <v>1093</v>
      </c>
      <c r="H170" s="465" t="s">
        <v>3404</v>
      </c>
      <c r="I170" s="465" t="s">
        <v>3405</v>
      </c>
      <c r="J170" s="467">
        <v>292.8</v>
      </c>
      <c r="K170" s="467">
        <v>0</v>
      </c>
      <c r="L170" s="465" t="s">
        <v>1077</v>
      </c>
    </row>
    <row r="171" spans="1:12" ht="25.5">
      <c r="A171" s="465">
        <f t="shared" si="3"/>
        <v>169</v>
      </c>
      <c r="B171" s="465" t="s">
        <v>595</v>
      </c>
      <c r="C171" s="465" t="s">
        <v>3340</v>
      </c>
      <c r="D171" s="466" t="s">
        <v>881</v>
      </c>
      <c r="E171" s="466" t="s">
        <v>298</v>
      </c>
      <c r="F171" s="465" t="s">
        <v>3406</v>
      </c>
      <c r="G171" s="465" t="s">
        <v>1093</v>
      </c>
      <c r="H171" s="465" t="s">
        <v>3342</v>
      </c>
      <c r="I171" s="465" t="s">
        <v>1113</v>
      </c>
      <c r="J171" s="467">
        <v>621.6</v>
      </c>
      <c r="K171" s="467">
        <v>0</v>
      </c>
      <c r="L171" s="465" t="s">
        <v>1077</v>
      </c>
    </row>
    <row r="172" spans="1:12" ht="25.5">
      <c r="A172" s="465">
        <f t="shared" si="3"/>
        <v>170</v>
      </c>
      <c r="B172" s="465" t="s">
        <v>595</v>
      </c>
      <c r="C172" s="465" t="s">
        <v>3356</v>
      </c>
      <c r="D172" s="466" t="s">
        <v>881</v>
      </c>
      <c r="E172" s="466" t="s">
        <v>298</v>
      </c>
      <c r="F172" s="465" t="s">
        <v>3407</v>
      </c>
      <c r="G172" s="465" t="s">
        <v>1093</v>
      </c>
      <c r="H172" s="465" t="s">
        <v>3408</v>
      </c>
      <c r="I172" s="465" t="s">
        <v>3409</v>
      </c>
      <c r="J172" s="467">
        <v>252</v>
      </c>
      <c r="K172" s="467">
        <v>0</v>
      </c>
      <c r="L172" s="465" t="s">
        <v>1077</v>
      </c>
    </row>
    <row r="173" spans="1:12" ht="25.5">
      <c r="A173" s="465">
        <f t="shared" si="3"/>
        <v>171</v>
      </c>
      <c r="B173" s="465" t="s">
        <v>595</v>
      </c>
      <c r="C173" s="465" t="s">
        <v>3410</v>
      </c>
      <c r="D173" s="466" t="s">
        <v>881</v>
      </c>
      <c r="E173" s="466" t="s">
        <v>298</v>
      </c>
      <c r="F173" s="465" t="s">
        <v>3411</v>
      </c>
      <c r="G173" s="465" t="s">
        <v>1093</v>
      </c>
      <c r="H173" s="465" t="s">
        <v>3412</v>
      </c>
      <c r="I173" s="465" t="s">
        <v>3413</v>
      </c>
      <c r="J173" s="467">
        <v>51.6</v>
      </c>
      <c r="K173" s="467">
        <v>0</v>
      </c>
      <c r="L173" s="465" t="s">
        <v>1077</v>
      </c>
    </row>
    <row r="174" spans="1:12" ht="25.5">
      <c r="A174" s="465">
        <f t="shared" si="3"/>
        <v>172</v>
      </c>
      <c r="B174" s="465" t="s">
        <v>595</v>
      </c>
      <c r="C174" s="465" t="s">
        <v>3340</v>
      </c>
      <c r="D174" s="466" t="s">
        <v>881</v>
      </c>
      <c r="E174" s="466" t="s">
        <v>298</v>
      </c>
      <c r="F174" s="465" t="s">
        <v>3414</v>
      </c>
      <c r="G174" s="465" t="s">
        <v>1093</v>
      </c>
      <c r="H174" s="465" t="s">
        <v>3342</v>
      </c>
      <c r="I174" s="465" t="s">
        <v>3415</v>
      </c>
      <c r="J174" s="467">
        <v>5018</v>
      </c>
      <c r="K174" s="467">
        <v>0</v>
      </c>
      <c r="L174" s="465" t="s">
        <v>1077</v>
      </c>
    </row>
    <row r="175" spans="1:12" ht="25.5">
      <c r="A175" s="465">
        <f t="shared" si="3"/>
        <v>173</v>
      </c>
      <c r="B175" s="465" t="s">
        <v>595</v>
      </c>
      <c r="C175" s="465" t="s">
        <v>3416</v>
      </c>
      <c r="D175" s="466" t="s">
        <v>881</v>
      </c>
      <c r="E175" s="466" t="s">
        <v>298</v>
      </c>
      <c r="F175" s="465" t="s">
        <v>3417</v>
      </c>
      <c r="G175" s="465" t="s">
        <v>1093</v>
      </c>
      <c r="H175" s="465" t="s">
        <v>3418</v>
      </c>
      <c r="I175" s="465" t="s">
        <v>3419</v>
      </c>
      <c r="J175" s="467">
        <v>506</v>
      </c>
      <c r="K175" s="467">
        <v>0</v>
      </c>
      <c r="L175" s="465" t="s">
        <v>1077</v>
      </c>
    </row>
    <row r="176" spans="1:12" ht="25.5">
      <c r="A176" s="465">
        <f t="shared" si="3"/>
        <v>174</v>
      </c>
      <c r="B176" s="465" t="s">
        <v>595</v>
      </c>
      <c r="C176" s="465" t="s">
        <v>3420</v>
      </c>
      <c r="D176" s="466" t="s">
        <v>881</v>
      </c>
      <c r="E176" s="466" t="s">
        <v>298</v>
      </c>
      <c r="F176" s="465" t="s">
        <v>3421</v>
      </c>
      <c r="G176" s="465" t="s">
        <v>1093</v>
      </c>
      <c r="H176" s="465" t="s">
        <v>3422</v>
      </c>
      <c r="I176" s="465" t="s">
        <v>3423</v>
      </c>
      <c r="J176" s="467">
        <v>636</v>
      </c>
      <c r="K176" s="467">
        <v>0</v>
      </c>
      <c r="L176" s="465" t="s">
        <v>1077</v>
      </c>
    </row>
    <row r="177" spans="1:12" ht="25.5">
      <c r="A177" s="465">
        <f t="shared" si="3"/>
        <v>175</v>
      </c>
      <c r="B177" s="465" t="s">
        <v>595</v>
      </c>
      <c r="C177" s="465" t="s">
        <v>3356</v>
      </c>
      <c r="D177" s="466" t="s">
        <v>881</v>
      </c>
      <c r="E177" s="466" t="s">
        <v>298</v>
      </c>
      <c r="F177" s="465" t="s">
        <v>3424</v>
      </c>
      <c r="G177" s="465" t="s">
        <v>1093</v>
      </c>
      <c r="H177" s="465" t="s">
        <v>3425</v>
      </c>
      <c r="I177" s="465" t="s">
        <v>3426</v>
      </c>
      <c r="J177" s="467">
        <v>818.4</v>
      </c>
      <c r="K177" s="467">
        <v>0</v>
      </c>
      <c r="L177" s="465" t="s">
        <v>1077</v>
      </c>
    </row>
    <row r="178" spans="1:12" ht="25.5">
      <c r="A178" s="465">
        <f t="shared" si="3"/>
        <v>176</v>
      </c>
      <c r="B178" s="465" t="s">
        <v>595</v>
      </c>
      <c r="C178" s="465" t="s">
        <v>3356</v>
      </c>
      <c r="D178" s="466" t="s">
        <v>881</v>
      </c>
      <c r="E178" s="466" t="s">
        <v>298</v>
      </c>
      <c r="F178" s="465" t="s">
        <v>3427</v>
      </c>
      <c r="G178" s="465" t="s">
        <v>1093</v>
      </c>
      <c r="H178" s="465" t="s">
        <v>3428</v>
      </c>
      <c r="I178" s="465" t="s">
        <v>3429</v>
      </c>
      <c r="J178" s="467">
        <v>282.44</v>
      </c>
      <c r="K178" s="467">
        <v>0</v>
      </c>
      <c r="L178" s="465" t="s">
        <v>1077</v>
      </c>
    </row>
    <row r="179" spans="1:12" ht="25.5">
      <c r="A179" s="465">
        <f t="shared" si="3"/>
        <v>177</v>
      </c>
      <c r="B179" s="465" t="s">
        <v>595</v>
      </c>
      <c r="C179" s="465" t="s">
        <v>3430</v>
      </c>
      <c r="D179" s="466" t="s">
        <v>881</v>
      </c>
      <c r="E179" s="466" t="s">
        <v>298</v>
      </c>
      <c r="F179" s="465" t="s">
        <v>3431</v>
      </c>
      <c r="G179" s="465" t="s">
        <v>1093</v>
      </c>
      <c r="H179" s="465" t="s">
        <v>3432</v>
      </c>
      <c r="I179" s="465" t="s">
        <v>3433</v>
      </c>
      <c r="J179" s="467">
        <v>359</v>
      </c>
      <c r="K179" s="467">
        <v>0</v>
      </c>
      <c r="L179" s="465" t="s">
        <v>1077</v>
      </c>
    </row>
    <row r="180" spans="1:12" ht="25.5">
      <c r="A180" s="465">
        <f t="shared" si="3"/>
        <v>178</v>
      </c>
      <c r="B180" s="465" t="s">
        <v>595</v>
      </c>
      <c r="C180" s="465" t="s">
        <v>3434</v>
      </c>
      <c r="D180" s="466" t="s">
        <v>881</v>
      </c>
      <c r="E180" s="466" t="s">
        <v>298</v>
      </c>
      <c r="F180" s="465" t="s">
        <v>3435</v>
      </c>
      <c r="G180" s="465" t="s">
        <v>1093</v>
      </c>
      <c r="H180" s="465" t="s">
        <v>3436</v>
      </c>
      <c r="I180" s="465" t="s">
        <v>3437</v>
      </c>
      <c r="J180" s="467">
        <v>630</v>
      </c>
      <c r="K180" s="467">
        <v>0</v>
      </c>
      <c r="L180" s="465" t="s">
        <v>1077</v>
      </c>
    </row>
    <row r="181" spans="1:12" ht="25.5">
      <c r="A181" s="465">
        <f t="shared" si="3"/>
        <v>179</v>
      </c>
      <c r="B181" s="465" t="s">
        <v>595</v>
      </c>
      <c r="C181" s="465" t="s">
        <v>3340</v>
      </c>
      <c r="D181" s="466" t="s">
        <v>881</v>
      </c>
      <c r="E181" s="466" t="s">
        <v>298</v>
      </c>
      <c r="F181" s="465" t="s">
        <v>3438</v>
      </c>
      <c r="G181" s="465" t="s">
        <v>1093</v>
      </c>
      <c r="H181" s="465" t="s">
        <v>3342</v>
      </c>
      <c r="I181" s="465" t="s">
        <v>3439</v>
      </c>
      <c r="J181" s="467">
        <v>1215.2</v>
      </c>
      <c r="K181" s="467">
        <v>0</v>
      </c>
      <c r="L181" s="465" t="s">
        <v>1077</v>
      </c>
    </row>
    <row r="182" spans="1:12" ht="25.5">
      <c r="A182" s="465">
        <f t="shared" si="3"/>
        <v>180</v>
      </c>
      <c r="B182" s="465" t="s">
        <v>595</v>
      </c>
      <c r="C182" s="465" t="s">
        <v>3440</v>
      </c>
      <c r="D182" s="466" t="s">
        <v>881</v>
      </c>
      <c r="E182" s="466" t="s">
        <v>298</v>
      </c>
      <c r="F182" s="465" t="s">
        <v>3441</v>
      </c>
      <c r="G182" s="465" t="s">
        <v>1074</v>
      </c>
      <c r="H182" s="465" t="s">
        <v>3442</v>
      </c>
      <c r="I182" s="465" t="s">
        <v>3443</v>
      </c>
      <c r="J182" s="467">
        <v>6312</v>
      </c>
      <c r="K182" s="467">
        <v>0</v>
      </c>
      <c r="L182" s="465" t="s">
        <v>1077</v>
      </c>
    </row>
    <row r="183" spans="1:12" ht="25.5">
      <c r="A183" s="465">
        <f t="shared" si="3"/>
        <v>181</v>
      </c>
      <c r="B183" s="465" t="s">
        <v>595</v>
      </c>
      <c r="C183" s="465" t="s">
        <v>3434</v>
      </c>
      <c r="D183" s="466" t="s">
        <v>881</v>
      </c>
      <c r="E183" s="466" t="s">
        <v>298</v>
      </c>
      <c r="F183" s="465" t="s">
        <v>3444</v>
      </c>
      <c r="G183" s="465" t="s">
        <v>1093</v>
      </c>
      <c r="H183" s="465" t="s">
        <v>3445</v>
      </c>
      <c r="I183" s="465" t="s">
        <v>3446</v>
      </c>
      <c r="J183" s="467">
        <v>270</v>
      </c>
      <c r="K183" s="467">
        <v>0</v>
      </c>
      <c r="L183" s="465" t="s">
        <v>1077</v>
      </c>
    </row>
    <row r="184" spans="1:12" ht="25.5">
      <c r="A184" s="465">
        <f t="shared" si="3"/>
        <v>182</v>
      </c>
      <c r="B184" s="465" t="s">
        <v>595</v>
      </c>
      <c r="C184" s="465" t="s">
        <v>3447</v>
      </c>
      <c r="D184" s="466" t="s">
        <v>881</v>
      </c>
      <c r="E184" s="466" t="s">
        <v>298</v>
      </c>
      <c r="F184" s="465" t="s">
        <v>3448</v>
      </c>
      <c r="G184" s="465" t="s">
        <v>1093</v>
      </c>
      <c r="H184" s="465" t="s">
        <v>3449</v>
      </c>
      <c r="I184" s="465" t="s">
        <v>3450</v>
      </c>
      <c r="J184" s="467">
        <v>60</v>
      </c>
      <c r="K184" s="467">
        <v>0</v>
      </c>
      <c r="L184" s="465" t="s">
        <v>1077</v>
      </c>
    </row>
    <row r="185" spans="1:12" ht="25.5">
      <c r="A185" s="465">
        <f t="shared" si="3"/>
        <v>183</v>
      </c>
      <c r="B185" s="465" t="s">
        <v>595</v>
      </c>
      <c r="C185" s="465" t="s">
        <v>3451</v>
      </c>
      <c r="D185" s="466" t="s">
        <v>881</v>
      </c>
      <c r="E185" s="466" t="s">
        <v>298</v>
      </c>
      <c r="F185" s="465" t="s">
        <v>3452</v>
      </c>
      <c r="G185" s="465" t="s">
        <v>1121</v>
      </c>
      <c r="H185" s="465" t="s">
        <v>3453</v>
      </c>
      <c r="I185" s="465" t="s">
        <v>3454</v>
      </c>
      <c r="J185" s="467">
        <v>960</v>
      </c>
      <c r="K185" s="467">
        <v>0</v>
      </c>
      <c r="L185" s="465" t="s">
        <v>1077</v>
      </c>
    </row>
    <row r="186" spans="1:12" ht="38.25">
      <c r="A186" s="465">
        <f t="shared" si="3"/>
        <v>184</v>
      </c>
      <c r="B186" s="465" t="s">
        <v>595</v>
      </c>
      <c r="C186" s="465" t="s">
        <v>3370</v>
      </c>
      <c r="D186" s="466" t="s">
        <v>881</v>
      </c>
      <c r="E186" s="466" t="s">
        <v>298</v>
      </c>
      <c r="F186" s="465" t="s">
        <v>3455</v>
      </c>
      <c r="G186" s="465" t="s">
        <v>1088</v>
      </c>
      <c r="H186" s="465" t="s">
        <v>3456</v>
      </c>
      <c r="I186" s="465" t="s">
        <v>3457</v>
      </c>
      <c r="J186" s="467">
        <v>4560.6899999999996</v>
      </c>
      <c r="K186" s="467">
        <v>0</v>
      </c>
      <c r="L186" s="465" t="s">
        <v>1077</v>
      </c>
    </row>
    <row r="187" spans="1:12" ht="25.5">
      <c r="A187" s="465">
        <f t="shared" si="3"/>
        <v>185</v>
      </c>
      <c r="B187" s="465" t="s">
        <v>595</v>
      </c>
      <c r="C187" s="465" t="s">
        <v>1114</v>
      </c>
      <c r="D187" s="466" t="s">
        <v>881</v>
      </c>
      <c r="E187" s="466" t="s">
        <v>298</v>
      </c>
      <c r="F187" s="465" t="s">
        <v>3458</v>
      </c>
      <c r="G187" s="465" t="s">
        <v>1116</v>
      </c>
      <c r="H187" s="465" t="s">
        <v>3459</v>
      </c>
      <c r="I187" s="465" t="s">
        <v>3460</v>
      </c>
      <c r="J187" s="467">
        <v>3600</v>
      </c>
      <c r="K187" s="467">
        <v>0</v>
      </c>
      <c r="L187" s="465" t="s">
        <v>1077</v>
      </c>
    </row>
    <row r="188" spans="1:12" ht="38.25">
      <c r="A188" s="465">
        <f t="shared" si="3"/>
        <v>186</v>
      </c>
      <c r="B188" s="465" t="s">
        <v>595</v>
      </c>
      <c r="C188" s="465" t="s">
        <v>796</v>
      </c>
      <c r="D188" s="466" t="s">
        <v>633</v>
      </c>
      <c r="E188" s="466" t="s">
        <v>640</v>
      </c>
      <c r="F188" s="465" t="s">
        <v>3461</v>
      </c>
      <c r="G188" s="465" t="s">
        <v>1116</v>
      </c>
      <c r="H188" s="465" t="s">
        <v>3462</v>
      </c>
      <c r="I188" s="465" t="s">
        <v>3463</v>
      </c>
      <c r="J188" s="467">
        <v>2600</v>
      </c>
      <c r="K188" s="467">
        <v>0</v>
      </c>
      <c r="L188" s="465"/>
    </row>
    <row r="189" spans="1:12" ht="38.25">
      <c r="A189" s="465">
        <f t="shared" si="3"/>
        <v>187</v>
      </c>
      <c r="B189" s="465" t="s">
        <v>595</v>
      </c>
      <c r="C189" s="465" t="s">
        <v>3464</v>
      </c>
      <c r="D189" s="466" t="s">
        <v>633</v>
      </c>
      <c r="E189" s="466" t="s">
        <v>640</v>
      </c>
      <c r="F189" s="465" t="s">
        <v>3465</v>
      </c>
      <c r="G189" s="465" t="s">
        <v>1116</v>
      </c>
      <c r="H189" s="465" t="s">
        <v>3466</v>
      </c>
      <c r="I189" s="465" t="s">
        <v>3467</v>
      </c>
      <c r="J189" s="467">
        <v>124396.34</v>
      </c>
      <c r="K189" s="467">
        <v>0</v>
      </c>
      <c r="L189" s="465"/>
    </row>
    <row r="190" spans="1:12" ht="38.25">
      <c r="A190" s="465">
        <f t="shared" si="3"/>
        <v>188</v>
      </c>
      <c r="B190" s="465" t="s">
        <v>595</v>
      </c>
      <c r="C190" s="465" t="s">
        <v>3468</v>
      </c>
      <c r="D190" s="466" t="s">
        <v>633</v>
      </c>
      <c r="E190" s="466" t="s">
        <v>640</v>
      </c>
      <c r="F190" s="465" t="s">
        <v>3469</v>
      </c>
      <c r="G190" s="465" t="s">
        <v>1116</v>
      </c>
      <c r="H190" s="465" t="s">
        <v>3470</v>
      </c>
      <c r="I190" s="465" t="s">
        <v>3471</v>
      </c>
      <c r="J190" s="467">
        <v>0</v>
      </c>
      <c r="K190" s="467">
        <v>0</v>
      </c>
      <c r="L190" s="465"/>
    </row>
    <row r="191" spans="1:12" ht="38.25">
      <c r="A191" s="465">
        <f t="shared" si="3"/>
        <v>189</v>
      </c>
      <c r="B191" s="465" t="s">
        <v>595</v>
      </c>
      <c r="C191" s="465" t="s">
        <v>3468</v>
      </c>
      <c r="D191" s="466" t="s">
        <v>633</v>
      </c>
      <c r="E191" s="466" t="s">
        <v>640</v>
      </c>
      <c r="F191" s="465">
        <v>113101621</v>
      </c>
      <c r="G191" s="465" t="s">
        <v>1116</v>
      </c>
      <c r="H191" s="465" t="s">
        <v>3472</v>
      </c>
      <c r="I191" s="465" t="s">
        <v>3473</v>
      </c>
      <c r="J191" s="467">
        <v>13260</v>
      </c>
      <c r="K191" s="467">
        <v>0</v>
      </c>
      <c r="L191" s="465"/>
    </row>
    <row r="192" spans="1:12" ht="38.25">
      <c r="A192" s="465">
        <f t="shared" si="3"/>
        <v>190</v>
      </c>
      <c r="B192" s="465" t="s">
        <v>595</v>
      </c>
      <c r="C192" s="465" t="s">
        <v>3468</v>
      </c>
      <c r="D192" s="466" t="s">
        <v>633</v>
      </c>
      <c r="E192" s="466" t="s">
        <v>640</v>
      </c>
      <c r="F192" s="465" t="s">
        <v>3474</v>
      </c>
      <c r="G192" s="465" t="s">
        <v>1184</v>
      </c>
      <c r="H192" s="465" t="s">
        <v>3475</v>
      </c>
      <c r="I192" s="465" t="s">
        <v>3476</v>
      </c>
      <c r="J192" s="467">
        <v>0</v>
      </c>
      <c r="K192" s="467">
        <v>0</v>
      </c>
      <c r="L192" s="465"/>
    </row>
    <row r="193" spans="1:12" ht="51">
      <c r="A193" s="465">
        <f t="shared" si="3"/>
        <v>191</v>
      </c>
      <c r="B193" s="465" t="s">
        <v>595</v>
      </c>
      <c r="C193" s="465" t="s">
        <v>3477</v>
      </c>
      <c r="D193" s="466" t="s">
        <v>633</v>
      </c>
      <c r="E193" s="466" t="s">
        <v>640</v>
      </c>
      <c r="F193" s="465">
        <v>31110027</v>
      </c>
      <c r="G193" s="465" t="s">
        <v>1196</v>
      </c>
      <c r="H193" s="465" t="s">
        <v>3478</v>
      </c>
      <c r="I193" s="465" t="s">
        <v>3479</v>
      </c>
      <c r="J193" s="467">
        <v>4000</v>
      </c>
      <c r="K193" s="467">
        <v>0</v>
      </c>
      <c r="L193" s="465"/>
    </row>
    <row r="194" spans="1:12" ht="25.5">
      <c r="A194" s="465">
        <f>A193+1</f>
        <v>192</v>
      </c>
      <c r="B194" s="465" t="s">
        <v>593</v>
      </c>
      <c r="C194" s="465" t="s">
        <v>792</v>
      </c>
      <c r="D194" s="466" t="s">
        <v>633</v>
      </c>
      <c r="E194" s="466" t="s">
        <v>298</v>
      </c>
      <c r="F194" s="465" t="s">
        <v>3480</v>
      </c>
      <c r="G194" s="465" t="s">
        <v>1433</v>
      </c>
      <c r="H194" s="465" t="s">
        <v>3481</v>
      </c>
      <c r="I194" s="465" t="s">
        <v>1314</v>
      </c>
      <c r="J194" s="468">
        <v>11385</v>
      </c>
      <c r="K194" s="469">
        <v>0</v>
      </c>
      <c r="L194" s="469"/>
    </row>
    <row r="195" spans="1:12" ht="25.5">
      <c r="A195" s="465">
        <f t="shared" ref="A195:A205" si="4">A194+1</f>
        <v>193</v>
      </c>
      <c r="B195" s="465" t="s">
        <v>593</v>
      </c>
      <c r="C195" s="465" t="s">
        <v>792</v>
      </c>
      <c r="D195" s="466" t="s">
        <v>633</v>
      </c>
      <c r="E195" s="466" t="s">
        <v>298</v>
      </c>
      <c r="F195" s="465" t="s">
        <v>3482</v>
      </c>
      <c r="G195" s="465" t="s">
        <v>1444</v>
      </c>
      <c r="H195" s="465" t="s">
        <v>3483</v>
      </c>
      <c r="I195" s="465" t="s">
        <v>1314</v>
      </c>
      <c r="J195" s="470">
        <v>15165</v>
      </c>
      <c r="K195" s="469">
        <v>0</v>
      </c>
      <c r="L195" s="471"/>
    </row>
    <row r="196" spans="1:12" ht="25.5">
      <c r="A196" s="465">
        <f t="shared" si="4"/>
        <v>194</v>
      </c>
      <c r="B196" s="465" t="s">
        <v>593</v>
      </c>
      <c r="C196" s="465" t="s">
        <v>792</v>
      </c>
      <c r="D196" s="466" t="s">
        <v>633</v>
      </c>
      <c r="E196" s="466" t="s">
        <v>298</v>
      </c>
      <c r="F196" s="465" t="s">
        <v>3484</v>
      </c>
      <c r="G196" s="465" t="s">
        <v>1980</v>
      </c>
      <c r="H196" s="465" t="s">
        <v>3485</v>
      </c>
      <c r="I196" s="465" t="s">
        <v>1314</v>
      </c>
      <c r="J196" s="470">
        <v>3382</v>
      </c>
      <c r="K196" s="469">
        <v>0</v>
      </c>
      <c r="L196" s="471"/>
    </row>
    <row r="197" spans="1:12">
      <c r="A197" s="465">
        <f t="shared" si="4"/>
        <v>195</v>
      </c>
      <c r="B197" s="465" t="s">
        <v>593</v>
      </c>
      <c r="C197" s="465" t="s">
        <v>792</v>
      </c>
      <c r="D197" s="466" t="s">
        <v>633</v>
      </c>
      <c r="E197" s="466" t="s">
        <v>298</v>
      </c>
      <c r="F197" s="465" t="s">
        <v>3486</v>
      </c>
      <c r="G197" s="465" t="s">
        <v>1492</v>
      </c>
      <c r="H197" s="465" t="s">
        <v>3487</v>
      </c>
      <c r="I197" s="465" t="s">
        <v>1372</v>
      </c>
      <c r="J197" s="470">
        <v>3736</v>
      </c>
      <c r="K197" s="469">
        <v>0</v>
      </c>
      <c r="L197" s="471"/>
    </row>
    <row r="198" spans="1:12" ht="25.5">
      <c r="A198" s="465">
        <f t="shared" si="4"/>
        <v>196</v>
      </c>
      <c r="B198" s="465" t="s">
        <v>593</v>
      </c>
      <c r="C198" s="465" t="s">
        <v>792</v>
      </c>
      <c r="D198" s="466" t="s">
        <v>633</v>
      </c>
      <c r="E198" s="466" t="s">
        <v>298</v>
      </c>
      <c r="F198" s="465" t="s">
        <v>3488</v>
      </c>
      <c r="G198" s="465" t="s">
        <v>3489</v>
      </c>
      <c r="H198" s="465" t="s">
        <v>3490</v>
      </c>
      <c r="I198" s="465" t="s">
        <v>1372</v>
      </c>
      <c r="J198" s="470">
        <v>15865</v>
      </c>
      <c r="K198" s="469">
        <v>0</v>
      </c>
      <c r="L198" s="471"/>
    </row>
    <row r="199" spans="1:12" ht="38.25">
      <c r="A199" s="465">
        <f t="shared" si="4"/>
        <v>197</v>
      </c>
      <c r="B199" s="465" t="s">
        <v>593</v>
      </c>
      <c r="C199" s="465" t="s">
        <v>792</v>
      </c>
      <c r="D199" s="466" t="s">
        <v>633</v>
      </c>
      <c r="E199" s="466" t="s">
        <v>298</v>
      </c>
      <c r="F199" s="465" t="s">
        <v>3491</v>
      </c>
      <c r="G199" s="465" t="s">
        <v>3492</v>
      </c>
      <c r="H199" s="465" t="s">
        <v>3493</v>
      </c>
      <c r="I199" s="465" t="s">
        <v>1372</v>
      </c>
      <c r="J199" s="470">
        <v>6747</v>
      </c>
      <c r="K199" s="469">
        <v>0</v>
      </c>
      <c r="L199" s="471"/>
    </row>
    <row r="200" spans="1:12" ht="25.5">
      <c r="A200" s="465">
        <f t="shared" si="4"/>
        <v>198</v>
      </c>
      <c r="B200" s="465" t="s">
        <v>593</v>
      </c>
      <c r="C200" s="465" t="s">
        <v>792</v>
      </c>
      <c r="D200" s="466" t="s">
        <v>633</v>
      </c>
      <c r="E200" s="466" t="s">
        <v>298</v>
      </c>
      <c r="F200" s="465" t="s">
        <v>3494</v>
      </c>
      <c r="G200" s="465" t="s">
        <v>1399</v>
      </c>
      <c r="H200" s="465" t="s">
        <v>3495</v>
      </c>
      <c r="I200" s="465" t="s">
        <v>1372</v>
      </c>
      <c r="J200" s="470">
        <v>11613</v>
      </c>
      <c r="K200" s="469">
        <v>0</v>
      </c>
      <c r="L200" s="471"/>
    </row>
    <row r="201" spans="1:12" ht="25.5">
      <c r="A201" s="465">
        <f t="shared" si="4"/>
        <v>199</v>
      </c>
      <c r="B201" s="465" t="s">
        <v>593</v>
      </c>
      <c r="C201" s="465" t="s">
        <v>792</v>
      </c>
      <c r="D201" s="466" t="s">
        <v>633</v>
      </c>
      <c r="E201" s="466" t="s">
        <v>298</v>
      </c>
      <c r="F201" s="465" t="s">
        <v>3496</v>
      </c>
      <c r="G201" s="465" t="s">
        <v>1496</v>
      </c>
      <c r="H201" s="465" t="s">
        <v>3497</v>
      </c>
      <c r="I201" s="465" t="s">
        <v>1422</v>
      </c>
      <c r="J201" s="470">
        <v>2851</v>
      </c>
      <c r="K201" s="469">
        <v>0</v>
      </c>
      <c r="L201" s="471"/>
    </row>
    <row r="202" spans="1:12" ht="25.5">
      <c r="A202" s="465">
        <f t="shared" si="4"/>
        <v>200</v>
      </c>
      <c r="B202" s="465" t="s">
        <v>593</v>
      </c>
      <c r="C202" s="465" t="s">
        <v>792</v>
      </c>
      <c r="D202" s="466" t="s">
        <v>633</v>
      </c>
      <c r="E202" s="466" t="s">
        <v>298</v>
      </c>
      <c r="F202" s="465" t="s">
        <v>3498</v>
      </c>
      <c r="G202" s="465" t="s">
        <v>3499</v>
      </c>
      <c r="H202" s="465" t="s">
        <v>3500</v>
      </c>
      <c r="I202" s="465" t="s">
        <v>1422</v>
      </c>
      <c r="J202" s="470">
        <v>3370</v>
      </c>
      <c r="K202" s="469">
        <v>0</v>
      </c>
      <c r="L202" s="471"/>
    </row>
    <row r="203" spans="1:12" ht="25.5">
      <c r="A203" s="465">
        <f t="shared" si="4"/>
        <v>201</v>
      </c>
      <c r="B203" s="465" t="s">
        <v>593</v>
      </c>
      <c r="C203" s="465" t="s">
        <v>792</v>
      </c>
      <c r="D203" s="466" t="s">
        <v>633</v>
      </c>
      <c r="E203" s="466" t="s">
        <v>298</v>
      </c>
      <c r="F203" s="465" t="s">
        <v>3501</v>
      </c>
      <c r="G203" s="465" t="s">
        <v>3502</v>
      </c>
      <c r="H203" s="465" t="s">
        <v>3503</v>
      </c>
      <c r="I203" s="465" t="s">
        <v>1422</v>
      </c>
      <c r="J203" s="470">
        <v>4654</v>
      </c>
      <c r="K203" s="469">
        <v>0</v>
      </c>
      <c r="L203" s="471"/>
    </row>
    <row r="204" spans="1:12" ht="25.5">
      <c r="A204" s="465">
        <f t="shared" si="4"/>
        <v>202</v>
      </c>
      <c r="B204" s="465" t="s">
        <v>593</v>
      </c>
      <c r="C204" s="465" t="s">
        <v>792</v>
      </c>
      <c r="D204" s="466" t="s">
        <v>633</v>
      </c>
      <c r="E204" s="466" t="s">
        <v>298</v>
      </c>
      <c r="F204" s="465" t="s">
        <v>3504</v>
      </c>
      <c r="G204" s="465" t="s">
        <v>3505</v>
      </c>
      <c r="H204" s="465" t="s">
        <v>3506</v>
      </c>
      <c r="I204" s="465" t="s">
        <v>1422</v>
      </c>
      <c r="J204" s="470">
        <v>8152</v>
      </c>
      <c r="K204" s="469">
        <v>0</v>
      </c>
      <c r="L204" s="471"/>
    </row>
    <row r="205" spans="1:12" ht="25.5">
      <c r="A205" s="465">
        <f t="shared" si="4"/>
        <v>203</v>
      </c>
      <c r="B205" s="465" t="s">
        <v>593</v>
      </c>
      <c r="C205" s="465" t="s">
        <v>792</v>
      </c>
      <c r="D205" s="466" t="s">
        <v>633</v>
      </c>
      <c r="E205" s="466" t="s">
        <v>298</v>
      </c>
      <c r="F205" s="465" t="s">
        <v>3507</v>
      </c>
      <c r="G205" s="465" t="s">
        <v>3508</v>
      </c>
      <c r="H205" s="465" t="s">
        <v>3509</v>
      </c>
      <c r="I205" s="465" t="s">
        <v>1422</v>
      </c>
      <c r="J205" s="470">
        <v>7885</v>
      </c>
      <c r="K205" s="469">
        <v>0</v>
      </c>
      <c r="L205" s="471"/>
    </row>
    <row r="206" spans="1:12">
      <c r="A206" s="465">
        <f>A205+1</f>
        <v>204</v>
      </c>
      <c r="B206" s="465" t="s">
        <v>3510</v>
      </c>
      <c r="C206" s="465" t="s">
        <v>792</v>
      </c>
      <c r="D206" s="466" t="s">
        <v>633</v>
      </c>
      <c r="E206" s="466" t="s">
        <v>298</v>
      </c>
      <c r="F206" s="465" t="s">
        <v>3511</v>
      </c>
      <c r="G206" s="465" t="s">
        <v>3512</v>
      </c>
      <c r="H206" s="465" t="s">
        <v>3513</v>
      </c>
      <c r="I206" s="465" t="s">
        <v>1314</v>
      </c>
      <c r="J206" s="472">
        <v>5027</v>
      </c>
      <c r="K206" s="472">
        <v>0</v>
      </c>
      <c r="L206" s="465" t="s">
        <v>3514</v>
      </c>
    </row>
    <row r="207" spans="1:12">
      <c r="A207" s="465">
        <f t="shared" ref="A207:A232" si="5">A206+1</f>
        <v>205</v>
      </c>
      <c r="B207" s="465" t="s">
        <v>3510</v>
      </c>
      <c r="C207" s="465" t="s">
        <v>792</v>
      </c>
      <c r="D207" s="466" t="s">
        <v>633</v>
      </c>
      <c r="E207" s="466" t="s">
        <v>298</v>
      </c>
      <c r="F207" s="465" t="s">
        <v>3515</v>
      </c>
      <c r="G207" s="465" t="s">
        <v>2273</v>
      </c>
      <c r="H207" s="465" t="s">
        <v>3516</v>
      </c>
      <c r="I207" s="465" t="s">
        <v>1422</v>
      </c>
      <c r="J207" s="472">
        <v>2872</v>
      </c>
      <c r="K207" s="472">
        <v>0</v>
      </c>
      <c r="L207" s="465" t="s">
        <v>3514</v>
      </c>
    </row>
    <row r="208" spans="1:12" ht="38.25">
      <c r="A208" s="465">
        <f t="shared" si="5"/>
        <v>206</v>
      </c>
      <c r="B208" s="465" t="s">
        <v>3510</v>
      </c>
      <c r="C208" s="465" t="s">
        <v>632</v>
      </c>
      <c r="D208" s="466" t="s">
        <v>633</v>
      </c>
      <c r="E208" s="466" t="s">
        <v>298</v>
      </c>
      <c r="F208" s="465" t="s">
        <v>1264</v>
      </c>
      <c r="G208" s="465" t="s">
        <v>3517</v>
      </c>
      <c r="H208" s="465" t="s">
        <v>1265</v>
      </c>
      <c r="I208" s="465" t="s">
        <v>3518</v>
      </c>
      <c r="J208" s="472"/>
      <c r="K208" s="472"/>
      <c r="L208" s="465" t="s">
        <v>3519</v>
      </c>
    </row>
    <row r="209" spans="1:12" ht="25.5">
      <c r="A209" s="465">
        <f t="shared" si="5"/>
        <v>207</v>
      </c>
      <c r="B209" s="465" t="s">
        <v>3510</v>
      </c>
      <c r="C209" s="465" t="s">
        <v>632</v>
      </c>
      <c r="D209" s="466" t="s">
        <v>633</v>
      </c>
      <c r="E209" s="466" t="s">
        <v>298</v>
      </c>
      <c r="F209" s="465" t="s">
        <v>3520</v>
      </c>
      <c r="G209" s="465" t="s">
        <v>3521</v>
      </c>
      <c r="H209" s="465" t="s">
        <v>3522</v>
      </c>
      <c r="I209" s="465" t="s">
        <v>3523</v>
      </c>
      <c r="J209" s="472"/>
      <c r="K209" s="472"/>
      <c r="L209" s="465" t="s">
        <v>3519</v>
      </c>
    </row>
    <row r="210" spans="1:12" ht="38.25">
      <c r="A210" s="465">
        <f t="shared" si="5"/>
        <v>208</v>
      </c>
      <c r="B210" s="465" t="s">
        <v>3510</v>
      </c>
      <c r="C210" s="465" t="s">
        <v>632</v>
      </c>
      <c r="D210" s="466" t="s">
        <v>633</v>
      </c>
      <c r="E210" s="466" t="s">
        <v>298</v>
      </c>
      <c r="F210" s="465" t="s">
        <v>1261</v>
      </c>
      <c r="G210" s="465" t="s">
        <v>3524</v>
      </c>
      <c r="H210" s="465" t="s">
        <v>3525</v>
      </c>
      <c r="I210" s="465" t="s">
        <v>1297</v>
      </c>
      <c r="J210" s="472"/>
      <c r="K210" s="472"/>
      <c r="L210" s="465" t="s">
        <v>3519</v>
      </c>
    </row>
    <row r="211" spans="1:12" ht="25.5">
      <c r="A211" s="465">
        <f t="shared" si="5"/>
        <v>209</v>
      </c>
      <c r="B211" s="465" t="s">
        <v>3510</v>
      </c>
      <c r="C211" s="465" t="s">
        <v>632</v>
      </c>
      <c r="D211" s="466" t="s">
        <v>633</v>
      </c>
      <c r="E211" s="466" t="s">
        <v>298</v>
      </c>
      <c r="F211" s="465" t="s">
        <v>1271</v>
      </c>
      <c r="G211" s="465" t="s">
        <v>3526</v>
      </c>
      <c r="H211" s="465" t="s">
        <v>1658</v>
      </c>
      <c r="I211" s="465" t="s">
        <v>1372</v>
      </c>
      <c r="J211" s="472"/>
      <c r="K211" s="472"/>
      <c r="L211" s="465" t="s">
        <v>3519</v>
      </c>
    </row>
    <row r="212" spans="1:12" ht="76.5">
      <c r="A212" s="465">
        <f t="shared" si="5"/>
        <v>210</v>
      </c>
      <c r="B212" s="465" t="s">
        <v>3510</v>
      </c>
      <c r="C212" s="465" t="s">
        <v>3527</v>
      </c>
      <c r="D212" s="466" t="s">
        <v>633</v>
      </c>
      <c r="E212" s="466" t="s">
        <v>640</v>
      </c>
      <c r="F212" s="465" t="s">
        <v>3528</v>
      </c>
      <c r="G212" s="465" t="s">
        <v>3529</v>
      </c>
      <c r="H212" s="465" t="s">
        <v>3530</v>
      </c>
      <c r="I212" s="465" t="s">
        <v>1372</v>
      </c>
      <c r="J212" s="472">
        <v>53443</v>
      </c>
      <c r="K212" s="472">
        <v>90557</v>
      </c>
      <c r="L212" s="465" t="s">
        <v>3531</v>
      </c>
    </row>
    <row r="213" spans="1:12" ht="76.5">
      <c r="A213" s="465">
        <f t="shared" si="5"/>
        <v>211</v>
      </c>
      <c r="B213" s="465" t="s">
        <v>3510</v>
      </c>
      <c r="C213" s="465" t="s">
        <v>3527</v>
      </c>
      <c r="D213" s="466" t="s">
        <v>633</v>
      </c>
      <c r="E213" s="466" t="s">
        <v>640</v>
      </c>
      <c r="F213" s="465" t="s">
        <v>3532</v>
      </c>
      <c r="G213" s="465" t="s">
        <v>3529</v>
      </c>
      <c r="H213" s="465" t="s">
        <v>3533</v>
      </c>
      <c r="I213" s="465" t="s">
        <v>1422</v>
      </c>
      <c r="J213" s="472">
        <v>5000</v>
      </c>
      <c r="K213" s="472">
        <v>0</v>
      </c>
      <c r="L213" s="465" t="s">
        <v>3531</v>
      </c>
    </row>
    <row r="214" spans="1:12" ht="25.5">
      <c r="A214" s="465">
        <f t="shared" si="5"/>
        <v>212</v>
      </c>
      <c r="B214" s="465" t="s">
        <v>3510</v>
      </c>
      <c r="C214" s="465" t="s">
        <v>3534</v>
      </c>
      <c r="D214" s="466" t="s">
        <v>633</v>
      </c>
      <c r="E214" s="466" t="s">
        <v>640</v>
      </c>
      <c r="F214" s="465" t="s">
        <v>3535</v>
      </c>
      <c r="G214" s="465" t="s">
        <v>2377</v>
      </c>
      <c r="H214" s="465" t="s">
        <v>3536</v>
      </c>
      <c r="I214" s="465" t="s">
        <v>1372</v>
      </c>
      <c r="J214" s="472">
        <v>16581.29</v>
      </c>
      <c r="K214" s="472">
        <v>0</v>
      </c>
      <c r="L214" s="465" t="s">
        <v>3537</v>
      </c>
    </row>
    <row r="215" spans="1:12" ht="25.5">
      <c r="A215" s="465">
        <f t="shared" si="5"/>
        <v>213</v>
      </c>
      <c r="B215" s="465" t="s">
        <v>3510</v>
      </c>
      <c r="C215" s="465" t="s">
        <v>3538</v>
      </c>
      <c r="D215" s="466" t="s">
        <v>633</v>
      </c>
      <c r="E215" s="466" t="s">
        <v>640</v>
      </c>
      <c r="F215" s="465" t="s">
        <v>3539</v>
      </c>
      <c r="G215" s="465" t="s">
        <v>3540</v>
      </c>
      <c r="H215" s="465" t="s">
        <v>3541</v>
      </c>
      <c r="I215" s="465" t="s">
        <v>1379</v>
      </c>
      <c r="J215" s="472">
        <v>12899.6</v>
      </c>
      <c r="K215" s="472">
        <v>0</v>
      </c>
      <c r="L215" s="465" t="s">
        <v>3542</v>
      </c>
    </row>
    <row r="216" spans="1:12" ht="25.5">
      <c r="A216" s="465">
        <f t="shared" si="5"/>
        <v>214</v>
      </c>
      <c r="B216" s="465" t="s">
        <v>3510</v>
      </c>
      <c r="C216" s="465" t="s">
        <v>3543</v>
      </c>
      <c r="D216" s="466" t="s">
        <v>633</v>
      </c>
      <c r="E216" s="466" t="s">
        <v>640</v>
      </c>
      <c r="F216" s="465" t="s">
        <v>3544</v>
      </c>
      <c r="G216" s="465" t="s">
        <v>3545</v>
      </c>
      <c r="H216" s="465" t="s">
        <v>3546</v>
      </c>
      <c r="I216" s="465" t="s">
        <v>2138</v>
      </c>
      <c r="J216" s="472">
        <v>8000</v>
      </c>
      <c r="K216" s="472">
        <v>0</v>
      </c>
      <c r="L216" s="465"/>
    </row>
    <row r="217" spans="1:12" ht="25.5">
      <c r="A217" s="465">
        <f t="shared" si="5"/>
        <v>215</v>
      </c>
      <c r="B217" s="465" t="s">
        <v>3510</v>
      </c>
      <c r="C217" s="465" t="s">
        <v>3547</v>
      </c>
      <c r="D217" s="466" t="s">
        <v>881</v>
      </c>
      <c r="E217" s="466" t="s">
        <v>298</v>
      </c>
      <c r="F217" s="465" t="s">
        <v>3548</v>
      </c>
      <c r="G217" s="465" t="s">
        <v>3549</v>
      </c>
      <c r="H217" s="465" t="s">
        <v>3550</v>
      </c>
      <c r="I217" s="465" t="s">
        <v>3551</v>
      </c>
      <c r="J217" s="472">
        <v>240</v>
      </c>
      <c r="K217" s="472">
        <v>0</v>
      </c>
      <c r="L217" s="465"/>
    </row>
    <row r="218" spans="1:12">
      <c r="A218" s="465">
        <f t="shared" si="5"/>
        <v>216</v>
      </c>
      <c r="B218" s="465" t="s">
        <v>3510</v>
      </c>
      <c r="C218" s="465" t="s">
        <v>3552</v>
      </c>
      <c r="D218" s="466" t="s">
        <v>881</v>
      </c>
      <c r="E218" s="466" t="s">
        <v>298</v>
      </c>
      <c r="F218" s="465" t="s">
        <v>3553</v>
      </c>
      <c r="G218" s="465" t="s">
        <v>3549</v>
      </c>
      <c r="H218" s="465" t="s">
        <v>3554</v>
      </c>
      <c r="I218" s="465" t="s">
        <v>3555</v>
      </c>
      <c r="J218" s="472">
        <v>5760</v>
      </c>
      <c r="K218" s="472">
        <v>0</v>
      </c>
      <c r="L218" s="465"/>
    </row>
    <row r="219" spans="1:12">
      <c r="A219" s="465">
        <f t="shared" si="5"/>
        <v>217</v>
      </c>
      <c r="B219" s="465" t="s">
        <v>3510</v>
      </c>
      <c r="C219" s="465" t="s">
        <v>3556</v>
      </c>
      <c r="D219" s="466" t="s">
        <v>881</v>
      </c>
      <c r="E219" s="466" t="s">
        <v>298</v>
      </c>
      <c r="F219" s="465" t="s">
        <v>3557</v>
      </c>
      <c r="G219" s="465" t="s">
        <v>3558</v>
      </c>
      <c r="H219" s="465" t="s">
        <v>3559</v>
      </c>
      <c r="I219" s="465" t="s">
        <v>3560</v>
      </c>
      <c r="J219" s="472">
        <v>1458</v>
      </c>
      <c r="K219" s="472">
        <v>0</v>
      </c>
      <c r="L219" s="465"/>
    </row>
    <row r="220" spans="1:12">
      <c r="A220" s="465">
        <f t="shared" si="5"/>
        <v>218</v>
      </c>
      <c r="B220" s="465" t="s">
        <v>3510</v>
      </c>
      <c r="C220" s="465" t="s">
        <v>3561</v>
      </c>
      <c r="D220" s="466" t="s">
        <v>881</v>
      </c>
      <c r="E220" s="466" t="s">
        <v>298</v>
      </c>
      <c r="F220" s="465" t="s">
        <v>3562</v>
      </c>
      <c r="G220" s="465" t="s">
        <v>3563</v>
      </c>
      <c r="H220" s="465" t="s">
        <v>3564</v>
      </c>
      <c r="I220" s="465" t="s">
        <v>3565</v>
      </c>
      <c r="J220" s="472">
        <v>1992</v>
      </c>
      <c r="K220" s="472">
        <v>0</v>
      </c>
      <c r="L220" s="465"/>
    </row>
    <row r="221" spans="1:12" ht="25.5">
      <c r="A221" s="465">
        <f t="shared" si="5"/>
        <v>219</v>
      </c>
      <c r="B221" s="465" t="s">
        <v>3510</v>
      </c>
      <c r="C221" s="465" t="s">
        <v>3566</v>
      </c>
      <c r="D221" s="466" t="s">
        <v>881</v>
      </c>
      <c r="E221" s="466" t="s">
        <v>298</v>
      </c>
      <c r="F221" s="465" t="s">
        <v>3567</v>
      </c>
      <c r="G221" s="465" t="s">
        <v>2478</v>
      </c>
      <c r="H221" s="465" t="s">
        <v>3568</v>
      </c>
      <c r="I221" s="465" t="s">
        <v>3569</v>
      </c>
      <c r="J221" s="472">
        <v>168</v>
      </c>
      <c r="K221" s="472">
        <v>0</v>
      </c>
      <c r="L221" s="465"/>
    </row>
    <row r="222" spans="1:12" ht="25.5">
      <c r="A222" s="465">
        <f t="shared" si="5"/>
        <v>220</v>
      </c>
      <c r="B222" s="465" t="s">
        <v>3510</v>
      </c>
      <c r="C222" s="465" t="s">
        <v>3570</v>
      </c>
      <c r="D222" s="466" t="s">
        <v>881</v>
      </c>
      <c r="E222" s="466" t="s">
        <v>298</v>
      </c>
      <c r="F222" s="465" t="s">
        <v>3571</v>
      </c>
      <c r="G222" s="465" t="s">
        <v>3572</v>
      </c>
      <c r="H222" s="465" t="s">
        <v>3573</v>
      </c>
      <c r="I222" s="465" t="s">
        <v>2440</v>
      </c>
      <c r="J222" s="472">
        <v>1000</v>
      </c>
      <c r="K222" s="472">
        <v>0</v>
      </c>
      <c r="L222" s="465"/>
    </row>
    <row r="223" spans="1:12" ht="25.5">
      <c r="A223" s="465">
        <f t="shared" si="5"/>
        <v>221</v>
      </c>
      <c r="B223" s="465" t="s">
        <v>3510</v>
      </c>
      <c r="C223" s="465" t="s">
        <v>3566</v>
      </c>
      <c r="D223" s="466" t="s">
        <v>881</v>
      </c>
      <c r="E223" s="466" t="s">
        <v>298</v>
      </c>
      <c r="F223" s="465" t="s">
        <v>3574</v>
      </c>
      <c r="G223" s="465" t="s">
        <v>2478</v>
      </c>
      <c r="H223" s="465" t="s">
        <v>3575</v>
      </c>
      <c r="I223" s="465" t="s">
        <v>2462</v>
      </c>
      <c r="J223" s="472">
        <v>972</v>
      </c>
      <c r="K223" s="472">
        <v>0</v>
      </c>
      <c r="L223" s="465"/>
    </row>
    <row r="224" spans="1:12" ht="25.5">
      <c r="A224" s="465">
        <f t="shared" si="5"/>
        <v>222</v>
      </c>
      <c r="B224" s="465" t="s">
        <v>3510</v>
      </c>
      <c r="C224" s="465" t="s">
        <v>3576</v>
      </c>
      <c r="D224" s="466" t="s">
        <v>881</v>
      </c>
      <c r="E224" s="466" t="s">
        <v>298</v>
      </c>
      <c r="F224" s="465" t="s">
        <v>3577</v>
      </c>
      <c r="G224" s="465" t="s">
        <v>3578</v>
      </c>
      <c r="H224" s="465" t="s">
        <v>3579</v>
      </c>
      <c r="I224" s="465" t="s">
        <v>2462</v>
      </c>
      <c r="J224" s="472">
        <v>288</v>
      </c>
      <c r="K224" s="472">
        <v>0</v>
      </c>
      <c r="L224" s="465"/>
    </row>
    <row r="225" spans="1:12">
      <c r="A225" s="465">
        <f t="shared" si="5"/>
        <v>223</v>
      </c>
      <c r="B225" s="465" t="s">
        <v>3510</v>
      </c>
      <c r="C225" s="465" t="s">
        <v>3552</v>
      </c>
      <c r="D225" s="466" t="s">
        <v>881</v>
      </c>
      <c r="E225" s="466" t="s">
        <v>298</v>
      </c>
      <c r="F225" s="465" t="s">
        <v>3580</v>
      </c>
      <c r="G225" s="465" t="s">
        <v>3563</v>
      </c>
      <c r="H225" s="465" t="s">
        <v>3581</v>
      </c>
      <c r="I225" s="465" t="s">
        <v>3582</v>
      </c>
      <c r="J225" s="472">
        <v>432</v>
      </c>
      <c r="K225" s="472">
        <v>0</v>
      </c>
      <c r="L225" s="465"/>
    </row>
    <row r="226" spans="1:12">
      <c r="A226" s="465">
        <f t="shared" si="5"/>
        <v>224</v>
      </c>
      <c r="B226" s="465" t="s">
        <v>3510</v>
      </c>
      <c r="C226" s="465" t="s">
        <v>3561</v>
      </c>
      <c r="D226" s="466" t="s">
        <v>881</v>
      </c>
      <c r="E226" s="466" t="s">
        <v>298</v>
      </c>
      <c r="F226" s="465" t="s">
        <v>3583</v>
      </c>
      <c r="G226" s="465" t="s">
        <v>3563</v>
      </c>
      <c r="H226" s="465" t="s">
        <v>3564</v>
      </c>
      <c r="I226" s="465" t="s">
        <v>3584</v>
      </c>
      <c r="J226" s="472">
        <v>792</v>
      </c>
      <c r="K226" s="472">
        <v>0</v>
      </c>
      <c r="L226" s="465"/>
    </row>
    <row r="227" spans="1:12">
      <c r="A227" s="465">
        <f t="shared" si="5"/>
        <v>225</v>
      </c>
      <c r="B227" s="465" t="s">
        <v>3510</v>
      </c>
      <c r="C227" s="465" t="s">
        <v>3585</v>
      </c>
      <c r="D227" s="466" t="s">
        <v>881</v>
      </c>
      <c r="E227" s="466" t="s">
        <v>298</v>
      </c>
      <c r="F227" s="465" t="s">
        <v>3586</v>
      </c>
      <c r="G227" s="465" t="s">
        <v>3587</v>
      </c>
      <c r="H227" s="465" t="s">
        <v>3588</v>
      </c>
      <c r="I227" s="465" t="s">
        <v>3589</v>
      </c>
      <c r="J227" s="472">
        <v>600</v>
      </c>
      <c r="K227" s="472">
        <v>0</v>
      </c>
      <c r="L227" s="465"/>
    </row>
    <row r="228" spans="1:12" ht="25.5">
      <c r="A228" s="465">
        <f t="shared" si="5"/>
        <v>226</v>
      </c>
      <c r="B228" s="465" t="s">
        <v>3510</v>
      </c>
      <c r="C228" s="465" t="s">
        <v>3590</v>
      </c>
      <c r="D228" s="466" t="s">
        <v>881</v>
      </c>
      <c r="E228" s="466" t="s">
        <v>298</v>
      </c>
      <c r="F228" s="465" t="s">
        <v>3591</v>
      </c>
      <c r="G228" s="465" t="s">
        <v>2504</v>
      </c>
      <c r="H228" s="465" t="s">
        <v>3592</v>
      </c>
      <c r="I228" s="465" t="s">
        <v>3593</v>
      </c>
      <c r="J228" s="472">
        <v>576</v>
      </c>
      <c r="K228" s="472">
        <v>0</v>
      </c>
      <c r="L228" s="465"/>
    </row>
    <row r="229" spans="1:12" ht="25.5">
      <c r="A229" s="465">
        <f t="shared" si="5"/>
        <v>227</v>
      </c>
      <c r="B229" s="465" t="s">
        <v>3510</v>
      </c>
      <c r="C229" s="465" t="s">
        <v>3594</v>
      </c>
      <c r="D229" s="466" t="s">
        <v>881</v>
      </c>
      <c r="E229" s="466" t="s">
        <v>298</v>
      </c>
      <c r="F229" s="465" t="s">
        <v>3595</v>
      </c>
      <c r="G229" s="465" t="s">
        <v>3596</v>
      </c>
      <c r="H229" s="465" t="s">
        <v>3597</v>
      </c>
      <c r="I229" s="465" t="s">
        <v>3598</v>
      </c>
      <c r="J229" s="472">
        <v>300</v>
      </c>
      <c r="K229" s="472">
        <v>0</v>
      </c>
      <c r="L229" s="465"/>
    </row>
    <row r="230" spans="1:12" ht="25.5">
      <c r="A230" s="465">
        <f t="shared" si="5"/>
        <v>228</v>
      </c>
      <c r="B230" s="465" t="s">
        <v>3510</v>
      </c>
      <c r="C230" s="465" t="s">
        <v>3599</v>
      </c>
      <c r="D230" s="466" t="s">
        <v>881</v>
      </c>
      <c r="E230" s="466" t="s">
        <v>298</v>
      </c>
      <c r="F230" s="465" t="s">
        <v>3600</v>
      </c>
      <c r="G230" s="465" t="s">
        <v>3587</v>
      </c>
      <c r="H230" s="465" t="s">
        <v>3601</v>
      </c>
      <c r="I230" s="465" t="s">
        <v>3602</v>
      </c>
      <c r="J230" s="472">
        <v>1200</v>
      </c>
      <c r="K230" s="472">
        <v>0</v>
      </c>
      <c r="L230" s="465"/>
    </row>
    <row r="231" spans="1:12">
      <c r="A231" s="465">
        <f t="shared" si="5"/>
        <v>229</v>
      </c>
      <c r="B231" s="465" t="s">
        <v>3510</v>
      </c>
      <c r="C231" s="465" t="s">
        <v>3603</v>
      </c>
      <c r="D231" s="466" t="s">
        <v>881</v>
      </c>
      <c r="E231" s="466" t="s">
        <v>298</v>
      </c>
      <c r="F231" s="465" t="s">
        <v>3604</v>
      </c>
      <c r="G231" s="465" t="s">
        <v>3587</v>
      </c>
      <c r="H231" s="465" t="s">
        <v>3605</v>
      </c>
      <c r="I231" s="465" t="s">
        <v>3598</v>
      </c>
      <c r="J231" s="472">
        <v>120</v>
      </c>
      <c r="K231" s="472">
        <v>0</v>
      </c>
      <c r="L231" s="465"/>
    </row>
    <row r="232" spans="1:12">
      <c r="A232" s="465">
        <f t="shared" si="5"/>
        <v>230</v>
      </c>
      <c r="B232" s="465" t="s">
        <v>3510</v>
      </c>
      <c r="C232" s="465" t="s">
        <v>3552</v>
      </c>
      <c r="D232" s="466" t="s">
        <v>881</v>
      </c>
      <c r="E232" s="466" t="s">
        <v>298</v>
      </c>
      <c r="F232" s="465" t="s">
        <v>3606</v>
      </c>
      <c r="G232" s="465" t="s">
        <v>3563</v>
      </c>
      <c r="H232" s="465" t="s">
        <v>3607</v>
      </c>
      <c r="I232" s="465" t="s">
        <v>3608</v>
      </c>
      <c r="J232" s="472">
        <v>192</v>
      </c>
      <c r="K232" s="472">
        <v>0</v>
      </c>
      <c r="L232" s="465"/>
    </row>
    <row r="233" spans="1:12">
      <c r="A233" s="465">
        <f>A232+1</f>
        <v>231</v>
      </c>
      <c r="B233" s="465" t="s">
        <v>591</v>
      </c>
      <c r="C233" s="465" t="s">
        <v>3609</v>
      </c>
      <c r="D233" s="466" t="s">
        <v>633</v>
      </c>
      <c r="E233" s="466" t="s">
        <v>298</v>
      </c>
      <c r="F233" s="465" t="s">
        <v>3610</v>
      </c>
      <c r="G233" s="465" t="s">
        <v>3611</v>
      </c>
      <c r="H233" s="465" t="s">
        <v>3612</v>
      </c>
      <c r="I233" s="465">
        <v>2014</v>
      </c>
      <c r="J233" s="473">
        <v>4000</v>
      </c>
      <c r="K233" s="473"/>
      <c r="L233" s="465"/>
    </row>
    <row r="234" spans="1:12">
      <c r="A234" s="465">
        <f t="shared" ref="A234:A251" si="6">A233+1</f>
        <v>232</v>
      </c>
      <c r="B234" s="465" t="s">
        <v>591</v>
      </c>
      <c r="C234" s="465" t="s">
        <v>3609</v>
      </c>
      <c r="D234" s="466" t="s">
        <v>633</v>
      </c>
      <c r="E234" s="466" t="s">
        <v>298</v>
      </c>
      <c r="F234" s="465" t="s">
        <v>3613</v>
      </c>
      <c r="G234" s="465" t="s">
        <v>3614</v>
      </c>
      <c r="H234" s="465" t="s">
        <v>3615</v>
      </c>
      <c r="I234" s="465">
        <v>2014</v>
      </c>
      <c r="J234" s="473">
        <v>1000</v>
      </c>
      <c r="K234" s="473"/>
      <c r="L234" s="465"/>
    </row>
    <row r="235" spans="1:12">
      <c r="A235" s="465">
        <f t="shared" si="6"/>
        <v>233</v>
      </c>
      <c r="B235" s="465" t="s">
        <v>591</v>
      </c>
      <c r="C235" s="465" t="s">
        <v>3609</v>
      </c>
      <c r="D235" s="466" t="s">
        <v>633</v>
      </c>
      <c r="E235" s="466" t="s">
        <v>298</v>
      </c>
      <c r="F235" s="465" t="s">
        <v>3616</v>
      </c>
      <c r="G235" s="465" t="s">
        <v>3617</v>
      </c>
      <c r="H235" s="465" t="s">
        <v>3618</v>
      </c>
      <c r="I235" s="465">
        <v>2014</v>
      </c>
      <c r="J235" s="473">
        <v>3000</v>
      </c>
      <c r="K235" s="473"/>
      <c r="L235" s="465"/>
    </row>
    <row r="236" spans="1:12">
      <c r="A236" s="465">
        <f t="shared" si="6"/>
        <v>234</v>
      </c>
      <c r="B236" s="465" t="s">
        <v>591</v>
      </c>
      <c r="C236" s="465" t="s">
        <v>3609</v>
      </c>
      <c r="D236" s="466" t="s">
        <v>633</v>
      </c>
      <c r="E236" s="466" t="s">
        <v>298</v>
      </c>
      <c r="F236" s="465" t="s">
        <v>3619</v>
      </c>
      <c r="G236" s="465" t="s">
        <v>3620</v>
      </c>
      <c r="H236" s="465" t="s">
        <v>3621</v>
      </c>
      <c r="I236" s="465">
        <v>2014</v>
      </c>
      <c r="J236" s="473">
        <v>8000</v>
      </c>
      <c r="K236" s="473"/>
      <c r="L236" s="465"/>
    </row>
    <row r="237" spans="1:12">
      <c r="A237" s="465">
        <f t="shared" si="6"/>
        <v>235</v>
      </c>
      <c r="B237" s="465" t="s">
        <v>591</v>
      </c>
      <c r="C237" s="465" t="s">
        <v>3609</v>
      </c>
      <c r="D237" s="466" t="s">
        <v>633</v>
      </c>
      <c r="E237" s="466" t="s">
        <v>298</v>
      </c>
      <c r="F237" s="465" t="s">
        <v>3622</v>
      </c>
      <c r="G237" s="465" t="s">
        <v>3623</v>
      </c>
      <c r="H237" s="465" t="s">
        <v>3624</v>
      </c>
      <c r="I237" s="465">
        <v>2014</v>
      </c>
      <c r="J237" s="473">
        <v>7500</v>
      </c>
      <c r="K237" s="473"/>
      <c r="L237" s="465"/>
    </row>
    <row r="238" spans="1:12">
      <c r="A238" s="465">
        <f t="shared" si="6"/>
        <v>236</v>
      </c>
      <c r="B238" s="465" t="s">
        <v>591</v>
      </c>
      <c r="C238" s="465" t="s">
        <v>3609</v>
      </c>
      <c r="D238" s="466" t="s">
        <v>633</v>
      </c>
      <c r="E238" s="466" t="s">
        <v>298</v>
      </c>
      <c r="F238" s="465" t="s">
        <v>3625</v>
      </c>
      <c r="G238" s="465" t="s">
        <v>3611</v>
      </c>
      <c r="H238" s="465" t="s">
        <v>3626</v>
      </c>
      <c r="I238" s="465">
        <v>2014</v>
      </c>
      <c r="J238" s="473">
        <v>8000</v>
      </c>
      <c r="K238" s="473"/>
      <c r="L238" s="465"/>
    </row>
    <row r="239" spans="1:12">
      <c r="A239" s="465">
        <f t="shared" si="6"/>
        <v>237</v>
      </c>
      <c r="B239" s="465" t="s">
        <v>591</v>
      </c>
      <c r="C239" s="465" t="s">
        <v>3609</v>
      </c>
      <c r="D239" s="466" t="s">
        <v>633</v>
      </c>
      <c r="E239" s="466" t="s">
        <v>298</v>
      </c>
      <c r="F239" s="465" t="s">
        <v>3627</v>
      </c>
      <c r="G239" s="465" t="s">
        <v>3628</v>
      </c>
      <c r="H239" s="465" t="s">
        <v>3629</v>
      </c>
      <c r="I239" s="465">
        <v>2014</v>
      </c>
      <c r="J239" s="473">
        <v>5000</v>
      </c>
      <c r="K239" s="473"/>
      <c r="L239" s="465"/>
    </row>
    <row r="240" spans="1:12">
      <c r="A240" s="465">
        <f t="shared" si="6"/>
        <v>238</v>
      </c>
      <c r="B240" s="465" t="s">
        <v>591</v>
      </c>
      <c r="C240" s="465" t="s">
        <v>3630</v>
      </c>
      <c r="D240" s="466" t="s">
        <v>633</v>
      </c>
      <c r="E240" s="466" t="s">
        <v>298</v>
      </c>
      <c r="F240" s="465" t="s">
        <v>3631</v>
      </c>
      <c r="G240" s="465" t="s">
        <v>3620</v>
      </c>
      <c r="H240" s="465" t="s">
        <v>3632</v>
      </c>
      <c r="I240" s="465">
        <v>2014</v>
      </c>
      <c r="J240" s="473">
        <v>400</v>
      </c>
      <c r="K240" s="473"/>
      <c r="L240" s="465"/>
    </row>
    <row r="241" spans="1:12">
      <c r="A241" s="465">
        <f t="shared" si="6"/>
        <v>239</v>
      </c>
      <c r="B241" s="465" t="s">
        <v>591</v>
      </c>
      <c r="C241" s="465" t="s">
        <v>3633</v>
      </c>
      <c r="D241" s="466" t="s">
        <v>633</v>
      </c>
      <c r="E241" s="466" t="s">
        <v>640</v>
      </c>
      <c r="F241" s="465" t="s">
        <v>3634</v>
      </c>
      <c r="G241" s="465" t="s">
        <v>3635</v>
      </c>
      <c r="H241" s="465" t="s">
        <v>3636</v>
      </c>
      <c r="I241" s="465">
        <v>2014</v>
      </c>
      <c r="J241" s="473">
        <v>2904</v>
      </c>
      <c r="K241" s="473"/>
      <c r="L241" s="465"/>
    </row>
    <row r="242" spans="1:12">
      <c r="A242" s="465">
        <f t="shared" si="6"/>
        <v>240</v>
      </c>
      <c r="B242" s="465" t="s">
        <v>591</v>
      </c>
      <c r="C242" s="465" t="s">
        <v>2394</v>
      </c>
      <c r="D242" s="466" t="s">
        <v>633</v>
      </c>
      <c r="E242" s="466" t="s">
        <v>640</v>
      </c>
      <c r="F242" s="465"/>
      <c r="G242" s="465" t="s">
        <v>3637</v>
      </c>
      <c r="H242" s="465" t="s">
        <v>2394</v>
      </c>
      <c r="I242" s="465">
        <v>2014</v>
      </c>
      <c r="J242" s="473">
        <v>8000</v>
      </c>
      <c r="K242" s="473"/>
      <c r="L242" s="465"/>
    </row>
    <row r="243" spans="1:12">
      <c r="A243" s="465">
        <f t="shared" si="6"/>
        <v>241</v>
      </c>
      <c r="B243" s="465" t="s">
        <v>591</v>
      </c>
      <c r="C243" s="465" t="s">
        <v>3638</v>
      </c>
      <c r="D243" s="466" t="s">
        <v>633</v>
      </c>
      <c r="E243" s="466" t="s">
        <v>298</v>
      </c>
      <c r="F243" s="465" t="s">
        <v>3639</v>
      </c>
      <c r="G243" s="465" t="s">
        <v>3640</v>
      </c>
      <c r="H243" s="465" t="s">
        <v>3641</v>
      </c>
      <c r="I243" s="465">
        <v>2014</v>
      </c>
      <c r="J243" s="473">
        <v>500</v>
      </c>
      <c r="K243" s="473"/>
      <c r="L243" s="465"/>
    </row>
    <row r="244" spans="1:12">
      <c r="A244" s="465">
        <f t="shared" si="6"/>
        <v>242</v>
      </c>
      <c r="B244" s="465" t="s">
        <v>591</v>
      </c>
      <c r="C244" s="465" t="s">
        <v>3642</v>
      </c>
      <c r="D244" s="466" t="s">
        <v>633</v>
      </c>
      <c r="E244" s="466" t="s">
        <v>298</v>
      </c>
      <c r="F244" s="465" t="s">
        <v>3643</v>
      </c>
      <c r="G244" s="465" t="s">
        <v>3644</v>
      </c>
      <c r="H244" s="465" t="s">
        <v>3645</v>
      </c>
      <c r="I244" s="465">
        <v>2014</v>
      </c>
      <c r="J244" s="473">
        <v>2000</v>
      </c>
      <c r="K244" s="473"/>
      <c r="L244" s="465"/>
    </row>
    <row r="245" spans="1:12">
      <c r="A245" s="465">
        <f t="shared" si="6"/>
        <v>243</v>
      </c>
      <c r="B245" s="465" t="s">
        <v>591</v>
      </c>
      <c r="C245" s="465" t="s">
        <v>3646</v>
      </c>
      <c r="D245" s="466" t="s">
        <v>633</v>
      </c>
      <c r="E245" s="466" t="s">
        <v>298</v>
      </c>
      <c r="F245" s="465" t="s">
        <v>3647</v>
      </c>
      <c r="G245" s="465" t="s">
        <v>3640</v>
      </c>
      <c r="H245" s="465" t="s">
        <v>3648</v>
      </c>
      <c r="I245" s="465">
        <v>2014</v>
      </c>
      <c r="J245" s="473">
        <v>300</v>
      </c>
      <c r="K245" s="473"/>
      <c r="L245" s="465"/>
    </row>
    <row r="246" spans="1:12">
      <c r="A246" s="465">
        <f t="shared" si="6"/>
        <v>244</v>
      </c>
      <c r="B246" s="465" t="s">
        <v>591</v>
      </c>
      <c r="C246" s="465" t="s">
        <v>3649</v>
      </c>
      <c r="D246" s="466" t="s">
        <v>881</v>
      </c>
      <c r="E246" s="466" t="s">
        <v>298</v>
      </c>
      <c r="F246" s="465" t="s">
        <v>3650</v>
      </c>
      <c r="G246" s="465" t="s">
        <v>3623</v>
      </c>
      <c r="H246" s="465" t="s">
        <v>3651</v>
      </c>
      <c r="I246" s="465">
        <v>2014</v>
      </c>
      <c r="J246" s="473">
        <v>2000</v>
      </c>
      <c r="K246" s="473"/>
      <c r="L246" s="465"/>
    </row>
    <row r="247" spans="1:12">
      <c r="A247" s="465">
        <f t="shared" si="6"/>
        <v>245</v>
      </c>
      <c r="B247" s="465" t="s">
        <v>591</v>
      </c>
      <c r="C247" s="465" t="s">
        <v>3652</v>
      </c>
      <c r="D247" s="466" t="s">
        <v>881</v>
      </c>
      <c r="E247" s="466" t="s">
        <v>298</v>
      </c>
      <c r="F247" s="465" t="s">
        <v>3653</v>
      </c>
      <c r="G247" s="465" t="s">
        <v>3623</v>
      </c>
      <c r="H247" s="465" t="s">
        <v>3651</v>
      </c>
      <c r="I247" s="465">
        <v>2014</v>
      </c>
      <c r="J247" s="473">
        <v>1000</v>
      </c>
      <c r="K247" s="473"/>
      <c r="L247" s="465"/>
    </row>
    <row r="248" spans="1:12" ht="25.5">
      <c r="A248" s="465">
        <f t="shared" si="6"/>
        <v>246</v>
      </c>
      <c r="B248" s="465" t="s">
        <v>591</v>
      </c>
      <c r="C248" s="465" t="s">
        <v>3654</v>
      </c>
      <c r="D248" s="466" t="s">
        <v>881</v>
      </c>
      <c r="E248" s="466" t="s">
        <v>298</v>
      </c>
      <c r="F248" s="465" t="s">
        <v>3655</v>
      </c>
      <c r="G248" s="465" t="s">
        <v>3656</v>
      </c>
      <c r="H248" s="465" t="s">
        <v>3657</v>
      </c>
      <c r="I248" s="465">
        <v>2014</v>
      </c>
      <c r="J248" s="473">
        <v>1992</v>
      </c>
      <c r="K248" s="473"/>
      <c r="L248" s="465"/>
    </row>
    <row r="249" spans="1:12">
      <c r="A249" s="465">
        <f t="shared" si="6"/>
        <v>247</v>
      </c>
      <c r="B249" s="465" t="s">
        <v>591</v>
      </c>
      <c r="C249" s="465" t="s">
        <v>3658</v>
      </c>
      <c r="D249" s="466" t="s">
        <v>881</v>
      </c>
      <c r="E249" s="466" t="s">
        <v>298</v>
      </c>
      <c r="F249" s="465" t="s">
        <v>3659</v>
      </c>
      <c r="G249" s="465" t="s">
        <v>3660</v>
      </c>
      <c r="H249" s="465" t="s">
        <v>3661</v>
      </c>
      <c r="I249" s="465">
        <v>2014</v>
      </c>
      <c r="J249" s="473">
        <v>11780</v>
      </c>
      <c r="K249" s="473"/>
      <c r="L249" s="465"/>
    </row>
    <row r="250" spans="1:12">
      <c r="A250" s="465">
        <f t="shared" si="6"/>
        <v>248</v>
      </c>
      <c r="B250" s="465" t="s">
        <v>591</v>
      </c>
      <c r="C250" s="465" t="s">
        <v>3662</v>
      </c>
      <c r="D250" s="466" t="s">
        <v>881</v>
      </c>
      <c r="E250" s="466" t="s">
        <v>298</v>
      </c>
      <c r="F250" s="465" t="s">
        <v>3663</v>
      </c>
      <c r="G250" s="465" t="s">
        <v>3664</v>
      </c>
      <c r="H250" s="465" t="s">
        <v>3665</v>
      </c>
      <c r="I250" s="465">
        <v>2014</v>
      </c>
      <c r="J250" s="473">
        <v>16000</v>
      </c>
      <c r="K250" s="473"/>
      <c r="L250" s="465"/>
    </row>
    <row r="251" spans="1:12">
      <c r="A251" s="465">
        <f t="shared" si="6"/>
        <v>249</v>
      </c>
      <c r="B251" s="465" t="s">
        <v>591</v>
      </c>
      <c r="C251" s="465" t="s">
        <v>3666</v>
      </c>
      <c r="D251" s="466" t="s">
        <v>881</v>
      </c>
      <c r="E251" s="466" t="s">
        <v>298</v>
      </c>
      <c r="F251" s="465" t="s">
        <v>3655</v>
      </c>
      <c r="G251" s="465" t="s">
        <v>3667</v>
      </c>
      <c r="H251" s="465" t="s">
        <v>3668</v>
      </c>
      <c r="I251" s="465">
        <v>2014</v>
      </c>
      <c r="J251" s="473">
        <v>1000</v>
      </c>
      <c r="K251" s="473"/>
      <c r="L251" s="465"/>
    </row>
    <row r="252" spans="1:12" ht="25.5">
      <c r="A252" s="474">
        <f>A251+1</f>
        <v>250</v>
      </c>
      <c r="B252" s="474" t="s">
        <v>596</v>
      </c>
      <c r="C252" s="475" t="s">
        <v>3543</v>
      </c>
      <c r="D252" s="474" t="s">
        <v>633</v>
      </c>
      <c r="E252" s="474" t="s">
        <v>640</v>
      </c>
      <c r="F252" s="474">
        <v>21310155</v>
      </c>
      <c r="G252" s="475" t="s">
        <v>3669</v>
      </c>
      <c r="H252" s="475" t="s">
        <v>3670</v>
      </c>
      <c r="I252" s="475" t="s">
        <v>3671</v>
      </c>
      <c r="J252" s="476">
        <v>6000</v>
      </c>
      <c r="K252" s="474">
        <v>0</v>
      </c>
      <c r="L252" s="474"/>
    </row>
    <row r="253" spans="1:12" ht="25.5">
      <c r="A253" s="474">
        <f t="shared" ref="A253:A263" si="7">A252+1</f>
        <v>251</v>
      </c>
      <c r="B253" s="474" t="s">
        <v>596</v>
      </c>
      <c r="C253" s="475" t="s">
        <v>3672</v>
      </c>
      <c r="D253" s="474" t="s">
        <v>633</v>
      </c>
      <c r="E253" s="474" t="s">
        <v>298</v>
      </c>
      <c r="F253" s="474">
        <v>26110230116</v>
      </c>
      <c r="G253" s="477" t="s">
        <v>3673</v>
      </c>
      <c r="H253" s="475" t="s">
        <v>3674</v>
      </c>
      <c r="I253" s="478" t="s">
        <v>3675</v>
      </c>
      <c r="J253" s="479">
        <v>1588146.71</v>
      </c>
      <c r="K253" s="480">
        <v>0</v>
      </c>
      <c r="L253" s="481"/>
    </row>
    <row r="254" spans="1:12" ht="25.5">
      <c r="A254" s="474">
        <f t="shared" si="7"/>
        <v>252</v>
      </c>
      <c r="B254" s="474" t="s">
        <v>596</v>
      </c>
      <c r="C254" s="475" t="s">
        <v>3672</v>
      </c>
      <c r="D254" s="474" t="s">
        <v>633</v>
      </c>
      <c r="E254" s="474" t="s">
        <v>298</v>
      </c>
      <c r="F254" s="474">
        <v>26110230115</v>
      </c>
      <c r="G254" s="475" t="s">
        <v>3676</v>
      </c>
      <c r="H254" s="475" t="s">
        <v>3677</v>
      </c>
      <c r="I254" s="478" t="s">
        <v>3678</v>
      </c>
      <c r="J254" s="479">
        <v>638072.75</v>
      </c>
      <c r="K254" s="480">
        <v>0</v>
      </c>
      <c r="L254" s="481"/>
    </row>
    <row r="255" spans="1:12" ht="25.5">
      <c r="A255" s="474">
        <f t="shared" si="7"/>
        <v>253</v>
      </c>
      <c r="B255" s="474" t="s">
        <v>596</v>
      </c>
      <c r="C255" s="475" t="s">
        <v>3672</v>
      </c>
      <c r="D255" s="474" t="s">
        <v>633</v>
      </c>
      <c r="E255" s="474" t="s">
        <v>298</v>
      </c>
      <c r="F255" s="474">
        <v>26110230113</v>
      </c>
      <c r="G255" s="475" t="s">
        <v>3679</v>
      </c>
      <c r="H255" s="475" t="s">
        <v>3680</v>
      </c>
      <c r="I255" s="478" t="s">
        <v>3678</v>
      </c>
      <c r="J255" s="479">
        <v>436395.26</v>
      </c>
      <c r="K255" s="480">
        <v>0</v>
      </c>
      <c r="L255" s="481"/>
    </row>
    <row r="256" spans="1:12" ht="25.5">
      <c r="A256" s="474">
        <f t="shared" si="7"/>
        <v>254</v>
      </c>
      <c r="B256" s="474" t="s">
        <v>596</v>
      </c>
      <c r="C256" s="475" t="s">
        <v>3672</v>
      </c>
      <c r="D256" s="474" t="s">
        <v>633</v>
      </c>
      <c r="E256" s="474" t="s">
        <v>298</v>
      </c>
      <c r="F256" s="474">
        <v>26110230023</v>
      </c>
      <c r="G256" s="475" t="s">
        <v>3681</v>
      </c>
      <c r="H256" s="475" t="s">
        <v>3682</v>
      </c>
      <c r="I256" s="478" t="s">
        <v>3683</v>
      </c>
      <c r="J256" s="479">
        <v>27230.34</v>
      </c>
      <c r="K256" s="480">
        <v>0</v>
      </c>
      <c r="L256" s="474"/>
    </row>
    <row r="257" spans="1:12" ht="25.5">
      <c r="A257" s="474">
        <f t="shared" si="7"/>
        <v>255</v>
      </c>
      <c r="B257" s="474" t="s">
        <v>596</v>
      </c>
      <c r="C257" s="475" t="s">
        <v>3684</v>
      </c>
      <c r="D257" s="474" t="s">
        <v>633</v>
      </c>
      <c r="E257" s="474" t="s">
        <v>298</v>
      </c>
      <c r="F257" s="474">
        <v>26250120053</v>
      </c>
      <c r="G257" s="475" t="s">
        <v>3685</v>
      </c>
      <c r="H257" s="475" t="s">
        <v>3686</v>
      </c>
      <c r="I257" s="478" t="s">
        <v>3687</v>
      </c>
      <c r="J257" s="479">
        <v>2578.4499999999998</v>
      </c>
      <c r="K257" s="482">
        <v>0</v>
      </c>
      <c r="L257" s="474"/>
    </row>
    <row r="258" spans="1:12" ht="38.25">
      <c r="A258" s="474">
        <f t="shared" si="7"/>
        <v>256</v>
      </c>
      <c r="B258" s="474" t="s">
        <v>596</v>
      </c>
      <c r="C258" s="475" t="s">
        <v>3684</v>
      </c>
      <c r="D258" s="474" t="s">
        <v>633</v>
      </c>
      <c r="E258" s="474" t="s">
        <v>298</v>
      </c>
      <c r="F258" s="474">
        <v>26250120070</v>
      </c>
      <c r="G258" s="475" t="s">
        <v>3685</v>
      </c>
      <c r="H258" s="475" t="s">
        <v>3688</v>
      </c>
      <c r="I258" s="478" t="s">
        <v>3689</v>
      </c>
      <c r="J258" s="479">
        <v>2037.46</v>
      </c>
      <c r="K258" s="482">
        <v>0</v>
      </c>
      <c r="L258" s="474"/>
    </row>
    <row r="259" spans="1:12" ht="25.5">
      <c r="A259" s="474">
        <f t="shared" si="7"/>
        <v>257</v>
      </c>
      <c r="B259" s="474" t="s">
        <v>596</v>
      </c>
      <c r="C259" s="475" t="s">
        <v>3672</v>
      </c>
      <c r="D259" s="474" t="s">
        <v>633</v>
      </c>
      <c r="E259" s="474" t="s">
        <v>298</v>
      </c>
      <c r="F259" s="474">
        <v>26110230042</v>
      </c>
      <c r="G259" s="475" t="s">
        <v>3690</v>
      </c>
      <c r="H259" s="475" t="s">
        <v>3691</v>
      </c>
      <c r="I259" s="474" t="s">
        <v>3692</v>
      </c>
      <c r="J259" s="479">
        <v>161003.10999999999</v>
      </c>
      <c r="K259" s="483">
        <v>0</v>
      </c>
      <c r="L259" s="474"/>
    </row>
    <row r="260" spans="1:12" ht="25.5">
      <c r="A260" s="474">
        <f t="shared" si="7"/>
        <v>258</v>
      </c>
      <c r="B260" s="474" t="s">
        <v>596</v>
      </c>
      <c r="C260" s="475" t="s">
        <v>3684</v>
      </c>
      <c r="D260" s="474" t="s">
        <v>633</v>
      </c>
      <c r="E260" s="474" t="s">
        <v>298</v>
      </c>
      <c r="F260" s="474">
        <v>26220220159</v>
      </c>
      <c r="G260" s="475" t="s">
        <v>3693</v>
      </c>
      <c r="H260" s="475" t="s">
        <v>3694</v>
      </c>
      <c r="I260" s="475" t="s">
        <v>3695</v>
      </c>
      <c r="J260" s="479">
        <v>62660.02</v>
      </c>
      <c r="K260" s="483">
        <v>0</v>
      </c>
      <c r="L260" s="474"/>
    </row>
    <row r="261" spans="1:12" ht="25.5">
      <c r="A261" s="474">
        <f t="shared" si="7"/>
        <v>259</v>
      </c>
      <c r="B261" s="474" t="s">
        <v>596</v>
      </c>
      <c r="C261" s="475" t="s">
        <v>3684</v>
      </c>
      <c r="D261" s="474" t="s">
        <v>633</v>
      </c>
      <c r="E261" s="474" t="s">
        <v>298</v>
      </c>
      <c r="F261" s="474">
        <v>26220220137</v>
      </c>
      <c r="G261" s="475" t="s">
        <v>3696</v>
      </c>
      <c r="H261" s="475" t="s">
        <v>3697</v>
      </c>
      <c r="I261" s="475" t="s">
        <v>3698</v>
      </c>
      <c r="J261" s="479">
        <v>823.6</v>
      </c>
      <c r="K261" s="482">
        <v>144756.54999999999</v>
      </c>
      <c r="L261" s="475"/>
    </row>
    <row r="262" spans="1:12" ht="25.5">
      <c r="A262" s="474">
        <f t="shared" si="7"/>
        <v>260</v>
      </c>
      <c r="B262" s="474" t="s">
        <v>596</v>
      </c>
      <c r="C262" s="475" t="s">
        <v>3684</v>
      </c>
      <c r="D262" s="474" t="s">
        <v>633</v>
      </c>
      <c r="E262" s="474" t="s">
        <v>298</v>
      </c>
      <c r="F262" s="474">
        <v>26220220179</v>
      </c>
      <c r="G262" s="475" t="s">
        <v>3699</v>
      </c>
      <c r="H262" s="475" t="s">
        <v>3700</v>
      </c>
      <c r="I262" s="475" t="s">
        <v>3701</v>
      </c>
      <c r="J262" s="482">
        <v>26308.02</v>
      </c>
      <c r="K262" s="482">
        <v>12198788.779999999</v>
      </c>
      <c r="L262" s="474"/>
    </row>
    <row r="263" spans="1:12" ht="38.25">
      <c r="A263" s="474">
        <f t="shared" si="7"/>
        <v>261</v>
      </c>
      <c r="B263" s="474" t="s">
        <v>596</v>
      </c>
      <c r="C263" s="475" t="s">
        <v>3702</v>
      </c>
      <c r="D263" s="474" t="s">
        <v>633</v>
      </c>
      <c r="E263" s="474" t="s">
        <v>298</v>
      </c>
      <c r="F263" s="475" t="s">
        <v>3703</v>
      </c>
      <c r="G263" s="475" t="s">
        <v>3704</v>
      </c>
      <c r="H263" s="475" t="s">
        <v>3705</v>
      </c>
      <c r="I263" s="475" t="s">
        <v>3706</v>
      </c>
      <c r="J263" s="482">
        <v>4000</v>
      </c>
      <c r="K263" s="482"/>
      <c r="L263" s="474"/>
    </row>
    <row r="264" spans="1:12" ht="25.5">
      <c r="A264" s="465">
        <f>A263+1</f>
        <v>262</v>
      </c>
      <c r="B264" s="484" t="s">
        <v>594</v>
      </c>
      <c r="C264" s="484" t="s">
        <v>3707</v>
      </c>
      <c r="D264" s="485" t="s">
        <v>633</v>
      </c>
      <c r="E264" s="485" t="s">
        <v>298</v>
      </c>
      <c r="F264" s="484" t="s">
        <v>3708</v>
      </c>
      <c r="G264" s="484" t="s">
        <v>2754</v>
      </c>
      <c r="H264" s="484" t="s">
        <v>3709</v>
      </c>
      <c r="I264" s="486">
        <v>2014</v>
      </c>
      <c r="J264" s="487">
        <v>1500</v>
      </c>
      <c r="K264" s="487">
        <v>0</v>
      </c>
      <c r="L264" s="484"/>
    </row>
    <row r="265" spans="1:12" ht="25.5">
      <c r="A265" s="465">
        <f t="shared" ref="A265:A276" si="8">A264+1</f>
        <v>263</v>
      </c>
      <c r="B265" s="484" t="s">
        <v>594</v>
      </c>
      <c r="C265" s="484" t="s">
        <v>3710</v>
      </c>
      <c r="D265" s="485" t="s">
        <v>881</v>
      </c>
      <c r="E265" s="485" t="s">
        <v>640</v>
      </c>
      <c r="F265" s="484" t="s">
        <v>3711</v>
      </c>
      <c r="G265" s="484" t="s">
        <v>3712</v>
      </c>
      <c r="H265" s="484" t="s">
        <v>3713</v>
      </c>
      <c r="I265" s="488">
        <v>2014</v>
      </c>
      <c r="J265" s="487">
        <v>87.5</v>
      </c>
      <c r="K265" s="487">
        <v>0</v>
      </c>
      <c r="L265" s="484" t="s">
        <v>3714</v>
      </c>
    </row>
    <row r="266" spans="1:12" ht="25.5">
      <c r="A266" s="465">
        <f t="shared" si="8"/>
        <v>264</v>
      </c>
      <c r="B266" s="484" t="s">
        <v>594</v>
      </c>
      <c r="C266" s="484" t="s">
        <v>3715</v>
      </c>
      <c r="D266" s="485" t="s">
        <v>881</v>
      </c>
      <c r="E266" s="485" t="s">
        <v>298</v>
      </c>
      <c r="F266" s="484" t="s">
        <v>3716</v>
      </c>
      <c r="G266" s="484" t="s">
        <v>2754</v>
      </c>
      <c r="H266" s="484" t="s">
        <v>3717</v>
      </c>
      <c r="I266" s="488">
        <v>2014</v>
      </c>
      <c r="J266" s="487">
        <v>6600</v>
      </c>
      <c r="K266" s="487">
        <v>0</v>
      </c>
      <c r="L266" s="484"/>
    </row>
    <row r="267" spans="1:12" ht="25.5">
      <c r="A267" s="465">
        <f t="shared" si="8"/>
        <v>265</v>
      </c>
      <c r="B267" s="484" t="s">
        <v>594</v>
      </c>
      <c r="C267" s="484" t="s">
        <v>3718</v>
      </c>
      <c r="D267" s="485" t="s">
        <v>633</v>
      </c>
      <c r="E267" s="485" t="s">
        <v>298</v>
      </c>
      <c r="F267" s="484" t="s">
        <v>3719</v>
      </c>
      <c r="G267" s="484" t="s">
        <v>2764</v>
      </c>
      <c r="H267" s="484" t="s">
        <v>3720</v>
      </c>
      <c r="I267" s="486">
        <v>2014</v>
      </c>
      <c r="J267" s="487">
        <v>3000</v>
      </c>
      <c r="K267" s="487">
        <v>0</v>
      </c>
      <c r="L267" s="484"/>
    </row>
    <row r="268" spans="1:12" ht="25.5">
      <c r="A268" s="465">
        <f t="shared" si="8"/>
        <v>266</v>
      </c>
      <c r="B268" s="484" t="s">
        <v>594</v>
      </c>
      <c r="C268" s="484" t="s">
        <v>3721</v>
      </c>
      <c r="D268" s="485" t="s">
        <v>633</v>
      </c>
      <c r="E268" s="485" t="s">
        <v>298</v>
      </c>
      <c r="F268" s="484" t="s">
        <v>3722</v>
      </c>
      <c r="G268" s="484" t="s">
        <v>2764</v>
      </c>
      <c r="H268" s="484" t="s">
        <v>3723</v>
      </c>
      <c r="I268" s="486">
        <v>2014</v>
      </c>
      <c r="J268" s="487">
        <v>300</v>
      </c>
      <c r="K268" s="487">
        <v>0</v>
      </c>
      <c r="L268" s="484"/>
    </row>
    <row r="269" spans="1:12" ht="25.5">
      <c r="A269" s="465">
        <f t="shared" si="8"/>
        <v>267</v>
      </c>
      <c r="B269" s="484" t="s">
        <v>594</v>
      </c>
      <c r="C269" s="484" t="s">
        <v>3724</v>
      </c>
      <c r="D269" s="485" t="s">
        <v>633</v>
      </c>
      <c r="E269" s="485" t="s">
        <v>298</v>
      </c>
      <c r="F269" s="484" t="s">
        <v>3725</v>
      </c>
      <c r="G269" s="484" t="s">
        <v>2787</v>
      </c>
      <c r="H269" s="484" t="s">
        <v>3726</v>
      </c>
      <c r="I269" s="486">
        <v>2014</v>
      </c>
      <c r="J269" s="487">
        <v>1000</v>
      </c>
      <c r="K269" s="487">
        <v>0</v>
      </c>
      <c r="L269" s="484"/>
    </row>
    <row r="270" spans="1:12">
      <c r="A270" s="465">
        <f t="shared" si="8"/>
        <v>268</v>
      </c>
      <c r="B270" s="484" t="s">
        <v>594</v>
      </c>
      <c r="C270" s="484" t="s">
        <v>3727</v>
      </c>
      <c r="D270" s="485" t="s">
        <v>633</v>
      </c>
      <c r="E270" s="485" t="s">
        <v>298</v>
      </c>
      <c r="F270" s="484" t="s">
        <v>3728</v>
      </c>
      <c r="G270" s="484" t="s">
        <v>2787</v>
      </c>
      <c r="H270" s="484" t="s">
        <v>3729</v>
      </c>
      <c r="I270" s="486">
        <v>2014</v>
      </c>
      <c r="J270" s="487">
        <v>2000</v>
      </c>
      <c r="K270" s="487">
        <v>0</v>
      </c>
      <c r="L270" s="484"/>
    </row>
    <row r="271" spans="1:12">
      <c r="A271" s="465">
        <f t="shared" si="8"/>
        <v>269</v>
      </c>
      <c r="B271" s="484" t="s">
        <v>594</v>
      </c>
      <c r="C271" s="484" t="s">
        <v>3730</v>
      </c>
      <c r="D271" s="485" t="s">
        <v>633</v>
      </c>
      <c r="E271" s="485" t="s">
        <v>298</v>
      </c>
      <c r="F271" s="484" t="s">
        <v>3731</v>
      </c>
      <c r="G271" s="484" t="s">
        <v>2764</v>
      </c>
      <c r="H271" s="484" t="s">
        <v>3720</v>
      </c>
      <c r="I271" s="486">
        <v>2014</v>
      </c>
      <c r="J271" s="487">
        <v>2000</v>
      </c>
      <c r="K271" s="487">
        <v>0</v>
      </c>
      <c r="L271" s="484"/>
    </row>
    <row r="272" spans="1:12">
      <c r="A272" s="465">
        <f t="shared" si="8"/>
        <v>270</v>
      </c>
      <c r="B272" s="484" t="s">
        <v>594</v>
      </c>
      <c r="C272" s="484" t="s">
        <v>3732</v>
      </c>
      <c r="D272" s="485" t="s">
        <v>633</v>
      </c>
      <c r="E272" s="485" t="s">
        <v>298</v>
      </c>
      <c r="F272" s="484" t="s">
        <v>3733</v>
      </c>
      <c r="G272" s="484" t="s">
        <v>2764</v>
      </c>
      <c r="H272" s="484" t="s">
        <v>3720</v>
      </c>
      <c r="I272" s="486">
        <v>2014</v>
      </c>
      <c r="J272" s="487">
        <v>700</v>
      </c>
      <c r="K272" s="487">
        <v>0</v>
      </c>
      <c r="L272" s="484"/>
    </row>
    <row r="273" spans="1:12">
      <c r="A273" s="465">
        <f t="shared" si="8"/>
        <v>271</v>
      </c>
      <c r="B273" s="484" t="s">
        <v>594</v>
      </c>
      <c r="C273" s="484" t="s">
        <v>3630</v>
      </c>
      <c r="D273" s="485" t="s">
        <v>633</v>
      </c>
      <c r="E273" s="485" t="s">
        <v>298</v>
      </c>
      <c r="F273" s="484" t="s">
        <v>3734</v>
      </c>
      <c r="G273" s="484" t="s">
        <v>2787</v>
      </c>
      <c r="H273" s="484" t="s">
        <v>3735</v>
      </c>
      <c r="I273" s="486">
        <v>2014</v>
      </c>
      <c r="J273" s="487">
        <v>2000</v>
      </c>
      <c r="K273" s="487">
        <v>0</v>
      </c>
      <c r="L273" s="484"/>
    </row>
    <row r="274" spans="1:12">
      <c r="A274" s="465">
        <f t="shared" si="8"/>
        <v>272</v>
      </c>
      <c r="B274" s="484" t="s">
        <v>594</v>
      </c>
      <c r="C274" s="484" t="s">
        <v>3736</v>
      </c>
      <c r="D274" s="485" t="s">
        <v>633</v>
      </c>
      <c r="E274" s="485" t="s">
        <v>298</v>
      </c>
      <c r="F274" s="484" t="s">
        <v>3737</v>
      </c>
      <c r="G274" s="484" t="s">
        <v>3738</v>
      </c>
      <c r="H274" s="484" t="s">
        <v>3739</v>
      </c>
      <c r="I274" s="486">
        <v>2014</v>
      </c>
      <c r="J274" s="487">
        <v>1200</v>
      </c>
      <c r="K274" s="487">
        <v>0</v>
      </c>
      <c r="L274" s="484"/>
    </row>
    <row r="275" spans="1:12" ht="25.5">
      <c r="A275" s="465">
        <f t="shared" si="8"/>
        <v>273</v>
      </c>
      <c r="B275" s="484" t="s">
        <v>594</v>
      </c>
      <c r="C275" s="484" t="s">
        <v>3740</v>
      </c>
      <c r="D275" s="485" t="s">
        <v>633</v>
      </c>
      <c r="E275" s="485" t="s">
        <v>298</v>
      </c>
      <c r="F275" s="484" t="s">
        <v>3741</v>
      </c>
      <c r="G275" s="484" t="s">
        <v>2787</v>
      </c>
      <c r="H275" s="484" t="s">
        <v>3726</v>
      </c>
      <c r="I275" s="486">
        <v>2014</v>
      </c>
      <c r="J275" s="487">
        <v>1000</v>
      </c>
      <c r="K275" s="487">
        <v>0</v>
      </c>
      <c r="L275" s="484"/>
    </row>
    <row r="276" spans="1:12" ht="25.5">
      <c r="A276" s="465">
        <f t="shared" si="8"/>
        <v>274</v>
      </c>
      <c r="B276" s="484" t="s">
        <v>594</v>
      </c>
      <c r="C276" s="484" t="s">
        <v>3718</v>
      </c>
      <c r="D276" s="485" t="s">
        <v>633</v>
      </c>
      <c r="E276" s="485" t="s">
        <v>298</v>
      </c>
      <c r="F276" s="484" t="s">
        <v>3742</v>
      </c>
      <c r="G276" s="484" t="s">
        <v>2787</v>
      </c>
      <c r="H276" s="484" t="s">
        <v>3743</v>
      </c>
      <c r="I276" s="486">
        <v>2014</v>
      </c>
      <c r="J276" s="487">
        <v>5554.96</v>
      </c>
      <c r="K276" s="487">
        <v>0</v>
      </c>
      <c r="L276" s="484"/>
    </row>
    <row r="277" spans="1:12" ht="25.5">
      <c r="A277" s="465">
        <f>A276+1</f>
        <v>275</v>
      </c>
      <c r="B277" s="484" t="s">
        <v>2817</v>
      </c>
      <c r="C277" s="484" t="s">
        <v>3468</v>
      </c>
      <c r="D277" s="485" t="s">
        <v>633</v>
      </c>
      <c r="E277" s="485" t="s">
        <v>640</v>
      </c>
      <c r="F277" s="484" t="s">
        <v>3744</v>
      </c>
      <c r="G277" s="484" t="s">
        <v>3745</v>
      </c>
      <c r="H277" s="484" t="s">
        <v>3746</v>
      </c>
      <c r="I277" s="484" t="s">
        <v>3747</v>
      </c>
      <c r="J277" s="487">
        <v>14724.97</v>
      </c>
      <c r="K277" s="487">
        <v>0</v>
      </c>
      <c r="L277" s="471" t="s">
        <v>3748</v>
      </c>
    </row>
    <row r="278" spans="1:12" ht="38.25">
      <c r="A278" s="465">
        <f t="shared" ref="A278:A293" si="9">A277+1</f>
        <v>276</v>
      </c>
      <c r="B278" s="484" t="s">
        <v>2817</v>
      </c>
      <c r="C278" s="484" t="s">
        <v>876</v>
      </c>
      <c r="D278" s="485" t="s">
        <v>633</v>
      </c>
      <c r="E278" s="485" t="s">
        <v>640</v>
      </c>
      <c r="F278" s="484" t="s">
        <v>3749</v>
      </c>
      <c r="G278" s="484" t="s">
        <v>3750</v>
      </c>
      <c r="H278" s="484" t="s">
        <v>3751</v>
      </c>
      <c r="I278" s="484" t="s">
        <v>1418</v>
      </c>
      <c r="J278" s="487">
        <f>33456.81+19856.92</f>
        <v>53313.729999999996</v>
      </c>
      <c r="K278" s="487">
        <v>0</v>
      </c>
      <c r="L278" s="484" t="s">
        <v>3752</v>
      </c>
    </row>
    <row r="279" spans="1:12" ht="38.25">
      <c r="A279" s="465">
        <f t="shared" si="9"/>
        <v>277</v>
      </c>
      <c r="B279" s="484" t="s">
        <v>2817</v>
      </c>
      <c r="C279" s="484" t="s">
        <v>2924</v>
      </c>
      <c r="D279" s="485" t="s">
        <v>633</v>
      </c>
      <c r="E279" s="485" t="s">
        <v>640</v>
      </c>
      <c r="F279" s="484" t="s">
        <v>3753</v>
      </c>
      <c r="G279" s="484" t="s">
        <v>2835</v>
      </c>
      <c r="H279" s="484" t="s">
        <v>3754</v>
      </c>
      <c r="I279" s="484" t="s">
        <v>1379</v>
      </c>
      <c r="J279" s="487">
        <v>0</v>
      </c>
      <c r="K279" s="487">
        <v>0</v>
      </c>
      <c r="L279" s="484"/>
    </row>
    <row r="280" spans="1:12" ht="25.5">
      <c r="A280" s="465">
        <f t="shared" si="9"/>
        <v>278</v>
      </c>
      <c r="B280" s="484" t="s">
        <v>2817</v>
      </c>
      <c r="C280" s="484" t="s">
        <v>3755</v>
      </c>
      <c r="D280" s="485" t="s">
        <v>633</v>
      </c>
      <c r="E280" s="485" t="s">
        <v>640</v>
      </c>
      <c r="F280" s="484" t="s">
        <v>3756</v>
      </c>
      <c r="G280" s="484" t="s">
        <v>2835</v>
      </c>
      <c r="H280" s="484" t="s">
        <v>3757</v>
      </c>
      <c r="I280" s="484" t="s">
        <v>1379</v>
      </c>
      <c r="J280" s="487">
        <v>238.41</v>
      </c>
      <c r="K280" s="487">
        <v>0</v>
      </c>
      <c r="L280" s="489"/>
    </row>
    <row r="281" spans="1:12" ht="25.5">
      <c r="A281" s="465">
        <f t="shared" si="9"/>
        <v>279</v>
      </c>
      <c r="B281" s="484" t="s">
        <v>2817</v>
      </c>
      <c r="C281" s="484" t="s">
        <v>3758</v>
      </c>
      <c r="D281" s="485" t="s">
        <v>881</v>
      </c>
      <c r="E281" s="485" t="s">
        <v>3759</v>
      </c>
      <c r="F281" s="484" t="s">
        <v>3760</v>
      </c>
      <c r="G281" s="484" t="s">
        <v>2835</v>
      </c>
      <c r="H281" s="484" t="s">
        <v>3761</v>
      </c>
      <c r="I281" s="486">
        <v>2014</v>
      </c>
      <c r="J281" s="487">
        <v>10000</v>
      </c>
      <c r="K281" s="487">
        <v>0</v>
      </c>
      <c r="L281" s="489"/>
    </row>
    <row r="282" spans="1:12" ht="25.5">
      <c r="A282" s="465">
        <f t="shared" si="9"/>
        <v>280</v>
      </c>
      <c r="B282" s="484" t="s">
        <v>2817</v>
      </c>
      <c r="C282" s="484" t="s">
        <v>3758</v>
      </c>
      <c r="D282" s="485" t="s">
        <v>881</v>
      </c>
      <c r="E282" s="485" t="s">
        <v>3759</v>
      </c>
      <c r="F282" s="484" t="s">
        <v>3762</v>
      </c>
      <c r="G282" s="484" t="s">
        <v>2835</v>
      </c>
      <c r="H282" s="484" t="s">
        <v>3763</v>
      </c>
      <c r="I282" s="486">
        <v>2014</v>
      </c>
      <c r="J282" s="487">
        <v>6600</v>
      </c>
      <c r="K282" s="487">
        <v>0</v>
      </c>
      <c r="L282" s="489"/>
    </row>
    <row r="283" spans="1:12" ht="38.25">
      <c r="A283" s="465">
        <f t="shared" si="9"/>
        <v>281</v>
      </c>
      <c r="B283" s="484" t="s">
        <v>2817</v>
      </c>
      <c r="C283" s="484" t="s">
        <v>3764</v>
      </c>
      <c r="D283" s="485" t="s">
        <v>881</v>
      </c>
      <c r="E283" s="485" t="s">
        <v>3759</v>
      </c>
      <c r="F283" s="484" t="s">
        <v>3765</v>
      </c>
      <c r="G283" s="484" t="s">
        <v>3766</v>
      </c>
      <c r="H283" s="484" t="s">
        <v>3767</v>
      </c>
      <c r="I283" s="484" t="s">
        <v>2340</v>
      </c>
      <c r="J283" s="487">
        <v>0</v>
      </c>
      <c r="K283" s="487">
        <v>0</v>
      </c>
      <c r="L283" s="489"/>
    </row>
    <row r="284" spans="1:12" ht="25.5">
      <c r="A284" s="465">
        <f t="shared" si="9"/>
        <v>282</v>
      </c>
      <c r="B284" s="484" t="s">
        <v>2817</v>
      </c>
      <c r="C284" s="484" t="s">
        <v>3768</v>
      </c>
      <c r="D284" s="484" t="s">
        <v>881</v>
      </c>
      <c r="E284" s="484" t="s">
        <v>3759</v>
      </c>
      <c r="F284" s="484" t="s">
        <v>3769</v>
      </c>
      <c r="G284" s="484" t="s">
        <v>3770</v>
      </c>
      <c r="H284" s="484" t="s">
        <v>3771</v>
      </c>
      <c r="I284" s="486">
        <v>2014</v>
      </c>
      <c r="J284" s="487">
        <v>500</v>
      </c>
      <c r="K284" s="487">
        <v>0</v>
      </c>
      <c r="L284" s="484"/>
    </row>
    <row r="285" spans="1:12" ht="25.5">
      <c r="A285" s="465">
        <f t="shared" si="9"/>
        <v>283</v>
      </c>
      <c r="B285" s="484" t="s">
        <v>2817</v>
      </c>
      <c r="C285" s="484" t="s">
        <v>3772</v>
      </c>
      <c r="D285" s="484" t="s">
        <v>881</v>
      </c>
      <c r="E285" s="484" t="s">
        <v>3759</v>
      </c>
      <c r="F285" s="484" t="s">
        <v>3769</v>
      </c>
      <c r="G285" s="484" t="s">
        <v>3770</v>
      </c>
      <c r="H285" s="484" t="s">
        <v>3773</v>
      </c>
      <c r="I285" s="486">
        <v>2014</v>
      </c>
      <c r="J285" s="487">
        <v>1500</v>
      </c>
      <c r="K285" s="487">
        <v>0</v>
      </c>
      <c r="L285" s="484"/>
    </row>
    <row r="286" spans="1:12" ht="25.5">
      <c r="A286" s="465">
        <f t="shared" si="9"/>
        <v>284</v>
      </c>
      <c r="B286" s="484" t="s">
        <v>2817</v>
      </c>
      <c r="C286" s="484" t="s">
        <v>3772</v>
      </c>
      <c r="D286" s="484" t="s">
        <v>881</v>
      </c>
      <c r="E286" s="484" t="s">
        <v>3759</v>
      </c>
      <c r="F286" s="484" t="s">
        <v>3769</v>
      </c>
      <c r="G286" s="484" t="s">
        <v>3770</v>
      </c>
      <c r="H286" s="484" t="s">
        <v>3773</v>
      </c>
      <c r="I286" s="486">
        <v>2014</v>
      </c>
      <c r="J286" s="487">
        <v>2000</v>
      </c>
      <c r="K286" s="487">
        <v>0</v>
      </c>
      <c r="L286" s="490"/>
    </row>
    <row r="287" spans="1:12" ht="51">
      <c r="A287" s="465">
        <f t="shared" si="9"/>
        <v>285</v>
      </c>
      <c r="B287" s="484" t="s">
        <v>2880</v>
      </c>
      <c r="C287" s="484" t="s">
        <v>2939</v>
      </c>
      <c r="D287" s="485" t="s">
        <v>633</v>
      </c>
      <c r="E287" s="485" t="s">
        <v>640</v>
      </c>
      <c r="F287" s="484" t="s">
        <v>3774</v>
      </c>
      <c r="G287" s="484" t="s">
        <v>3775</v>
      </c>
      <c r="H287" s="484" t="s">
        <v>3776</v>
      </c>
      <c r="I287" s="484" t="s">
        <v>3777</v>
      </c>
      <c r="J287" s="487">
        <v>109689.60000000001</v>
      </c>
      <c r="K287" s="487">
        <v>0</v>
      </c>
      <c r="L287" s="484" t="s">
        <v>3778</v>
      </c>
    </row>
    <row r="288" spans="1:12" ht="51">
      <c r="A288" s="465">
        <f t="shared" si="9"/>
        <v>286</v>
      </c>
      <c r="B288" s="484" t="s">
        <v>2880</v>
      </c>
      <c r="C288" s="484" t="s">
        <v>2939</v>
      </c>
      <c r="D288" s="485" t="s">
        <v>633</v>
      </c>
      <c r="E288" s="485" t="s">
        <v>640</v>
      </c>
      <c r="F288" s="484" t="s">
        <v>3779</v>
      </c>
      <c r="G288" s="484" t="s">
        <v>3775</v>
      </c>
      <c r="H288" s="484" t="s">
        <v>3780</v>
      </c>
      <c r="I288" s="484" t="s">
        <v>3781</v>
      </c>
      <c r="J288" s="487">
        <v>540360</v>
      </c>
      <c r="K288" s="487">
        <v>0</v>
      </c>
      <c r="L288" s="484" t="s">
        <v>3782</v>
      </c>
    </row>
    <row r="289" spans="1:12" ht="51">
      <c r="A289" s="465">
        <f t="shared" si="9"/>
        <v>287</v>
      </c>
      <c r="B289" s="484" t="s">
        <v>2880</v>
      </c>
      <c r="C289" s="484" t="s">
        <v>2939</v>
      </c>
      <c r="D289" s="485" t="s">
        <v>633</v>
      </c>
      <c r="E289" s="485" t="s">
        <v>640</v>
      </c>
      <c r="F289" s="484" t="s">
        <v>3779</v>
      </c>
      <c r="G289" s="484" t="s">
        <v>3775</v>
      </c>
      <c r="H289" s="484" t="s">
        <v>3780</v>
      </c>
      <c r="I289" s="484" t="s">
        <v>3781</v>
      </c>
      <c r="J289" s="487">
        <v>77878</v>
      </c>
      <c r="K289" s="487">
        <v>0</v>
      </c>
      <c r="L289" s="484" t="s">
        <v>3783</v>
      </c>
    </row>
    <row r="290" spans="1:12" ht="25.5">
      <c r="A290" s="465">
        <f t="shared" si="9"/>
        <v>288</v>
      </c>
      <c r="B290" s="484" t="s">
        <v>2880</v>
      </c>
      <c r="C290" s="484" t="s">
        <v>3538</v>
      </c>
      <c r="D290" s="484" t="s">
        <v>633</v>
      </c>
      <c r="E290" s="484" t="s">
        <v>640</v>
      </c>
      <c r="F290" s="484" t="s">
        <v>3784</v>
      </c>
      <c r="G290" s="484" t="s">
        <v>3785</v>
      </c>
      <c r="H290" s="484" t="s">
        <v>3786</v>
      </c>
      <c r="I290" s="484" t="s">
        <v>3787</v>
      </c>
      <c r="J290" s="487">
        <v>0</v>
      </c>
      <c r="K290" s="487">
        <v>0</v>
      </c>
      <c r="L290" s="484"/>
    </row>
    <row r="291" spans="1:12" ht="25.5">
      <c r="A291" s="465">
        <f t="shared" si="9"/>
        <v>289</v>
      </c>
      <c r="B291" s="484" t="s">
        <v>2880</v>
      </c>
      <c r="C291" s="484" t="s">
        <v>3468</v>
      </c>
      <c r="D291" s="484" t="s">
        <v>633</v>
      </c>
      <c r="E291" s="484" t="s">
        <v>640</v>
      </c>
      <c r="F291" s="484" t="s">
        <v>3788</v>
      </c>
      <c r="G291" s="484" t="s">
        <v>3785</v>
      </c>
      <c r="H291" s="484" t="s">
        <v>3789</v>
      </c>
      <c r="I291" s="484" t="s">
        <v>3790</v>
      </c>
      <c r="J291" s="487">
        <v>4098.0600000000004</v>
      </c>
      <c r="K291" s="487">
        <v>0</v>
      </c>
      <c r="L291" s="484" t="s">
        <v>3791</v>
      </c>
    </row>
    <row r="292" spans="1:12" ht="38.25">
      <c r="A292" s="465">
        <f t="shared" si="9"/>
        <v>290</v>
      </c>
      <c r="B292" s="465" t="s">
        <v>2880</v>
      </c>
      <c r="C292" s="465" t="s">
        <v>3792</v>
      </c>
      <c r="D292" s="491" t="s">
        <v>633</v>
      </c>
      <c r="E292" s="491" t="s">
        <v>640</v>
      </c>
      <c r="F292" s="465" t="s">
        <v>3793</v>
      </c>
      <c r="G292" s="465" t="s">
        <v>3794</v>
      </c>
      <c r="H292" s="465" t="s">
        <v>3795</v>
      </c>
      <c r="I292" s="492" t="s">
        <v>3796</v>
      </c>
      <c r="J292" s="493">
        <v>18199.060000000001</v>
      </c>
      <c r="K292" s="493">
        <v>0</v>
      </c>
      <c r="L292" s="465"/>
    </row>
    <row r="293" spans="1:12" ht="25.5">
      <c r="A293" s="465">
        <f t="shared" si="9"/>
        <v>291</v>
      </c>
      <c r="B293" s="465" t="s">
        <v>2880</v>
      </c>
      <c r="C293" s="465" t="s">
        <v>1582</v>
      </c>
      <c r="D293" s="491" t="s">
        <v>633</v>
      </c>
      <c r="E293" s="491" t="s">
        <v>640</v>
      </c>
      <c r="F293" s="465" t="s">
        <v>3797</v>
      </c>
      <c r="G293" s="465" t="s">
        <v>3798</v>
      </c>
      <c r="H293" s="465" t="s">
        <v>3799</v>
      </c>
      <c r="I293" s="492" t="s">
        <v>3800</v>
      </c>
      <c r="J293" s="493">
        <v>4329.76</v>
      </c>
      <c r="K293" s="493">
        <v>0</v>
      </c>
      <c r="L293" s="465"/>
    </row>
    <row r="294" spans="1:12">
      <c r="A294" s="428"/>
      <c r="B294" s="428"/>
      <c r="C294" s="428"/>
      <c r="D294" s="429"/>
      <c r="E294" s="429"/>
      <c r="F294" s="428"/>
      <c r="G294" s="430"/>
      <c r="H294" s="430"/>
      <c r="I294" s="430"/>
      <c r="J294" s="431"/>
      <c r="K294" s="428"/>
      <c r="L294" s="428"/>
    </row>
    <row r="295" spans="1:12">
      <c r="A295" s="428"/>
      <c r="B295" s="428"/>
      <c r="C295" s="428"/>
      <c r="D295" s="429"/>
      <c r="E295" s="429"/>
      <c r="F295" s="428"/>
      <c r="G295" s="430"/>
      <c r="H295" s="430"/>
      <c r="I295" s="430"/>
      <c r="J295" s="431"/>
      <c r="K295" s="428"/>
      <c r="L295" s="428"/>
    </row>
    <row r="296" spans="1:12">
      <c r="A296" s="428"/>
      <c r="B296" s="428"/>
      <c r="C296" s="428"/>
      <c r="D296" s="429"/>
      <c r="E296" s="429"/>
      <c r="F296" s="428"/>
      <c r="G296" s="430"/>
      <c r="H296" s="430"/>
      <c r="I296" s="430"/>
      <c r="J296" s="431"/>
      <c r="K296" s="428"/>
      <c r="L296" s="428"/>
    </row>
    <row r="297" spans="1:12">
      <c r="A297" s="428"/>
      <c r="B297" s="428"/>
      <c r="C297" s="428"/>
      <c r="D297" s="429"/>
      <c r="E297" s="429"/>
      <c r="F297" s="428"/>
      <c r="G297" s="430"/>
      <c r="H297" s="430"/>
      <c r="I297" s="430"/>
      <c r="J297" s="431"/>
      <c r="K297" s="428"/>
      <c r="L297" s="428"/>
    </row>
    <row r="298" spans="1:12">
      <c r="A298" s="428"/>
      <c r="B298" s="428"/>
      <c r="C298" s="428"/>
      <c r="D298" s="429"/>
      <c r="E298" s="429"/>
      <c r="F298" s="428"/>
      <c r="G298" s="430"/>
      <c r="H298" s="430"/>
      <c r="I298" s="430"/>
      <c r="J298" s="431"/>
      <c r="K298" s="428"/>
      <c r="L298" s="428"/>
    </row>
    <row r="299" spans="1:12">
      <c r="A299" s="428"/>
      <c r="B299" s="428"/>
      <c r="C299" s="428"/>
      <c r="D299" s="429"/>
      <c r="E299" s="429"/>
      <c r="F299" s="428"/>
      <c r="G299" s="430"/>
      <c r="H299" s="430"/>
      <c r="I299" s="430"/>
      <c r="J299" s="431"/>
      <c r="K299" s="428"/>
      <c r="L299" s="428"/>
    </row>
    <row r="300" spans="1:12">
      <c r="A300" s="428"/>
      <c r="B300" s="428"/>
      <c r="C300" s="428"/>
      <c r="D300" s="429"/>
      <c r="E300" s="429"/>
      <c r="F300" s="428"/>
      <c r="G300" s="430"/>
      <c r="H300" s="430"/>
      <c r="I300" s="430"/>
      <c r="J300" s="431"/>
      <c r="K300" s="428"/>
      <c r="L300" s="428"/>
    </row>
    <row r="301" spans="1:12">
      <c r="A301" s="428"/>
      <c r="B301" s="428"/>
      <c r="C301" s="428"/>
      <c r="D301" s="429"/>
      <c r="E301" s="429"/>
      <c r="F301" s="428"/>
      <c r="G301" s="430"/>
      <c r="H301" s="430"/>
      <c r="I301" s="430"/>
      <c r="J301" s="431"/>
      <c r="K301" s="428"/>
      <c r="L301" s="428"/>
    </row>
    <row r="302" spans="1:12">
      <c r="A302" s="428"/>
      <c r="B302" s="428"/>
      <c r="C302" s="428"/>
      <c r="D302" s="429"/>
      <c r="E302" s="429"/>
      <c r="F302" s="428"/>
      <c r="G302" s="430"/>
      <c r="H302" s="430"/>
      <c r="I302" s="430"/>
      <c r="J302" s="431"/>
      <c r="K302" s="428"/>
      <c r="L302" s="428"/>
    </row>
    <row r="303" spans="1:12">
      <c r="A303" s="428"/>
      <c r="B303" s="428"/>
      <c r="C303" s="428"/>
      <c r="D303" s="429"/>
      <c r="E303" s="429"/>
      <c r="F303" s="428"/>
      <c r="G303" s="430"/>
      <c r="H303" s="430"/>
      <c r="I303" s="430"/>
      <c r="J303" s="431"/>
      <c r="K303" s="428"/>
      <c r="L303" s="428"/>
    </row>
    <row r="304" spans="1:12">
      <c r="A304" s="428"/>
      <c r="B304" s="428"/>
      <c r="C304" s="428"/>
      <c r="D304" s="429"/>
      <c r="E304" s="429"/>
      <c r="F304" s="428"/>
      <c r="G304" s="430"/>
      <c r="H304" s="430"/>
      <c r="I304" s="430"/>
      <c r="J304" s="431"/>
      <c r="K304" s="428"/>
      <c r="L304" s="428"/>
    </row>
    <row r="305" spans="1:12">
      <c r="A305" s="428"/>
      <c r="B305" s="428"/>
      <c r="C305" s="428"/>
      <c r="D305" s="429"/>
      <c r="E305" s="429"/>
      <c r="F305" s="428"/>
      <c r="G305" s="430"/>
      <c r="H305" s="430"/>
      <c r="I305" s="430"/>
      <c r="J305" s="431"/>
      <c r="K305" s="428"/>
      <c r="L305" s="428"/>
    </row>
    <row r="306" spans="1:12">
      <c r="A306" s="428"/>
      <c r="B306" s="428"/>
      <c r="C306" s="428"/>
      <c r="D306" s="429"/>
      <c r="E306" s="429"/>
      <c r="F306" s="428"/>
      <c r="G306" s="430"/>
      <c r="H306" s="430"/>
      <c r="I306" s="430"/>
      <c r="J306" s="431"/>
      <c r="K306" s="428"/>
      <c r="L306" s="428"/>
    </row>
    <row r="307" spans="1:12">
      <c r="A307" s="428"/>
      <c r="B307" s="428"/>
      <c r="C307" s="428"/>
      <c r="D307" s="429"/>
      <c r="E307" s="429"/>
      <c r="F307" s="428"/>
      <c r="G307" s="430"/>
      <c r="H307" s="430"/>
      <c r="I307" s="430"/>
      <c r="J307" s="431"/>
      <c r="K307" s="428"/>
      <c r="L307" s="428"/>
    </row>
    <row r="308" spans="1:12">
      <c r="A308" s="428"/>
      <c r="B308" s="428"/>
      <c r="C308" s="428"/>
      <c r="D308" s="429"/>
      <c r="E308" s="429"/>
      <c r="F308" s="428"/>
      <c r="G308" s="430"/>
      <c r="H308" s="430"/>
      <c r="I308" s="430"/>
      <c r="J308" s="431"/>
      <c r="K308" s="428"/>
      <c r="L308" s="428"/>
    </row>
    <row r="309" spans="1:12">
      <c r="A309" s="428"/>
      <c r="B309" s="428"/>
      <c r="C309" s="428"/>
      <c r="D309" s="429"/>
      <c r="E309" s="429"/>
      <c r="F309" s="428"/>
      <c r="G309" s="430"/>
      <c r="H309" s="430"/>
      <c r="I309" s="430"/>
      <c r="J309" s="431"/>
      <c r="K309" s="428"/>
      <c r="L309" s="428"/>
    </row>
    <row r="310" spans="1:12">
      <c r="A310" s="428"/>
      <c r="B310" s="428"/>
      <c r="C310" s="428"/>
      <c r="D310" s="429"/>
      <c r="E310" s="429"/>
      <c r="F310" s="428"/>
      <c r="G310" s="430"/>
      <c r="H310" s="430"/>
      <c r="I310" s="430"/>
      <c r="J310" s="431"/>
      <c r="K310" s="428"/>
      <c r="L310" s="428"/>
    </row>
    <row r="311" spans="1:12">
      <c r="A311" s="428"/>
      <c r="B311" s="428"/>
      <c r="C311" s="428"/>
      <c r="D311" s="429"/>
      <c r="E311" s="429"/>
      <c r="F311" s="428"/>
      <c r="G311" s="430"/>
      <c r="H311" s="430"/>
      <c r="I311" s="430"/>
      <c r="J311" s="431"/>
      <c r="K311" s="428"/>
      <c r="L311" s="428"/>
    </row>
    <row r="312" spans="1:12">
      <c r="A312" s="428"/>
      <c r="B312" s="428"/>
      <c r="C312" s="428"/>
      <c r="D312" s="429"/>
      <c r="E312" s="429"/>
      <c r="F312" s="428"/>
      <c r="G312" s="430"/>
      <c r="H312" s="430"/>
      <c r="I312" s="430"/>
      <c r="J312" s="431"/>
      <c r="K312" s="428"/>
      <c r="L312" s="428"/>
    </row>
    <row r="313" spans="1:12">
      <c r="A313" s="428"/>
      <c r="B313" s="428"/>
      <c r="C313" s="428"/>
      <c r="D313" s="429"/>
      <c r="E313" s="429"/>
      <c r="F313" s="428"/>
      <c r="G313" s="430"/>
      <c r="H313" s="430"/>
      <c r="I313" s="430"/>
      <c r="J313" s="431"/>
      <c r="K313" s="428"/>
      <c r="L313" s="428"/>
    </row>
    <row r="314" spans="1:12">
      <c r="A314" s="428"/>
      <c r="B314" s="428"/>
      <c r="C314" s="428"/>
      <c r="D314" s="429"/>
      <c r="E314" s="429"/>
      <c r="F314" s="428"/>
      <c r="G314" s="430"/>
      <c r="H314" s="430"/>
      <c r="I314" s="430"/>
      <c r="J314" s="431"/>
      <c r="K314" s="428"/>
      <c r="L314" s="428"/>
    </row>
    <row r="315" spans="1:12">
      <c r="A315" s="428"/>
      <c r="B315" s="428"/>
      <c r="C315" s="428"/>
      <c r="D315" s="429"/>
      <c r="E315" s="429"/>
      <c r="F315" s="428"/>
      <c r="G315" s="430"/>
      <c r="H315" s="430"/>
      <c r="I315" s="430"/>
      <c r="J315" s="431"/>
      <c r="K315" s="428"/>
      <c r="L315" s="428"/>
    </row>
    <row r="316" spans="1:12">
      <c r="A316" s="428"/>
      <c r="B316" s="428"/>
      <c r="C316" s="428"/>
      <c r="D316" s="429"/>
      <c r="E316" s="429"/>
      <c r="F316" s="428"/>
      <c r="G316" s="430"/>
      <c r="H316" s="430"/>
      <c r="I316" s="430"/>
      <c r="J316" s="431"/>
      <c r="K316" s="428"/>
      <c r="L316" s="428"/>
    </row>
    <row r="317" spans="1:12">
      <c r="A317" s="428"/>
      <c r="B317" s="428"/>
      <c r="C317" s="428"/>
      <c r="D317" s="429"/>
      <c r="E317" s="429"/>
      <c r="F317" s="428"/>
      <c r="G317" s="430"/>
      <c r="H317" s="430"/>
      <c r="I317" s="430"/>
      <c r="J317" s="431"/>
      <c r="K317" s="428"/>
      <c r="L317" s="428"/>
    </row>
    <row r="318" spans="1:12">
      <c r="A318" s="428"/>
      <c r="B318" s="428"/>
      <c r="C318" s="428"/>
      <c r="D318" s="429"/>
      <c r="E318" s="429"/>
      <c r="F318" s="428"/>
      <c r="G318" s="430"/>
      <c r="H318" s="430"/>
      <c r="I318" s="430"/>
      <c r="J318" s="431"/>
      <c r="K318" s="428"/>
      <c r="L318" s="428"/>
    </row>
    <row r="319" spans="1:12">
      <c r="A319" s="428"/>
      <c r="B319" s="428"/>
      <c r="C319" s="428"/>
      <c r="D319" s="429"/>
      <c r="E319" s="429"/>
      <c r="F319" s="428"/>
      <c r="G319" s="430"/>
      <c r="H319" s="430"/>
      <c r="I319" s="430"/>
      <c r="J319" s="431"/>
      <c r="K319" s="428"/>
      <c r="L319" s="428"/>
    </row>
    <row r="320" spans="1:12">
      <c r="A320" s="428"/>
      <c r="B320" s="428"/>
      <c r="C320" s="428"/>
      <c r="D320" s="429"/>
      <c r="E320" s="429"/>
      <c r="F320" s="428"/>
      <c r="G320" s="430"/>
      <c r="H320" s="430"/>
      <c r="I320" s="430"/>
      <c r="J320" s="431"/>
      <c r="K320" s="428"/>
      <c r="L320" s="428"/>
    </row>
    <row r="321" spans="1:12">
      <c r="A321" s="428"/>
      <c r="B321" s="428"/>
      <c r="C321" s="428"/>
      <c r="D321" s="429"/>
      <c r="E321" s="429"/>
      <c r="F321" s="428"/>
      <c r="G321" s="430"/>
      <c r="H321" s="430"/>
      <c r="I321" s="430"/>
      <c r="J321" s="431"/>
      <c r="K321" s="428"/>
      <c r="L321" s="428"/>
    </row>
    <row r="322" spans="1:12">
      <c r="A322" s="428"/>
      <c r="B322" s="428"/>
      <c r="C322" s="428"/>
      <c r="D322" s="429"/>
      <c r="E322" s="429"/>
      <c r="F322" s="428"/>
      <c r="G322" s="430"/>
      <c r="H322" s="430"/>
      <c r="I322" s="430"/>
      <c r="J322" s="431"/>
      <c r="K322" s="428"/>
      <c r="L322" s="428"/>
    </row>
    <row r="323" spans="1:12">
      <c r="A323" s="428"/>
      <c r="B323" s="428"/>
      <c r="C323" s="428"/>
      <c r="D323" s="429"/>
      <c r="E323" s="429"/>
      <c r="F323" s="428"/>
      <c r="G323" s="430"/>
      <c r="H323" s="430"/>
      <c r="I323" s="430"/>
      <c r="J323" s="431"/>
      <c r="K323" s="428"/>
      <c r="L323" s="428"/>
    </row>
    <row r="324" spans="1:12">
      <c r="A324" s="428"/>
      <c r="B324" s="428"/>
      <c r="C324" s="428"/>
      <c r="D324" s="429"/>
      <c r="E324" s="429"/>
      <c r="F324" s="428"/>
      <c r="G324" s="430"/>
      <c r="H324" s="430"/>
      <c r="I324" s="430"/>
      <c r="J324" s="431"/>
      <c r="K324" s="428"/>
      <c r="L324" s="428"/>
    </row>
    <row r="325" spans="1:12">
      <c r="A325" s="428"/>
      <c r="B325" s="428"/>
      <c r="C325" s="428"/>
      <c r="D325" s="429"/>
      <c r="E325" s="429"/>
      <c r="F325" s="428"/>
      <c r="G325" s="430"/>
      <c r="H325" s="430"/>
      <c r="I325" s="430"/>
      <c r="J325" s="431"/>
      <c r="K325" s="428"/>
      <c r="L325" s="428"/>
    </row>
    <row r="326" spans="1:12">
      <c r="A326" s="428"/>
      <c r="B326" s="428"/>
      <c r="C326" s="428"/>
      <c r="D326" s="429"/>
      <c r="E326" s="429"/>
      <c r="F326" s="428"/>
      <c r="G326" s="430"/>
      <c r="H326" s="430"/>
      <c r="I326" s="430"/>
      <c r="J326" s="431"/>
      <c r="K326" s="428"/>
      <c r="L326" s="428"/>
    </row>
    <row r="327" spans="1:12">
      <c r="A327" s="428"/>
      <c r="B327" s="428"/>
      <c r="C327" s="428"/>
      <c r="D327" s="429"/>
      <c r="E327" s="429"/>
      <c r="F327" s="428"/>
      <c r="G327" s="430"/>
      <c r="H327" s="430"/>
      <c r="I327" s="430"/>
      <c r="J327" s="431"/>
      <c r="K327" s="428"/>
      <c r="L327" s="428"/>
    </row>
    <row r="328" spans="1:12">
      <c r="A328" s="428"/>
      <c r="B328" s="428"/>
      <c r="C328" s="428"/>
      <c r="D328" s="429"/>
      <c r="E328" s="429"/>
      <c r="F328" s="428"/>
      <c r="G328" s="430"/>
      <c r="H328" s="430"/>
      <c r="I328" s="430"/>
      <c r="J328" s="431"/>
      <c r="K328" s="428"/>
      <c r="L328" s="428"/>
    </row>
    <row r="329" spans="1:12">
      <c r="A329" s="428"/>
      <c r="B329" s="428"/>
      <c r="C329" s="428"/>
      <c r="D329" s="429"/>
      <c r="E329" s="429"/>
      <c r="F329" s="428"/>
      <c r="G329" s="430"/>
      <c r="H329" s="430"/>
      <c r="I329" s="430"/>
      <c r="J329" s="431"/>
      <c r="K329" s="428"/>
      <c r="L329" s="428"/>
    </row>
    <row r="330" spans="1:12">
      <c r="A330" s="428"/>
      <c r="B330" s="428"/>
      <c r="C330" s="428"/>
      <c r="D330" s="429"/>
      <c r="E330" s="429"/>
      <c r="F330" s="428"/>
      <c r="G330" s="430"/>
      <c r="H330" s="430"/>
      <c r="I330" s="430"/>
      <c r="J330" s="431"/>
      <c r="K330" s="428"/>
      <c r="L330" s="428"/>
    </row>
    <row r="331" spans="1:12">
      <c r="A331" s="428"/>
      <c r="B331" s="428"/>
      <c r="C331" s="428"/>
      <c r="D331" s="429"/>
      <c r="E331" s="429"/>
      <c r="F331" s="428"/>
      <c r="G331" s="430"/>
      <c r="H331" s="430"/>
      <c r="I331" s="430"/>
      <c r="J331" s="431"/>
      <c r="K331" s="428"/>
      <c r="L331" s="428"/>
    </row>
    <row r="332" spans="1:12">
      <c r="A332" s="428"/>
      <c r="B332" s="428"/>
      <c r="C332" s="428"/>
      <c r="D332" s="429"/>
      <c r="E332" s="429"/>
      <c r="F332" s="428"/>
      <c r="G332" s="430"/>
      <c r="H332" s="430"/>
      <c r="I332" s="430"/>
      <c r="J332" s="431"/>
      <c r="K332" s="428"/>
      <c r="L332" s="428"/>
    </row>
    <row r="333" spans="1:12">
      <c r="A333" s="428"/>
      <c r="B333" s="428"/>
      <c r="C333" s="428"/>
      <c r="D333" s="429"/>
      <c r="E333" s="429"/>
      <c r="F333" s="428"/>
      <c r="G333" s="430"/>
      <c r="H333" s="430"/>
      <c r="I333" s="430"/>
      <c r="J333" s="431"/>
      <c r="K333" s="428"/>
      <c r="L333" s="428"/>
    </row>
    <row r="334" spans="1:12">
      <c r="A334" s="428"/>
      <c r="B334" s="428"/>
      <c r="C334" s="428"/>
      <c r="D334" s="429"/>
      <c r="E334" s="429"/>
      <c r="F334" s="428"/>
      <c r="G334" s="430"/>
      <c r="H334" s="430"/>
      <c r="I334" s="430"/>
      <c r="J334" s="431"/>
      <c r="K334" s="428"/>
      <c r="L334" s="428"/>
    </row>
    <row r="335" spans="1:12">
      <c r="A335" s="428"/>
      <c r="B335" s="428"/>
      <c r="C335" s="428"/>
      <c r="D335" s="429"/>
      <c r="E335" s="429"/>
      <c r="F335" s="428"/>
      <c r="G335" s="430"/>
      <c r="H335" s="430"/>
      <c r="I335" s="430"/>
      <c r="J335" s="431"/>
      <c r="K335" s="428"/>
      <c r="L335" s="428"/>
    </row>
    <row r="336" spans="1:12">
      <c r="A336" s="428"/>
      <c r="B336" s="428"/>
      <c r="C336" s="428"/>
      <c r="D336" s="429"/>
      <c r="E336" s="429"/>
      <c r="F336" s="428"/>
      <c r="G336" s="430"/>
      <c r="H336" s="430"/>
      <c r="I336" s="430"/>
      <c r="J336" s="431"/>
      <c r="K336" s="428"/>
      <c r="L336" s="428"/>
    </row>
    <row r="337" spans="1:12">
      <c r="A337" s="428"/>
      <c r="B337" s="428"/>
      <c r="C337" s="428"/>
      <c r="D337" s="429"/>
      <c r="E337" s="429"/>
      <c r="F337" s="428"/>
      <c r="G337" s="430"/>
      <c r="H337" s="430"/>
      <c r="I337" s="430"/>
      <c r="J337" s="431"/>
      <c r="K337" s="428"/>
      <c r="L337" s="428"/>
    </row>
    <row r="338" spans="1:12">
      <c r="A338" s="428"/>
      <c r="B338" s="428"/>
      <c r="C338" s="428"/>
      <c r="D338" s="429"/>
      <c r="E338" s="429"/>
      <c r="F338" s="428"/>
      <c r="G338" s="430"/>
      <c r="H338" s="430"/>
      <c r="I338" s="430"/>
      <c r="J338" s="431"/>
      <c r="K338" s="428"/>
      <c r="L338" s="428"/>
    </row>
    <row r="339" spans="1:12">
      <c r="A339" s="428"/>
      <c r="B339" s="428"/>
      <c r="C339" s="428"/>
      <c r="D339" s="429"/>
      <c r="E339" s="429"/>
      <c r="F339" s="428"/>
      <c r="G339" s="430"/>
      <c r="H339" s="430"/>
      <c r="I339" s="430"/>
      <c r="J339" s="431"/>
      <c r="K339" s="428"/>
      <c r="L339" s="428"/>
    </row>
    <row r="340" spans="1:12">
      <c r="A340" s="428"/>
      <c r="B340" s="428"/>
      <c r="C340" s="428"/>
      <c r="D340" s="429"/>
      <c r="E340" s="429"/>
      <c r="F340" s="428"/>
      <c r="G340" s="430"/>
      <c r="H340" s="430"/>
      <c r="I340" s="430"/>
      <c r="J340" s="431"/>
      <c r="K340" s="428"/>
      <c r="L340" s="428"/>
    </row>
    <row r="341" spans="1:12">
      <c r="A341" s="428"/>
      <c r="B341" s="428"/>
      <c r="C341" s="428"/>
      <c r="D341" s="429"/>
      <c r="E341" s="429"/>
      <c r="F341" s="428"/>
      <c r="G341" s="430"/>
      <c r="H341" s="430"/>
      <c r="I341" s="430"/>
      <c r="J341" s="431"/>
      <c r="K341" s="428"/>
      <c r="L341" s="428"/>
    </row>
    <row r="342" spans="1:12">
      <c r="A342" s="428"/>
      <c r="B342" s="428"/>
      <c r="C342" s="428"/>
      <c r="D342" s="429"/>
      <c r="E342" s="429"/>
      <c r="F342" s="428"/>
      <c r="G342" s="430"/>
      <c r="H342" s="430"/>
      <c r="I342" s="430"/>
      <c r="J342" s="431"/>
      <c r="K342" s="428"/>
      <c r="L342" s="428"/>
    </row>
    <row r="343" spans="1:12">
      <c r="A343" s="428"/>
      <c r="B343" s="428"/>
      <c r="C343" s="428"/>
      <c r="D343" s="429"/>
      <c r="E343" s="429"/>
      <c r="F343" s="428"/>
      <c r="G343" s="430"/>
      <c r="H343" s="430"/>
      <c r="I343" s="430"/>
      <c r="J343" s="431"/>
      <c r="K343" s="428"/>
      <c r="L343" s="428"/>
    </row>
    <row r="344" spans="1:12">
      <c r="A344" s="428"/>
      <c r="B344" s="428"/>
      <c r="C344" s="428"/>
      <c r="D344" s="429"/>
      <c r="E344" s="429"/>
      <c r="F344" s="428"/>
      <c r="G344" s="430"/>
      <c r="H344" s="430"/>
      <c r="I344" s="430"/>
      <c r="J344" s="431"/>
      <c r="K344" s="428"/>
      <c r="L344" s="428"/>
    </row>
    <row r="345" spans="1:12">
      <c r="A345" s="428"/>
      <c r="B345" s="428"/>
      <c r="C345" s="428"/>
      <c r="D345" s="429"/>
      <c r="E345" s="429"/>
      <c r="F345" s="428"/>
      <c r="G345" s="430"/>
      <c r="H345" s="430"/>
      <c r="I345" s="430"/>
      <c r="J345" s="431"/>
      <c r="K345" s="428"/>
      <c r="L345" s="428"/>
    </row>
    <row r="346" spans="1:12">
      <c r="A346" s="428"/>
      <c r="B346" s="428"/>
      <c r="C346" s="428"/>
      <c r="D346" s="429"/>
      <c r="E346" s="429"/>
      <c r="F346" s="428"/>
      <c r="G346" s="430"/>
      <c r="H346" s="430"/>
      <c r="I346" s="430"/>
      <c r="J346" s="431"/>
      <c r="K346" s="428"/>
      <c r="L346" s="428"/>
    </row>
    <row r="347" spans="1:12">
      <c r="A347" s="428"/>
      <c r="B347" s="428"/>
      <c r="C347" s="428"/>
      <c r="D347" s="429"/>
      <c r="E347" s="429"/>
      <c r="F347" s="428"/>
      <c r="G347" s="430"/>
      <c r="H347" s="430"/>
      <c r="I347" s="430"/>
      <c r="J347" s="431"/>
      <c r="K347" s="428"/>
      <c r="L347" s="428"/>
    </row>
    <row r="348" spans="1:12">
      <c r="A348" s="428"/>
      <c r="B348" s="428"/>
      <c r="C348" s="428"/>
      <c r="D348" s="429"/>
      <c r="E348" s="429"/>
      <c r="F348" s="428"/>
      <c r="G348" s="430"/>
      <c r="H348" s="430"/>
      <c r="I348" s="430"/>
      <c r="J348" s="431"/>
      <c r="K348" s="428"/>
      <c r="L348" s="428"/>
    </row>
    <row r="349" spans="1:12">
      <c r="A349" s="428"/>
      <c r="B349" s="428"/>
      <c r="C349" s="428"/>
      <c r="D349" s="429"/>
      <c r="E349" s="429"/>
      <c r="F349" s="428"/>
      <c r="G349" s="430"/>
      <c r="H349" s="430"/>
      <c r="I349" s="430"/>
      <c r="J349" s="431"/>
      <c r="K349" s="428"/>
      <c r="L349" s="428"/>
    </row>
    <row r="350" spans="1:12">
      <c r="A350" s="428"/>
      <c r="B350" s="428"/>
      <c r="C350" s="428"/>
      <c r="D350" s="429"/>
      <c r="E350" s="429"/>
      <c r="F350" s="428"/>
      <c r="G350" s="430"/>
      <c r="H350" s="430"/>
      <c r="I350" s="430"/>
      <c r="J350" s="431"/>
      <c r="K350" s="428"/>
      <c r="L350" s="428"/>
    </row>
    <row r="351" spans="1:12">
      <c r="A351" s="428"/>
      <c r="B351" s="428"/>
      <c r="C351" s="428"/>
      <c r="D351" s="429"/>
      <c r="E351" s="429"/>
      <c r="F351" s="428"/>
      <c r="G351" s="430"/>
      <c r="H351" s="430"/>
      <c r="I351" s="430"/>
      <c r="J351" s="431"/>
      <c r="K351" s="428"/>
      <c r="L351" s="428"/>
    </row>
    <row r="352" spans="1:12">
      <c r="A352" s="428"/>
      <c r="B352" s="428"/>
      <c r="C352" s="428"/>
      <c r="D352" s="429"/>
      <c r="E352" s="429"/>
      <c r="F352" s="428"/>
      <c r="G352" s="430"/>
      <c r="H352" s="430"/>
      <c r="I352" s="430"/>
      <c r="J352" s="431"/>
      <c r="K352" s="428"/>
      <c r="L352" s="428"/>
    </row>
    <row r="353" spans="1:12">
      <c r="A353" s="428"/>
      <c r="B353" s="428"/>
      <c r="C353" s="428"/>
      <c r="D353" s="429"/>
      <c r="E353" s="429"/>
      <c r="F353" s="428"/>
      <c r="G353" s="430"/>
      <c r="H353" s="430"/>
      <c r="I353" s="430"/>
      <c r="J353" s="431"/>
      <c r="K353" s="428"/>
      <c r="L353" s="428"/>
    </row>
    <row r="354" spans="1:12">
      <c r="A354" s="428"/>
      <c r="B354" s="428"/>
      <c r="C354" s="428"/>
      <c r="D354" s="429"/>
      <c r="E354" s="429"/>
      <c r="F354" s="428"/>
      <c r="G354" s="430"/>
      <c r="H354" s="430"/>
      <c r="I354" s="430"/>
      <c r="J354" s="431"/>
      <c r="K354" s="428"/>
      <c r="L354" s="428"/>
    </row>
    <row r="355" spans="1:12">
      <c r="A355" s="428"/>
      <c r="B355" s="428"/>
      <c r="C355" s="428"/>
      <c r="D355" s="429"/>
      <c r="E355" s="429"/>
      <c r="F355" s="428"/>
      <c r="G355" s="430"/>
      <c r="H355" s="430"/>
      <c r="I355" s="430"/>
      <c r="J355" s="431"/>
      <c r="K355" s="428"/>
      <c r="L355" s="428"/>
    </row>
    <row r="356" spans="1:12">
      <c r="A356" s="428"/>
      <c r="B356" s="428"/>
      <c r="C356" s="428"/>
      <c r="D356" s="429"/>
      <c r="E356" s="429"/>
      <c r="F356" s="428"/>
      <c r="G356" s="430"/>
      <c r="H356" s="430"/>
      <c r="I356" s="430"/>
      <c r="J356" s="431"/>
      <c r="K356" s="428"/>
      <c r="L356" s="428"/>
    </row>
    <row r="357" spans="1:12">
      <c r="A357" s="428"/>
      <c r="B357" s="428"/>
      <c r="C357" s="428"/>
      <c r="D357" s="429"/>
      <c r="E357" s="429"/>
      <c r="F357" s="428"/>
      <c r="G357" s="430"/>
      <c r="H357" s="430"/>
      <c r="I357" s="430"/>
      <c r="J357" s="431"/>
      <c r="K357" s="428"/>
      <c r="L357" s="428"/>
    </row>
    <row r="358" spans="1:12">
      <c r="A358" s="428"/>
      <c r="B358" s="428"/>
      <c r="C358" s="428"/>
      <c r="D358" s="429"/>
      <c r="E358" s="429"/>
      <c r="F358" s="428"/>
      <c r="G358" s="430"/>
      <c r="H358" s="430"/>
      <c r="I358" s="430"/>
      <c r="J358" s="431"/>
      <c r="K358" s="428"/>
      <c r="L358" s="428"/>
    </row>
    <row r="359" spans="1:12">
      <c r="A359" s="428"/>
      <c r="B359" s="428"/>
      <c r="C359" s="428"/>
      <c r="D359" s="429"/>
      <c r="E359" s="429"/>
      <c r="F359" s="428"/>
      <c r="G359" s="430"/>
      <c r="H359" s="430"/>
      <c r="I359" s="430"/>
      <c r="J359" s="431"/>
      <c r="K359" s="428"/>
      <c r="L359" s="428"/>
    </row>
    <row r="360" spans="1:12">
      <c r="A360" s="428"/>
      <c r="B360" s="428"/>
      <c r="C360" s="428"/>
      <c r="D360" s="429"/>
      <c r="E360" s="429"/>
      <c r="F360" s="428"/>
      <c r="G360" s="430"/>
      <c r="H360" s="430"/>
      <c r="I360" s="430"/>
      <c r="J360" s="431"/>
      <c r="K360" s="428"/>
      <c r="L360" s="428"/>
    </row>
    <row r="361" spans="1:12">
      <c r="A361" s="428"/>
      <c r="B361" s="428"/>
      <c r="C361" s="428"/>
      <c r="D361" s="429"/>
      <c r="E361" s="429"/>
      <c r="F361" s="428"/>
      <c r="G361" s="430"/>
      <c r="H361" s="430"/>
      <c r="I361" s="430"/>
      <c r="J361" s="431"/>
      <c r="K361" s="428"/>
      <c r="L361" s="428"/>
    </row>
    <row r="362" spans="1:12">
      <c r="A362" s="428"/>
      <c r="B362" s="428"/>
      <c r="C362" s="428"/>
      <c r="D362" s="429"/>
      <c r="E362" s="429"/>
      <c r="F362" s="428"/>
      <c r="G362" s="430"/>
      <c r="H362" s="430"/>
      <c r="I362" s="430"/>
      <c r="J362" s="431"/>
      <c r="K362" s="428"/>
      <c r="L362" s="428"/>
    </row>
    <row r="363" spans="1:12">
      <c r="A363" s="428"/>
      <c r="B363" s="428"/>
      <c r="C363" s="428"/>
      <c r="D363" s="429"/>
      <c r="E363" s="429"/>
      <c r="F363" s="428"/>
      <c r="G363" s="430"/>
      <c r="H363" s="430"/>
      <c r="I363" s="430"/>
      <c r="J363" s="431"/>
      <c r="K363" s="428"/>
      <c r="L363" s="428"/>
    </row>
    <row r="364" spans="1:12">
      <c r="A364" s="428"/>
      <c r="B364" s="428"/>
      <c r="C364" s="428"/>
      <c r="D364" s="429"/>
      <c r="E364" s="429"/>
      <c r="F364" s="428"/>
      <c r="G364" s="430"/>
      <c r="H364" s="430"/>
      <c r="I364" s="430"/>
      <c r="J364" s="431"/>
      <c r="K364" s="428"/>
      <c r="L364" s="428"/>
    </row>
    <row r="365" spans="1:12">
      <c r="A365" s="428"/>
      <c r="B365" s="428"/>
      <c r="C365" s="428"/>
      <c r="D365" s="429"/>
      <c r="E365" s="429"/>
      <c r="F365" s="428"/>
      <c r="G365" s="430"/>
      <c r="H365" s="430"/>
      <c r="I365" s="430"/>
      <c r="J365" s="431"/>
      <c r="K365" s="428"/>
      <c r="L365" s="428"/>
    </row>
    <row r="366" spans="1:12">
      <c r="A366" s="428"/>
      <c r="B366" s="428"/>
      <c r="C366" s="428"/>
      <c r="D366" s="429"/>
      <c r="E366" s="429"/>
      <c r="F366" s="428"/>
      <c r="G366" s="430"/>
      <c r="H366" s="430"/>
      <c r="I366" s="430"/>
      <c r="J366" s="431"/>
      <c r="K366" s="428"/>
      <c r="L366" s="428"/>
    </row>
    <row r="367" spans="1:12">
      <c r="A367" s="428"/>
      <c r="B367" s="428"/>
      <c r="C367" s="428"/>
      <c r="D367" s="429"/>
      <c r="E367" s="429"/>
      <c r="F367" s="428"/>
      <c r="G367" s="430"/>
      <c r="H367" s="430"/>
      <c r="I367" s="430"/>
      <c r="J367" s="431"/>
      <c r="K367" s="428"/>
      <c r="L367" s="428"/>
    </row>
    <row r="368" spans="1:12">
      <c r="A368" s="428"/>
      <c r="B368" s="428"/>
      <c r="C368" s="428"/>
      <c r="D368" s="429"/>
      <c r="E368" s="429"/>
      <c r="F368" s="428"/>
      <c r="G368" s="430"/>
      <c r="H368" s="430"/>
      <c r="I368" s="430"/>
      <c r="J368" s="431"/>
      <c r="K368" s="428"/>
      <c r="L368" s="428"/>
    </row>
    <row r="369" spans="1:12">
      <c r="A369" s="428"/>
      <c r="B369" s="428"/>
      <c r="C369" s="428"/>
      <c r="D369" s="429"/>
      <c r="E369" s="429"/>
      <c r="F369" s="428"/>
      <c r="G369" s="430"/>
      <c r="H369" s="430"/>
      <c r="I369" s="430"/>
      <c r="J369" s="431"/>
      <c r="K369" s="428"/>
      <c r="L369" s="428"/>
    </row>
    <row r="370" spans="1:12">
      <c r="A370" s="428"/>
      <c r="B370" s="428"/>
      <c r="C370" s="428"/>
      <c r="D370" s="429"/>
      <c r="E370" s="429"/>
      <c r="F370" s="428"/>
      <c r="G370" s="430"/>
      <c r="H370" s="430"/>
      <c r="I370" s="430"/>
      <c r="J370" s="431"/>
      <c r="K370" s="428"/>
      <c r="L370" s="428"/>
    </row>
    <row r="371" spans="1:12">
      <c r="A371" s="428"/>
      <c r="B371" s="428"/>
      <c r="C371" s="428"/>
      <c r="D371" s="429"/>
      <c r="E371" s="429"/>
      <c r="F371" s="428"/>
      <c r="G371" s="430"/>
      <c r="H371" s="430"/>
      <c r="I371" s="430"/>
      <c r="J371" s="431"/>
      <c r="K371" s="428"/>
      <c r="L371" s="428"/>
    </row>
    <row r="372" spans="1:12">
      <c r="A372" s="428"/>
      <c r="B372" s="428"/>
      <c r="C372" s="428"/>
      <c r="D372" s="429"/>
      <c r="E372" s="429"/>
      <c r="F372" s="428"/>
      <c r="G372" s="430"/>
      <c r="H372" s="430"/>
      <c r="I372" s="430"/>
      <c r="J372" s="431"/>
      <c r="K372" s="428"/>
      <c r="L372" s="428"/>
    </row>
    <row r="373" spans="1:12">
      <c r="A373" s="428"/>
      <c r="B373" s="428"/>
      <c r="C373" s="428"/>
      <c r="D373" s="429"/>
      <c r="E373" s="429"/>
      <c r="F373" s="428"/>
      <c r="G373" s="430"/>
      <c r="H373" s="430"/>
      <c r="I373" s="430"/>
      <c r="J373" s="431"/>
      <c r="K373" s="428"/>
      <c r="L373" s="428"/>
    </row>
    <row r="374" spans="1:12">
      <c r="A374" s="428"/>
      <c r="B374" s="428"/>
      <c r="C374" s="428"/>
      <c r="D374" s="429"/>
      <c r="E374" s="429"/>
      <c r="F374" s="428"/>
      <c r="G374" s="430"/>
      <c r="H374" s="430"/>
      <c r="I374" s="430"/>
      <c r="J374" s="431"/>
      <c r="K374" s="428"/>
      <c r="L374" s="428"/>
    </row>
    <row r="375" spans="1:12">
      <c r="A375" s="428"/>
      <c r="B375" s="428"/>
      <c r="C375" s="428"/>
      <c r="D375" s="429"/>
      <c r="E375" s="429"/>
      <c r="F375" s="428"/>
      <c r="G375" s="430"/>
      <c r="H375" s="430"/>
      <c r="I375" s="430"/>
      <c r="J375" s="431"/>
      <c r="K375" s="428"/>
      <c r="L375" s="428"/>
    </row>
    <row r="376" spans="1:12">
      <c r="A376" s="428"/>
      <c r="B376" s="428"/>
      <c r="C376" s="428"/>
      <c r="D376" s="429"/>
      <c r="E376" s="429"/>
      <c r="F376" s="428"/>
      <c r="G376" s="430"/>
      <c r="H376" s="430"/>
      <c r="I376" s="430"/>
      <c r="J376" s="431"/>
      <c r="K376" s="428"/>
      <c r="L376" s="428"/>
    </row>
    <row r="377" spans="1:12">
      <c r="A377" s="428"/>
      <c r="B377" s="428"/>
      <c r="C377" s="428"/>
      <c r="D377" s="429"/>
      <c r="E377" s="429"/>
      <c r="F377" s="428"/>
      <c r="G377" s="430"/>
      <c r="H377" s="430"/>
      <c r="I377" s="430"/>
      <c r="J377" s="431"/>
      <c r="K377" s="428"/>
      <c r="L377" s="428"/>
    </row>
    <row r="378" spans="1:12">
      <c r="A378" s="428"/>
      <c r="B378" s="428"/>
      <c r="C378" s="428"/>
      <c r="D378" s="429"/>
      <c r="E378" s="429"/>
      <c r="F378" s="428"/>
      <c r="G378" s="430"/>
      <c r="H378" s="430"/>
      <c r="I378" s="430"/>
      <c r="J378" s="431"/>
      <c r="K378" s="428"/>
      <c r="L378" s="428"/>
    </row>
    <row r="379" spans="1:12">
      <c r="A379" s="428"/>
      <c r="B379" s="428"/>
      <c r="C379" s="428"/>
      <c r="D379" s="429"/>
      <c r="E379" s="429"/>
      <c r="F379" s="428"/>
      <c r="G379" s="430"/>
      <c r="H379" s="430"/>
      <c r="I379" s="430"/>
      <c r="J379" s="431"/>
      <c r="K379" s="428"/>
      <c r="L379" s="428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view="pageBreakPreview" topLeftCell="A274" zoomScaleNormal="100" zoomScaleSheetLayoutView="100" workbookViewId="0">
      <selection activeCell="I14" sqref="I14"/>
    </sheetView>
  </sheetViews>
  <sheetFormatPr defaultColWidth="9" defaultRowHeight="15.75"/>
  <cols>
    <col min="1" max="1" width="14.5" style="119" bestFit="1" customWidth="1"/>
    <col min="2" max="2" width="22.5" style="119" bestFit="1" customWidth="1"/>
    <col min="3" max="3" width="38.875" style="119" customWidth="1"/>
    <col min="4" max="4" width="17.125" style="119" bestFit="1" customWidth="1"/>
    <col min="5" max="5" width="14.25" style="119" bestFit="1" customWidth="1"/>
    <col min="6" max="16384" width="9" style="119"/>
  </cols>
  <sheetData>
    <row r="1" spans="1:5" ht="21" thickBot="1">
      <c r="A1" s="650" t="s">
        <v>3801</v>
      </c>
      <c r="B1" s="650"/>
      <c r="C1" s="650"/>
      <c r="D1" s="650"/>
      <c r="E1" s="650"/>
    </row>
    <row r="2" spans="1:5" s="438" customFormat="1" ht="16.5" thickBot="1">
      <c r="A2" s="435" t="s">
        <v>115</v>
      </c>
      <c r="B2" s="436" t="s">
        <v>116</v>
      </c>
      <c r="C2" s="436" t="s">
        <v>117</v>
      </c>
      <c r="D2" s="436" t="s">
        <v>118</v>
      </c>
      <c r="E2" s="437" t="s">
        <v>119</v>
      </c>
    </row>
    <row r="3" spans="1:5" s="438" customFormat="1">
      <c r="A3" s="439" t="s">
        <v>3802</v>
      </c>
      <c r="B3" s="440" t="s">
        <v>3803</v>
      </c>
      <c r="C3" s="441" t="s">
        <v>3804</v>
      </c>
      <c r="D3" s="439" t="s">
        <v>3805</v>
      </c>
      <c r="E3" s="442">
        <v>41883</v>
      </c>
    </row>
    <row r="4" spans="1:5" s="438" customFormat="1" ht="26.25">
      <c r="A4" s="439" t="s">
        <v>3802</v>
      </c>
      <c r="B4" s="440" t="s">
        <v>3803</v>
      </c>
      <c r="C4" s="443" t="s">
        <v>3806</v>
      </c>
      <c r="D4" s="439" t="s">
        <v>3805</v>
      </c>
      <c r="E4" s="442">
        <v>41690</v>
      </c>
    </row>
    <row r="5" spans="1:5" s="438" customFormat="1">
      <c r="A5" s="444" t="s">
        <v>3802</v>
      </c>
      <c r="B5" s="440" t="s">
        <v>3803</v>
      </c>
      <c r="C5" s="378" t="s">
        <v>3807</v>
      </c>
      <c r="D5" s="439" t="s">
        <v>3805</v>
      </c>
      <c r="E5" s="442">
        <v>41690</v>
      </c>
    </row>
    <row r="6" spans="1:5" s="438" customFormat="1">
      <c r="A6" s="444" t="s">
        <v>3802</v>
      </c>
      <c r="B6" s="440" t="s">
        <v>3803</v>
      </c>
      <c r="C6" s="378" t="s">
        <v>3808</v>
      </c>
      <c r="D6" s="439" t="s">
        <v>3805</v>
      </c>
      <c r="E6" s="442">
        <v>41690</v>
      </c>
    </row>
    <row r="7" spans="1:5" s="438" customFormat="1" ht="26.25">
      <c r="A7" s="444" t="s">
        <v>3809</v>
      </c>
      <c r="B7" s="440" t="s">
        <v>3803</v>
      </c>
      <c r="C7" s="378" t="s">
        <v>3810</v>
      </c>
      <c r="D7" s="444" t="s">
        <v>3811</v>
      </c>
      <c r="E7" s="444" t="s">
        <v>3812</v>
      </c>
    </row>
    <row r="8" spans="1:5" s="438" customFormat="1">
      <c r="A8" s="444" t="s">
        <v>3813</v>
      </c>
      <c r="B8" s="440" t="s">
        <v>3803</v>
      </c>
      <c r="C8" s="373" t="s">
        <v>3814</v>
      </c>
      <c r="D8" s="444" t="s">
        <v>3815</v>
      </c>
      <c r="E8" s="444" t="s">
        <v>3816</v>
      </c>
    </row>
    <row r="9" spans="1:5">
      <c r="A9" s="444" t="s">
        <v>3809</v>
      </c>
      <c r="B9" s="440" t="s">
        <v>3803</v>
      </c>
      <c r="C9" s="373" t="s">
        <v>3817</v>
      </c>
      <c r="D9" s="444" t="s">
        <v>3815</v>
      </c>
      <c r="E9" s="444" t="s">
        <v>3818</v>
      </c>
    </row>
    <row r="10" spans="1:5">
      <c r="A10" s="444" t="s">
        <v>3819</v>
      </c>
      <c r="B10" s="445" t="s">
        <v>3820</v>
      </c>
      <c r="C10" s="378" t="s">
        <v>3821</v>
      </c>
      <c r="D10" s="444" t="s">
        <v>3822</v>
      </c>
      <c r="E10" s="444" t="s">
        <v>3823</v>
      </c>
    </row>
    <row r="11" spans="1:5" ht="26.25">
      <c r="A11" s="444" t="s">
        <v>3824</v>
      </c>
      <c r="B11" s="445" t="s">
        <v>3825</v>
      </c>
      <c r="C11" s="378" t="s">
        <v>3826</v>
      </c>
      <c r="D11" s="444" t="s">
        <v>3827</v>
      </c>
      <c r="E11" s="446">
        <v>41661</v>
      </c>
    </row>
    <row r="12" spans="1:5">
      <c r="A12" s="447" t="s">
        <v>3828</v>
      </c>
      <c r="B12" s="445" t="s">
        <v>3825</v>
      </c>
      <c r="C12" s="373" t="s">
        <v>3829</v>
      </c>
      <c r="D12" s="444" t="s">
        <v>3830</v>
      </c>
      <c r="E12" s="446">
        <v>41699</v>
      </c>
    </row>
    <row r="13" spans="1:5">
      <c r="A13" s="444" t="s">
        <v>3828</v>
      </c>
      <c r="B13" s="445" t="s">
        <v>3825</v>
      </c>
      <c r="C13" s="373" t="s">
        <v>3831</v>
      </c>
      <c r="D13" s="364" t="s">
        <v>3830</v>
      </c>
      <c r="E13" s="446">
        <v>41752</v>
      </c>
    </row>
    <row r="14" spans="1:5" ht="26.25">
      <c r="A14" s="444" t="s">
        <v>3828</v>
      </c>
      <c r="B14" s="445" t="s">
        <v>3825</v>
      </c>
      <c r="C14" s="373" t="s">
        <v>3832</v>
      </c>
      <c r="D14" s="444" t="s">
        <v>3830</v>
      </c>
      <c r="E14" s="446">
        <v>41785</v>
      </c>
    </row>
    <row r="15" spans="1:5" ht="26.25">
      <c r="A15" s="444" t="s">
        <v>3828</v>
      </c>
      <c r="B15" s="445" t="s">
        <v>3825</v>
      </c>
      <c r="C15" s="373" t="s">
        <v>3833</v>
      </c>
      <c r="D15" s="444" t="s">
        <v>3830</v>
      </c>
      <c r="E15" s="446">
        <v>41844</v>
      </c>
    </row>
    <row r="16" spans="1:5">
      <c r="A16" s="444" t="s">
        <v>3828</v>
      </c>
      <c r="B16" s="445" t="s">
        <v>3825</v>
      </c>
      <c r="C16" s="373" t="s">
        <v>3834</v>
      </c>
      <c r="D16" s="444" t="s">
        <v>3830</v>
      </c>
      <c r="E16" s="446">
        <v>41873</v>
      </c>
    </row>
    <row r="17" spans="1:5" ht="26.25">
      <c r="A17" s="447" t="s">
        <v>3828</v>
      </c>
      <c r="B17" s="445" t="s">
        <v>3825</v>
      </c>
      <c r="C17" s="373" t="s">
        <v>3835</v>
      </c>
      <c r="D17" s="444" t="s">
        <v>3830</v>
      </c>
      <c r="E17" s="446">
        <v>41908</v>
      </c>
    </row>
    <row r="18" spans="1:5">
      <c r="A18" s="447" t="s">
        <v>3828</v>
      </c>
      <c r="B18" s="445" t="s">
        <v>3825</v>
      </c>
      <c r="C18" s="363" t="s">
        <v>3836</v>
      </c>
      <c r="D18" s="364" t="s">
        <v>3830</v>
      </c>
      <c r="E18" s="446">
        <v>41939</v>
      </c>
    </row>
    <row r="19" spans="1:5" ht="26.25">
      <c r="A19" s="447" t="s">
        <v>3824</v>
      </c>
      <c r="B19" s="445" t="s">
        <v>3825</v>
      </c>
      <c r="C19" s="373" t="s">
        <v>3837</v>
      </c>
      <c r="D19" s="444" t="s">
        <v>3838</v>
      </c>
      <c r="E19" s="446">
        <v>41953</v>
      </c>
    </row>
    <row r="20" spans="1:5" ht="26.25">
      <c r="A20" s="447" t="s">
        <v>3824</v>
      </c>
      <c r="B20" s="445" t="s">
        <v>3825</v>
      </c>
      <c r="C20" s="373" t="s">
        <v>3839</v>
      </c>
      <c r="D20" s="444" t="s">
        <v>3838</v>
      </c>
      <c r="E20" s="446">
        <v>41953</v>
      </c>
    </row>
    <row r="21" spans="1:5" ht="25.5">
      <c r="A21" s="447" t="s">
        <v>3840</v>
      </c>
      <c r="B21" s="445" t="s">
        <v>3825</v>
      </c>
      <c r="C21" s="363" t="s">
        <v>3841</v>
      </c>
      <c r="D21" s="364" t="s">
        <v>3842</v>
      </c>
      <c r="E21" s="446" t="s">
        <v>3843</v>
      </c>
    </row>
    <row r="22" spans="1:5" ht="25.5">
      <c r="A22" s="447" t="s">
        <v>3844</v>
      </c>
      <c r="B22" s="445" t="s">
        <v>3845</v>
      </c>
      <c r="C22" s="363" t="s">
        <v>3846</v>
      </c>
      <c r="D22" s="364" t="s">
        <v>3815</v>
      </c>
      <c r="E22" s="446">
        <v>41925</v>
      </c>
    </row>
    <row r="23" spans="1:5" ht="38.25">
      <c r="A23" s="448" t="s">
        <v>3847</v>
      </c>
      <c r="B23" s="449" t="s">
        <v>3848</v>
      </c>
      <c r="C23" s="379" t="s">
        <v>3849</v>
      </c>
      <c r="D23" s="450" t="s">
        <v>3850</v>
      </c>
      <c r="E23" s="451" t="s">
        <v>3851</v>
      </c>
    </row>
    <row r="24" spans="1:5" ht="89.25">
      <c r="A24" s="448" t="s">
        <v>3847</v>
      </c>
      <c r="B24" s="449" t="s">
        <v>3852</v>
      </c>
      <c r="C24" s="379" t="s">
        <v>3853</v>
      </c>
      <c r="D24" s="450" t="s">
        <v>3854</v>
      </c>
      <c r="E24" s="451" t="s">
        <v>3855</v>
      </c>
    </row>
    <row r="25" spans="1:5" ht="38.25">
      <c r="A25" s="448" t="s">
        <v>3847</v>
      </c>
      <c r="B25" s="449" t="s">
        <v>3856</v>
      </c>
      <c r="C25" s="379" t="s">
        <v>3857</v>
      </c>
      <c r="D25" s="450" t="s">
        <v>3858</v>
      </c>
      <c r="E25" s="451" t="s">
        <v>3859</v>
      </c>
    </row>
    <row r="26" spans="1:5" ht="63.75">
      <c r="A26" s="448" t="s">
        <v>3847</v>
      </c>
      <c r="B26" s="452" t="s">
        <v>3860</v>
      </c>
      <c r="C26" s="391" t="s">
        <v>3861</v>
      </c>
      <c r="D26" s="450" t="s">
        <v>3862</v>
      </c>
      <c r="E26" s="453" t="s">
        <v>3863</v>
      </c>
    </row>
    <row r="27" spans="1:5" ht="25.5">
      <c r="A27" s="448" t="s">
        <v>3864</v>
      </c>
      <c r="B27" s="449" t="s">
        <v>3865</v>
      </c>
      <c r="C27" s="379" t="s">
        <v>3866</v>
      </c>
      <c r="D27" s="450" t="s">
        <v>3867</v>
      </c>
      <c r="E27" s="451" t="s">
        <v>3868</v>
      </c>
    </row>
    <row r="28" spans="1:5" ht="38.25">
      <c r="A28" s="448" t="s">
        <v>3864</v>
      </c>
      <c r="B28" s="452" t="s">
        <v>3869</v>
      </c>
      <c r="C28" s="391" t="s">
        <v>3870</v>
      </c>
      <c r="D28" s="450" t="s">
        <v>3871</v>
      </c>
      <c r="E28" s="451" t="s">
        <v>3872</v>
      </c>
    </row>
    <row r="29" spans="1:5" ht="38.25">
      <c r="A29" s="448" t="s">
        <v>3864</v>
      </c>
      <c r="B29" s="452" t="s">
        <v>3873</v>
      </c>
      <c r="C29" s="391" t="s">
        <v>3874</v>
      </c>
      <c r="D29" s="450" t="s">
        <v>3875</v>
      </c>
      <c r="E29" s="453">
        <v>41935</v>
      </c>
    </row>
    <row r="30" spans="1:5" ht="51">
      <c r="A30" s="448" t="s">
        <v>3864</v>
      </c>
      <c r="B30" s="452" t="s">
        <v>3873</v>
      </c>
      <c r="C30" s="391" t="s">
        <v>3876</v>
      </c>
      <c r="D30" s="450" t="s">
        <v>3877</v>
      </c>
      <c r="E30" s="453" t="s">
        <v>3878</v>
      </c>
    </row>
    <row r="31" spans="1:5">
      <c r="A31" s="448" t="s">
        <v>3879</v>
      </c>
      <c r="B31" s="449" t="s">
        <v>3880</v>
      </c>
      <c r="C31" s="379" t="s">
        <v>3881</v>
      </c>
      <c r="D31" s="450" t="s">
        <v>3882</v>
      </c>
      <c r="E31" s="451" t="s">
        <v>3883</v>
      </c>
    </row>
    <row r="32" spans="1:5" ht="38.25">
      <c r="A32" s="448" t="s">
        <v>3879</v>
      </c>
      <c r="B32" s="452" t="s">
        <v>3873</v>
      </c>
      <c r="C32" s="391" t="s">
        <v>3884</v>
      </c>
      <c r="D32" s="450" t="s">
        <v>3885</v>
      </c>
      <c r="E32" s="453" t="s">
        <v>3886</v>
      </c>
    </row>
    <row r="33" spans="1:5" ht="38.25">
      <c r="A33" s="448" t="s">
        <v>3879</v>
      </c>
      <c r="B33" s="449" t="s">
        <v>3887</v>
      </c>
      <c r="C33" s="391" t="s">
        <v>3888</v>
      </c>
      <c r="D33" s="450" t="s">
        <v>3889</v>
      </c>
      <c r="E33" s="451" t="s">
        <v>3555</v>
      </c>
    </row>
    <row r="34" spans="1:5" ht="89.25">
      <c r="A34" s="448" t="s">
        <v>3890</v>
      </c>
      <c r="B34" s="449" t="s">
        <v>3891</v>
      </c>
      <c r="C34" s="379" t="s">
        <v>3892</v>
      </c>
      <c r="D34" s="450" t="s">
        <v>3893</v>
      </c>
      <c r="E34" s="451" t="s">
        <v>3894</v>
      </c>
    </row>
    <row r="35" spans="1:5" ht="25.5">
      <c r="A35" s="448" t="s">
        <v>3890</v>
      </c>
      <c r="B35" s="452" t="s">
        <v>3895</v>
      </c>
      <c r="C35" s="391" t="s">
        <v>3896</v>
      </c>
      <c r="D35" s="450" t="s">
        <v>3897</v>
      </c>
      <c r="E35" s="451" t="s">
        <v>3898</v>
      </c>
    </row>
    <row r="36" spans="1:5" ht="89.25">
      <c r="A36" s="448" t="s">
        <v>3890</v>
      </c>
      <c r="B36" s="449" t="s">
        <v>3899</v>
      </c>
      <c r="C36" s="379" t="s">
        <v>3900</v>
      </c>
      <c r="D36" s="450" t="s">
        <v>3893</v>
      </c>
      <c r="E36" s="451" t="s">
        <v>3894</v>
      </c>
    </row>
    <row r="37" spans="1:5" ht="38.25">
      <c r="A37" s="448" t="s">
        <v>3890</v>
      </c>
      <c r="B37" s="449" t="s">
        <v>3901</v>
      </c>
      <c r="C37" s="379" t="s">
        <v>3902</v>
      </c>
      <c r="D37" s="450" t="s">
        <v>3903</v>
      </c>
      <c r="E37" s="451" t="s">
        <v>3904</v>
      </c>
    </row>
    <row r="38" spans="1:5" ht="38.25">
      <c r="A38" s="448" t="s">
        <v>3890</v>
      </c>
      <c r="B38" s="449" t="s">
        <v>3901</v>
      </c>
      <c r="C38" s="379" t="s">
        <v>3905</v>
      </c>
      <c r="D38" s="450" t="s">
        <v>3906</v>
      </c>
      <c r="E38" s="451" t="s">
        <v>3907</v>
      </c>
    </row>
    <row r="39" spans="1:5" ht="51">
      <c r="A39" s="448" t="s">
        <v>3890</v>
      </c>
      <c r="B39" s="449" t="s">
        <v>3901</v>
      </c>
      <c r="C39" s="379" t="s">
        <v>3908</v>
      </c>
      <c r="D39" s="450" t="s">
        <v>3909</v>
      </c>
      <c r="E39" s="451" t="s">
        <v>3910</v>
      </c>
    </row>
    <row r="40" spans="1:5" ht="38.25">
      <c r="A40" s="448" t="s">
        <v>3890</v>
      </c>
      <c r="B40" s="449" t="s">
        <v>3911</v>
      </c>
      <c r="C40" s="379" t="s">
        <v>3902</v>
      </c>
      <c r="D40" s="450" t="s">
        <v>3903</v>
      </c>
      <c r="E40" s="451" t="s">
        <v>3904</v>
      </c>
    </row>
    <row r="41" spans="1:5" ht="38.25">
      <c r="A41" s="448" t="s">
        <v>3890</v>
      </c>
      <c r="B41" s="449" t="s">
        <v>3880</v>
      </c>
      <c r="C41" s="379" t="s">
        <v>3902</v>
      </c>
      <c r="D41" s="450" t="s">
        <v>3903</v>
      </c>
      <c r="E41" s="451" t="s">
        <v>3904</v>
      </c>
    </row>
    <row r="42" spans="1:5" ht="76.5">
      <c r="A42" s="448" t="s">
        <v>3890</v>
      </c>
      <c r="B42" s="449" t="s">
        <v>3880</v>
      </c>
      <c r="C42" s="379" t="s">
        <v>3912</v>
      </c>
      <c r="D42" s="450" t="s">
        <v>3913</v>
      </c>
      <c r="E42" s="451" t="s">
        <v>3914</v>
      </c>
    </row>
    <row r="43" spans="1:5" ht="38.25">
      <c r="A43" s="448" t="s">
        <v>3890</v>
      </c>
      <c r="B43" s="452" t="s">
        <v>3915</v>
      </c>
      <c r="C43" s="391" t="s">
        <v>3916</v>
      </c>
      <c r="D43" s="450" t="s">
        <v>3917</v>
      </c>
      <c r="E43" s="451" t="s">
        <v>3918</v>
      </c>
    </row>
    <row r="44" spans="1:5" ht="38.25">
      <c r="A44" s="448" t="s">
        <v>3890</v>
      </c>
      <c r="B44" s="449" t="s">
        <v>3919</v>
      </c>
      <c r="C44" s="379" t="s">
        <v>3902</v>
      </c>
      <c r="D44" s="450" t="s">
        <v>3903</v>
      </c>
      <c r="E44" s="451" t="s">
        <v>3904</v>
      </c>
    </row>
    <row r="45" spans="1:5" ht="89.25">
      <c r="A45" s="448" t="s">
        <v>3890</v>
      </c>
      <c r="B45" s="449" t="s">
        <v>3920</v>
      </c>
      <c r="C45" s="379" t="s">
        <v>3921</v>
      </c>
      <c r="D45" s="450" t="s">
        <v>3922</v>
      </c>
      <c r="E45" s="451" t="s">
        <v>3923</v>
      </c>
    </row>
    <row r="46" spans="1:5" ht="89.25">
      <c r="A46" s="448" t="s">
        <v>3890</v>
      </c>
      <c r="B46" s="449" t="s">
        <v>3920</v>
      </c>
      <c r="C46" s="379" t="s">
        <v>3900</v>
      </c>
      <c r="D46" s="450" t="s">
        <v>3893</v>
      </c>
      <c r="E46" s="451" t="s">
        <v>3894</v>
      </c>
    </row>
    <row r="47" spans="1:5" ht="38.25">
      <c r="A47" s="448" t="s">
        <v>3890</v>
      </c>
      <c r="B47" s="449" t="s">
        <v>3873</v>
      </c>
      <c r="C47" s="379" t="s">
        <v>3902</v>
      </c>
      <c r="D47" s="450" t="s">
        <v>3903</v>
      </c>
      <c r="E47" s="451" t="s">
        <v>3904</v>
      </c>
    </row>
    <row r="48" spans="1:5" ht="89.25">
      <c r="A48" s="448" t="s">
        <v>3890</v>
      </c>
      <c r="B48" s="449" t="s">
        <v>3873</v>
      </c>
      <c r="C48" s="379" t="s">
        <v>3921</v>
      </c>
      <c r="D48" s="450" t="s">
        <v>3922</v>
      </c>
      <c r="E48" s="451" t="s">
        <v>3923</v>
      </c>
    </row>
    <row r="49" spans="1:5" ht="25.5">
      <c r="A49" s="448" t="s">
        <v>3890</v>
      </c>
      <c r="B49" s="452" t="s">
        <v>3873</v>
      </c>
      <c r="C49" s="391" t="s">
        <v>3924</v>
      </c>
      <c r="D49" s="450" t="s">
        <v>3925</v>
      </c>
      <c r="E49" s="453" t="s">
        <v>3926</v>
      </c>
    </row>
    <row r="50" spans="1:5" ht="76.5">
      <c r="A50" s="448" t="s">
        <v>3890</v>
      </c>
      <c r="B50" s="452" t="s">
        <v>3873</v>
      </c>
      <c r="C50" s="391" t="s">
        <v>3927</v>
      </c>
      <c r="D50" s="450" t="s">
        <v>3913</v>
      </c>
      <c r="E50" s="453" t="s">
        <v>3914</v>
      </c>
    </row>
    <row r="51" spans="1:5" ht="38.25">
      <c r="A51" s="448" t="s">
        <v>3890</v>
      </c>
      <c r="B51" s="449" t="s">
        <v>3928</v>
      </c>
      <c r="C51" s="379" t="s">
        <v>3929</v>
      </c>
      <c r="D51" s="450" t="s">
        <v>3930</v>
      </c>
      <c r="E51" s="451" t="s">
        <v>3931</v>
      </c>
    </row>
    <row r="52" spans="1:5" ht="89.25">
      <c r="A52" s="448" t="s">
        <v>3890</v>
      </c>
      <c r="B52" s="449" t="s">
        <v>3932</v>
      </c>
      <c r="C52" s="379" t="s">
        <v>3933</v>
      </c>
      <c r="D52" s="450" t="s">
        <v>3922</v>
      </c>
      <c r="E52" s="451" t="s">
        <v>3923</v>
      </c>
    </row>
    <row r="53" spans="1:5" ht="38.25">
      <c r="A53" s="448" t="s">
        <v>3890</v>
      </c>
      <c r="B53" s="449" t="s">
        <v>3934</v>
      </c>
      <c r="C53" s="379" t="s">
        <v>3935</v>
      </c>
      <c r="D53" s="450" t="s">
        <v>3936</v>
      </c>
      <c r="E53" s="451" t="s">
        <v>3937</v>
      </c>
    </row>
    <row r="54" spans="1:5" ht="89.25">
      <c r="A54" s="448" t="s">
        <v>3890</v>
      </c>
      <c r="B54" s="449" t="s">
        <v>3938</v>
      </c>
      <c r="C54" s="379" t="s">
        <v>3892</v>
      </c>
      <c r="D54" s="450" t="s">
        <v>3893</v>
      </c>
      <c r="E54" s="451" t="s">
        <v>3894</v>
      </c>
    </row>
    <row r="55" spans="1:5" ht="38.25">
      <c r="A55" s="448" t="s">
        <v>3890</v>
      </c>
      <c r="B55" s="449" t="s">
        <v>3939</v>
      </c>
      <c r="C55" s="379" t="s">
        <v>3902</v>
      </c>
      <c r="D55" s="450" t="s">
        <v>3903</v>
      </c>
      <c r="E55" s="451" t="s">
        <v>3904</v>
      </c>
    </row>
    <row r="56" spans="1:5" ht="63.75">
      <c r="A56" s="448" t="s">
        <v>3890</v>
      </c>
      <c r="B56" s="452" t="s">
        <v>3939</v>
      </c>
      <c r="C56" s="391" t="s">
        <v>3940</v>
      </c>
      <c r="D56" s="450" t="s">
        <v>3913</v>
      </c>
      <c r="E56" s="451" t="s">
        <v>3914</v>
      </c>
    </row>
    <row r="57" spans="1:5" ht="38.25">
      <c r="A57" s="448" t="s">
        <v>3890</v>
      </c>
      <c r="B57" s="449" t="s">
        <v>3941</v>
      </c>
      <c r="C57" s="379" t="s">
        <v>3902</v>
      </c>
      <c r="D57" s="450" t="s">
        <v>3903</v>
      </c>
      <c r="E57" s="451" t="s">
        <v>3904</v>
      </c>
    </row>
    <row r="58" spans="1:5" ht="38.25">
      <c r="A58" s="448" t="s">
        <v>3890</v>
      </c>
      <c r="B58" s="449" t="s">
        <v>3856</v>
      </c>
      <c r="C58" s="379" t="s">
        <v>3942</v>
      </c>
      <c r="D58" s="450" t="s">
        <v>3854</v>
      </c>
      <c r="E58" s="451" t="s">
        <v>3855</v>
      </c>
    </row>
    <row r="59" spans="1:5" ht="51">
      <c r="A59" s="448" t="s">
        <v>3890</v>
      </c>
      <c r="B59" s="449" t="s">
        <v>3943</v>
      </c>
      <c r="C59" s="379" t="s">
        <v>3944</v>
      </c>
      <c r="D59" s="450" t="s">
        <v>3858</v>
      </c>
      <c r="E59" s="451" t="s">
        <v>3859</v>
      </c>
    </row>
    <row r="60" spans="1:5" ht="38.25">
      <c r="A60" s="448" t="s">
        <v>3890</v>
      </c>
      <c r="B60" s="449" t="s">
        <v>3945</v>
      </c>
      <c r="C60" s="379" t="s">
        <v>3902</v>
      </c>
      <c r="D60" s="450" t="s">
        <v>3903</v>
      </c>
      <c r="E60" s="451" t="s">
        <v>3904</v>
      </c>
    </row>
    <row r="61" spans="1:5" ht="38.25">
      <c r="A61" s="448" t="s">
        <v>3890</v>
      </c>
      <c r="B61" s="449" t="s">
        <v>3946</v>
      </c>
      <c r="C61" s="379" t="s">
        <v>3902</v>
      </c>
      <c r="D61" s="450" t="s">
        <v>3903</v>
      </c>
      <c r="E61" s="451" t="s">
        <v>3904</v>
      </c>
    </row>
    <row r="62" spans="1:5" ht="165.75">
      <c r="A62" s="448" t="s">
        <v>3947</v>
      </c>
      <c r="B62" s="449" t="s">
        <v>3948</v>
      </c>
      <c r="C62" s="379" t="s">
        <v>3949</v>
      </c>
      <c r="D62" s="450" t="s">
        <v>3950</v>
      </c>
      <c r="E62" s="451" t="s">
        <v>3951</v>
      </c>
    </row>
    <row r="63" spans="1:5" ht="165.75">
      <c r="A63" s="448" t="s">
        <v>3947</v>
      </c>
      <c r="B63" s="449" t="s">
        <v>3952</v>
      </c>
      <c r="C63" s="379" t="s">
        <v>3949</v>
      </c>
      <c r="D63" s="450" t="s">
        <v>3950</v>
      </c>
      <c r="E63" s="451" t="s">
        <v>3951</v>
      </c>
    </row>
    <row r="64" spans="1:5" ht="51">
      <c r="A64" s="448" t="s">
        <v>3947</v>
      </c>
      <c r="B64" s="449" t="s">
        <v>3953</v>
      </c>
      <c r="C64" s="379" t="s">
        <v>3954</v>
      </c>
      <c r="D64" s="450" t="s">
        <v>3955</v>
      </c>
      <c r="E64" s="451" t="s">
        <v>3956</v>
      </c>
    </row>
    <row r="65" spans="1:5" ht="25.5">
      <c r="A65" s="448" t="s">
        <v>3947</v>
      </c>
      <c r="B65" s="449" t="s">
        <v>3957</v>
      </c>
      <c r="C65" s="379" t="s">
        <v>3958</v>
      </c>
      <c r="D65" s="450" t="s">
        <v>3959</v>
      </c>
      <c r="E65" s="451" t="s">
        <v>3960</v>
      </c>
    </row>
    <row r="66" spans="1:5" ht="38.25">
      <c r="A66" s="448" t="s">
        <v>3947</v>
      </c>
      <c r="B66" s="452" t="s">
        <v>3895</v>
      </c>
      <c r="C66" s="391" t="s">
        <v>3961</v>
      </c>
      <c r="D66" s="450" t="s">
        <v>3962</v>
      </c>
      <c r="E66" s="451" t="s">
        <v>3963</v>
      </c>
    </row>
    <row r="67" spans="1:5" ht="25.5">
      <c r="A67" s="448" t="s">
        <v>3947</v>
      </c>
      <c r="B67" s="452" t="s">
        <v>3895</v>
      </c>
      <c r="C67" s="391" t="s">
        <v>3964</v>
      </c>
      <c r="D67" s="450" t="s">
        <v>3965</v>
      </c>
      <c r="E67" s="451" t="s">
        <v>3966</v>
      </c>
    </row>
    <row r="68" spans="1:5" ht="38.25">
      <c r="A68" s="448" t="s">
        <v>3947</v>
      </c>
      <c r="B68" s="452" t="s">
        <v>3895</v>
      </c>
      <c r="C68" s="391" t="s">
        <v>3967</v>
      </c>
      <c r="D68" s="450" t="s">
        <v>3968</v>
      </c>
      <c r="E68" s="451" t="s">
        <v>3969</v>
      </c>
    </row>
    <row r="69" spans="1:5" ht="25.5">
      <c r="A69" s="448" t="s">
        <v>3947</v>
      </c>
      <c r="B69" s="452" t="s">
        <v>3895</v>
      </c>
      <c r="C69" s="391" t="s">
        <v>3970</v>
      </c>
      <c r="D69" s="450" t="s">
        <v>3971</v>
      </c>
      <c r="E69" s="451" t="s">
        <v>3972</v>
      </c>
    </row>
    <row r="70" spans="1:5" ht="165.75">
      <c r="A70" s="448" t="s">
        <v>3947</v>
      </c>
      <c r="B70" s="449" t="s">
        <v>3973</v>
      </c>
      <c r="C70" s="379" t="s">
        <v>3974</v>
      </c>
      <c r="D70" s="450" t="s">
        <v>3950</v>
      </c>
      <c r="E70" s="451" t="s">
        <v>3951</v>
      </c>
    </row>
    <row r="71" spans="1:5" ht="38.25">
      <c r="A71" s="448" t="s">
        <v>3947</v>
      </c>
      <c r="B71" s="449" t="s">
        <v>3901</v>
      </c>
      <c r="C71" s="379" t="s">
        <v>3975</v>
      </c>
      <c r="D71" s="450" t="s">
        <v>3976</v>
      </c>
      <c r="E71" s="451" t="s">
        <v>3977</v>
      </c>
    </row>
    <row r="72" spans="1:5" ht="38.25">
      <c r="A72" s="448" t="s">
        <v>3947</v>
      </c>
      <c r="B72" s="449" t="s">
        <v>3911</v>
      </c>
      <c r="C72" s="379" t="s">
        <v>3978</v>
      </c>
      <c r="D72" s="450" t="s">
        <v>3976</v>
      </c>
      <c r="E72" s="451" t="s">
        <v>3977</v>
      </c>
    </row>
    <row r="73" spans="1:5" ht="38.25">
      <c r="A73" s="448" t="s">
        <v>3947</v>
      </c>
      <c r="B73" s="449" t="s">
        <v>3979</v>
      </c>
      <c r="C73" s="379" t="s">
        <v>3980</v>
      </c>
      <c r="D73" s="450" t="s">
        <v>3981</v>
      </c>
      <c r="E73" s="451" t="s">
        <v>3982</v>
      </c>
    </row>
    <row r="74" spans="1:5" ht="25.5">
      <c r="A74" s="448" t="s">
        <v>3947</v>
      </c>
      <c r="B74" s="452" t="s">
        <v>3915</v>
      </c>
      <c r="C74" s="391" t="s">
        <v>3983</v>
      </c>
      <c r="D74" s="450" t="s">
        <v>3984</v>
      </c>
      <c r="E74" s="451" t="s">
        <v>3985</v>
      </c>
    </row>
    <row r="75" spans="1:5" ht="25.5">
      <c r="A75" s="448" t="s">
        <v>3947</v>
      </c>
      <c r="B75" s="452" t="s">
        <v>3915</v>
      </c>
      <c r="C75" s="391" t="s">
        <v>3986</v>
      </c>
      <c r="D75" s="450" t="s">
        <v>3984</v>
      </c>
      <c r="E75" s="451" t="s">
        <v>3985</v>
      </c>
    </row>
    <row r="76" spans="1:5" ht="38.25">
      <c r="A76" s="448" t="s">
        <v>3947</v>
      </c>
      <c r="B76" s="452" t="s">
        <v>3869</v>
      </c>
      <c r="C76" s="391" t="s">
        <v>3987</v>
      </c>
      <c r="D76" s="450" t="s">
        <v>3988</v>
      </c>
      <c r="E76" s="451" t="s">
        <v>3989</v>
      </c>
    </row>
    <row r="77" spans="1:5" ht="25.5">
      <c r="A77" s="448" t="s">
        <v>3947</v>
      </c>
      <c r="B77" s="452" t="s">
        <v>3869</v>
      </c>
      <c r="C77" s="452" t="s">
        <v>3990</v>
      </c>
      <c r="D77" s="450" t="s">
        <v>3871</v>
      </c>
      <c r="E77" s="451" t="s">
        <v>3872</v>
      </c>
    </row>
    <row r="78" spans="1:5" ht="25.5">
      <c r="A78" s="448" t="s">
        <v>3947</v>
      </c>
      <c r="B78" s="452" t="s">
        <v>3873</v>
      </c>
      <c r="C78" s="391" t="s">
        <v>3991</v>
      </c>
      <c r="D78" s="450" t="s">
        <v>3992</v>
      </c>
      <c r="E78" s="453" t="s">
        <v>3993</v>
      </c>
    </row>
    <row r="79" spans="1:5" ht="38.25">
      <c r="A79" s="448" t="s">
        <v>3947</v>
      </c>
      <c r="B79" s="452" t="s">
        <v>3873</v>
      </c>
      <c r="C79" s="391" t="s">
        <v>3994</v>
      </c>
      <c r="D79" s="450" t="s">
        <v>3968</v>
      </c>
      <c r="E79" s="453" t="s">
        <v>3995</v>
      </c>
    </row>
    <row r="80" spans="1:5" ht="51">
      <c r="A80" s="448" t="s">
        <v>3947</v>
      </c>
      <c r="B80" s="452" t="s">
        <v>3873</v>
      </c>
      <c r="C80" s="391" t="s">
        <v>3996</v>
      </c>
      <c r="D80" s="450" t="s">
        <v>3997</v>
      </c>
      <c r="E80" s="453" t="s">
        <v>3998</v>
      </c>
    </row>
    <row r="81" spans="1:5" ht="38.25">
      <c r="A81" s="448" t="s">
        <v>3947</v>
      </c>
      <c r="B81" s="449" t="s">
        <v>3939</v>
      </c>
      <c r="C81" s="379" t="s">
        <v>3999</v>
      </c>
      <c r="D81" s="450" t="s">
        <v>3968</v>
      </c>
      <c r="E81" s="451" t="s">
        <v>3995</v>
      </c>
    </row>
    <row r="82" spans="1:5" ht="38.25">
      <c r="A82" s="448" t="s">
        <v>3947</v>
      </c>
      <c r="B82" s="449" t="s">
        <v>4000</v>
      </c>
      <c r="C82" s="379" t="s">
        <v>4001</v>
      </c>
      <c r="D82" s="450" t="s">
        <v>4002</v>
      </c>
      <c r="E82" s="451" t="s">
        <v>4003</v>
      </c>
    </row>
    <row r="83" spans="1:5" ht="25.5">
      <c r="A83" s="454" t="s">
        <v>3947</v>
      </c>
      <c r="B83" s="449" t="s">
        <v>4000</v>
      </c>
      <c r="C83" s="379" t="s">
        <v>4004</v>
      </c>
      <c r="D83" s="455" t="s">
        <v>4002</v>
      </c>
      <c r="E83" s="453">
        <v>41920</v>
      </c>
    </row>
    <row r="84" spans="1:5" ht="25.5">
      <c r="A84" s="448" t="s">
        <v>3947</v>
      </c>
      <c r="B84" s="449" t="s">
        <v>4000</v>
      </c>
      <c r="C84" s="379" t="s">
        <v>4005</v>
      </c>
      <c r="D84" s="455" t="s">
        <v>4002</v>
      </c>
      <c r="E84" s="453">
        <v>41920</v>
      </c>
    </row>
    <row r="85" spans="1:5" ht="38.25">
      <c r="A85" s="448" t="s">
        <v>4006</v>
      </c>
      <c r="B85" s="449" t="s">
        <v>4007</v>
      </c>
      <c r="C85" s="391" t="s">
        <v>4008</v>
      </c>
      <c r="D85" s="450" t="s">
        <v>4009</v>
      </c>
      <c r="E85" s="451" t="s">
        <v>4010</v>
      </c>
    </row>
    <row r="86" spans="1:5" ht="38.25">
      <c r="A86" s="448" t="s">
        <v>4006</v>
      </c>
      <c r="B86" s="449" t="s">
        <v>4011</v>
      </c>
      <c r="C86" s="379" t="s">
        <v>4012</v>
      </c>
      <c r="D86" s="450" t="s">
        <v>4013</v>
      </c>
      <c r="E86" s="451" t="s">
        <v>4014</v>
      </c>
    </row>
    <row r="87" spans="1:5" ht="38.25">
      <c r="A87" s="448" t="s">
        <v>4006</v>
      </c>
      <c r="B87" s="449" t="s">
        <v>4015</v>
      </c>
      <c r="C87" s="379" t="s">
        <v>4012</v>
      </c>
      <c r="D87" s="450" t="s">
        <v>4013</v>
      </c>
      <c r="E87" s="451" t="s">
        <v>4014</v>
      </c>
    </row>
    <row r="88" spans="1:5" ht="25.5">
      <c r="A88" s="448" t="s">
        <v>4006</v>
      </c>
      <c r="B88" s="449" t="s">
        <v>4016</v>
      </c>
      <c r="C88" s="379" t="s">
        <v>4017</v>
      </c>
      <c r="D88" s="450" t="s">
        <v>4018</v>
      </c>
      <c r="E88" s="451" t="s">
        <v>4019</v>
      </c>
    </row>
    <row r="89" spans="1:5" ht="102">
      <c r="A89" s="448" t="s">
        <v>4006</v>
      </c>
      <c r="B89" s="449" t="s">
        <v>3928</v>
      </c>
      <c r="C89" s="379" t="s">
        <v>4020</v>
      </c>
      <c r="D89" s="450" t="s">
        <v>4021</v>
      </c>
      <c r="E89" s="451" t="s">
        <v>4022</v>
      </c>
    </row>
    <row r="90" spans="1:5" ht="38.25">
      <c r="A90" s="448" t="s">
        <v>4006</v>
      </c>
      <c r="B90" s="449" t="s">
        <v>4023</v>
      </c>
      <c r="C90" s="391" t="s">
        <v>4008</v>
      </c>
      <c r="D90" s="450" t="s">
        <v>4009</v>
      </c>
      <c r="E90" s="451" t="s">
        <v>4010</v>
      </c>
    </row>
    <row r="91" spans="1:5" ht="38.25">
      <c r="A91" s="448" t="s">
        <v>4006</v>
      </c>
      <c r="B91" s="449" t="s">
        <v>4024</v>
      </c>
      <c r="C91" s="391" t="s">
        <v>4008</v>
      </c>
      <c r="D91" s="450" t="s">
        <v>4009</v>
      </c>
      <c r="E91" s="451" t="s">
        <v>4010</v>
      </c>
    </row>
    <row r="92" spans="1:5" ht="127.5">
      <c r="A92" s="454" t="s">
        <v>4025</v>
      </c>
      <c r="B92" s="449" t="s">
        <v>4007</v>
      </c>
      <c r="C92" s="391" t="s">
        <v>4026</v>
      </c>
      <c r="D92" s="450" t="s">
        <v>4027</v>
      </c>
      <c r="E92" s="451" t="s">
        <v>4028</v>
      </c>
    </row>
    <row r="93" spans="1:5" ht="51">
      <c r="A93" s="454" t="s">
        <v>4025</v>
      </c>
      <c r="B93" s="449" t="s">
        <v>3953</v>
      </c>
      <c r="C93" s="379" t="s">
        <v>4029</v>
      </c>
      <c r="D93" s="455" t="s">
        <v>4030</v>
      </c>
      <c r="E93" s="453" t="s">
        <v>4031</v>
      </c>
    </row>
    <row r="94" spans="1:5" ht="25.5">
      <c r="A94" s="454" t="s">
        <v>4025</v>
      </c>
      <c r="B94" s="449" t="s">
        <v>4032</v>
      </c>
      <c r="C94" s="379" t="s">
        <v>4033</v>
      </c>
      <c r="D94" s="450" t="s">
        <v>4034</v>
      </c>
      <c r="E94" s="451" t="s">
        <v>3555</v>
      </c>
    </row>
    <row r="95" spans="1:5" ht="51">
      <c r="A95" s="454" t="s">
        <v>4025</v>
      </c>
      <c r="B95" s="449" t="s">
        <v>4035</v>
      </c>
      <c r="C95" s="379" t="s">
        <v>4036</v>
      </c>
      <c r="D95" s="450" t="s">
        <v>4030</v>
      </c>
      <c r="E95" s="451" t="s">
        <v>4031</v>
      </c>
    </row>
    <row r="96" spans="1:5" ht="38.25">
      <c r="A96" s="454" t="s">
        <v>4025</v>
      </c>
      <c r="B96" s="449" t="s">
        <v>4037</v>
      </c>
      <c r="C96" s="391" t="s">
        <v>4038</v>
      </c>
      <c r="D96" s="450" t="s">
        <v>4039</v>
      </c>
      <c r="E96" s="451" t="s">
        <v>4040</v>
      </c>
    </row>
    <row r="97" spans="1:5" ht="25.5">
      <c r="A97" s="454" t="s">
        <v>4025</v>
      </c>
      <c r="B97" s="449" t="s">
        <v>4041</v>
      </c>
      <c r="C97" s="379" t="s">
        <v>4033</v>
      </c>
      <c r="D97" s="450" t="s">
        <v>4034</v>
      </c>
      <c r="E97" s="451" t="s">
        <v>3555</v>
      </c>
    </row>
    <row r="98" spans="1:5" ht="38.25">
      <c r="A98" s="454" t="s">
        <v>4025</v>
      </c>
      <c r="B98" s="449" t="s">
        <v>4042</v>
      </c>
      <c r="C98" s="391" t="s">
        <v>4038</v>
      </c>
      <c r="D98" s="450" t="s">
        <v>4039</v>
      </c>
      <c r="E98" s="451" t="s">
        <v>4040</v>
      </c>
    </row>
    <row r="99" spans="1:5" ht="38.25">
      <c r="A99" s="454" t="s">
        <v>4025</v>
      </c>
      <c r="B99" s="449" t="s">
        <v>4043</v>
      </c>
      <c r="C99" s="379" t="s">
        <v>4044</v>
      </c>
      <c r="D99" s="450" t="s">
        <v>4045</v>
      </c>
      <c r="E99" s="451" t="s">
        <v>4046</v>
      </c>
    </row>
    <row r="100" spans="1:5" ht="127.5">
      <c r="A100" s="454" t="s">
        <v>4025</v>
      </c>
      <c r="B100" s="449" t="s">
        <v>4047</v>
      </c>
      <c r="C100" s="391" t="s">
        <v>4026</v>
      </c>
      <c r="D100" s="450" t="s">
        <v>4027</v>
      </c>
      <c r="E100" s="451" t="s">
        <v>4028</v>
      </c>
    </row>
    <row r="101" spans="1:5" ht="51">
      <c r="A101" s="454" t="s">
        <v>4025</v>
      </c>
      <c r="B101" s="449" t="s">
        <v>4048</v>
      </c>
      <c r="C101" s="379" t="s">
        <v>4036</v>
      </c>
      <c r="D101" s="450" t="s">
        <v>4030</v>
      </c>
      <c r="E101" s="451" t="s">
        <v>4031</v>
      </c>
    </row>
    <row r="102" spans="1:5" ht="25.5">
      <c r="A102" s="448" t="s">
        <v>4025</v>
      </c>
      <c r="B102" s="449" t="s">
        <v>4049</v>
      </c>
      <c r="C102" s="379" t="s">
        <v>4050</v>
      </c>
      <c r="D102" s="450" t="s">
        <v>4051</v>
      </c>
      <c r="E102" s="451" t="s">
        <v>4052</v>
      </c>
    </row>
    <row r="103" spans="1:5" ht="38.25">
      <c r="A103" s="448" t="s">
        <v>4025</v>
      </c>
      <c r="B103" s="449" t="s">
        <v>4049</v>
      </c>
      <c r="C103" s="379" t="s">
        <v>4053</v>
      </c>
      <c r="D103" s="450" t="s">
        <v>4054</v>
      </c>
      <c r="E103" s="451" t="s">
        <v>3555</v>
      </c>
    </row>
    <row r="104" spans="1:5" ht="51">
      <c r="A104" s="448" t="s">
        <v>4025</v>
      </c>
      <c r="B104" s="449" t="s">
        <v>4055</v>
      </c>
      <c r="C104" s="379" t="s">
        <v>4036</v>
      </c>
      <c r="D104" s="450" t="s">
        <v>4030</v>
      </c>
      <c r="E104" s="451" t="s">
        <v>4031</v>
      </c>
    </row>
    <row r="105" spans="1:5" ht="25.5">
      <c r="A105" s="448" t="s">
        <v>4025</v>
      </c>
      <c r="B105" s="449" t="s">
        <v>4056</v>
      </c>
      <c r="C105" s="379" t="s">
        <v>4057</v>
      </c>
      <c r="D105" s="450" t="s">
        <v>4058</v>
      </c>
      <c r="E105" s="451" t="s">
        <v>4059</v>
      </c>
    </row>
    <row r="106" spans="1:5" ht="38.25">
      <c r="A106" s="448" t="s">
        <v>4025</v>
      </c>
      <c r="B106" s="449" t="s">
        <v>4060</v>
      </c>
      <c r="C106" s="379" t="s">
        <v>4061</v>
      </c>
      <c r="D106" s="450" t="s">
        <v>4062</v>
      </c>
      <c r="E106" s="451" t="s">
        <v>4063</v>
      </c>
    </row>
    <row r="107" spans="1:5" ht="127.5">
      <c r="A107" s="454" t="s">
        <v>4025</v>
      </c>
      <c r="B107" s="449" t="s">
        <v>4024</v>
      </c>
      <c r="C107" s="391" t="s">
        <v>4026</v>
      </c>
      <c r="D107" s="450" t="s">
        <v>4027</v>
      </c>
      <c r="E107" s="451" t="s">
        <v>4028</v>
      </c>
    </row>
    <row r="108" spans="1:5" ht="25.5">
      <c r="A108" s="454" t="s">
        <v>4025</v>
      </c>
      <c r="B108" s="449" t="s">
        <v>4064</v>
      </c>
      <c r="C108" s="379" t="s">
        <v>4057</v>
      </c>
      <c r="D108" s="450" t="s">
        <v>4058</v>
      </c>
      <c r="E108" s="451" t="s">
        <v>4059</v>
      </c>
    </row>
    <row r="109" spans="1:5" ht="38.25">
      <c r="A109" s="454" t="s">
        <v>4025</v>
      </c>
      <c r="B109" s="449" t="s">
        <v>4065</v>
      </c>
      <c r="C109" s="379" t="s">
        <v>4061</v>
      </c>
      <c r="D109" s="450" t="s">
        <v>4062</v>
      </c>
      <c r="E109" s="451" t="s">
        <v>4063</v>
      </c>
    </row>
    <row r="110" spans="1:5" ht="25.5">
      <c r="A110" s="454" t="s">
        <v>4066</v>
      </c>
      <c r="B110" s="449" t="s">
        <v>3911</v>
      </c>
      <c r="C110" s="379" t="s">
        <v>4067</v>
      </c>
      <c r="D110" s="450" t="s">
        <v>4068</v>
      </c>
      <c r="E110" s="451" t="s">
        <v>4069</v>
      </c>
    </row>
    <row r="111" spans="1:5" ht="51">
      <c r="A111" s="454" t="s">
        <v>4066</v>
      </c>
      <c r="B111" s="452" t="s">
        <v>4070</v>
      </c>
      <c r="C111" s="391" t="s">
        <v>4071</v>
      </c>
      <c r="D111" s="450" t="s">
        <v>4072</v>
      </c>
      <c r="E111" s="451" t="s">
        <v>4073</v>
      </c>
    </row>
    <row r="112" spans="1:5" ht="51">
      <c r="A112" s="454" t="s">
        <v>4066</v>
      </c>
      <c r="B112" s="452" t="s">
        <v>4055</v>
      </c>
      <c r="C112" s="391" t="s">
        <v>4074</v>
      </c>
      <c r="D112" s="450" t="s">
        <v>4072</v>
      </c>
      <c r="E112" s="451" t="s">
        <v>4073</v>
      </c>
    </row>
    <row r="113" spans="1:5" ht="38.25">
      <c r="A113" s="454" t="s">
        <v>4066</v>
      </c>
      <c r="B113" s="449" t="s">
        <v>4075</v>
      </c>
      <c r="C113" s="391" t="s">
        <v>4076</v>
      </c>
      <c r="D113" s="450" t="s">
        <v>4077</v>
      </c>
      <c r="E113" s="451" t="s">
        <v>3555</v>
      </c>
    </row>
    <row r="114" spans="1:5" ht="76.5">
      <c r="A114" s="454" t="s">
        <v>4078</v>
      </c>
      <c r="B114" s="449" t="s">
        <v>4079</v>
      </c>
      <c r="C114" s="379" t="s">
        <v>4080</v>
      </c>
      <c r="D114" s="450" t="s">
        <v>4081</v>
      </c>
      <c r="E114" s="451" t="s">
        <v>4082</v>
      </c>
    </row>
    <row r="115" spans="1:5" ht="76.5">
      <c r="A115" s="454" t="s">
        <v>4078</v>
      </c>
      <c r="B115" s="449" t="s">
        <v>4083</v>
      </c>
      <c r="C115" s="379" t="s">
        <v>4080</v>
      </c>
      <c r="D115" s="450" t="s">
        <v>4081</v>
      </c>
      <c r="E115" s="451" t="s">
        <v>4082</v>
      </c>
    </row>
    <row r="116" spans="1:5" ht="76.5">
      <c r="A116" s="454" t="s">
        <v>4078</v>
      </c>
      <c r="B116" s="449" t="s">
        <v>4084</v>
      </c>
      <c r="C116" s="379" t="s">
        <v>4080</v>
      </c>
      <c r="D116" s="450" t="s">
        <v>4081</v>
      </c>
      <c r="E116" s="451" t="s">
        <v>4082</v>
      </c>
    </row>
    <row r="117" spans="1:5" ht="76.5">
      <c r="A117" s="454" t="s">
        <v>4078</v>
      </c>
      <c r="B117" s="449" t="s">
        <v>3953</v>
      </c>
      <c r="C117" s="379" t="s">
        <v>4080</v>
      </c>
      <c r="D117" s="450" t="s">
        <v>4081</v>
      </c>
      <c r="E117" s="451" t="s">
        <v>4082</v>
      </c>
    </row>
    <row r="118" spans="1:5" ht="76.5">
      <c r="A118" s="454" t="s">
        <v>4078</v>
      </c>
      <c r="B118" s="449" t="s">
        <v>3920</v>
      </c>
      <c r="C118" s="379" t="s">
        <v>4085</v>
      </c>
      <c r="D118" s="450" t="s">
        <v>4081</v>
      </c>
      <c r="E118" s="451" t="s">
        <v>4082</v>
      </c>
    </row>
    <row r="119" spans="1:5" ht="51">
      <c r="A119" s="454" t="s">
        <v>4086</v>
      </c>
      <c r="B119" s="452" t="s">
        <v>4048</v>
      </c>
      <c r="C119" s="391" t="s">
        <v>4087</v>
      </c>
      <c r="D119" s="450" t="s">
        <v>4072</v>
      </c>
      <c r="E119" s="451" t="s">
        <v>4073</v>
      </c>
    </row>
    <row r="120" spans="1:5" ht="51">
      <c r="A120" s="454" t="s">
        <v>4086</v>
      </c>
      <c r="B120" s="452" t="s">
        <v>4055</v>
      </c>
      <c r="C120" s="391" t="s">
        <v>4087</v>
      </c>
      <c r="D120" s="450" t="s">
        <v>4072</v>
      </c>
      <c r="E120" s="451" t="s">
        <v>4073</v>
      </c>
    </row>
    <row r="121" spans="1:5" ht="25.5">
      <c r="A121" s="454" t="s">
        <v>4088</v>
      </c>
      <c r="B121" s="452" t="s">
        <v>4089</v>
      </c>
      <c r="C121" s="391" t="s">
        <v>4090</v>
      </c>
      <c r="D121" s="450" t="s">
        <v>4091</v>
      </c>
      <c r="E121" s="451" t="s">
        <v>3555</v>
      </c>
    </row>
    <row r="122" spans="1:5" ht="38.25">
      <c r="A122" s="454" t="s">
        <v>4088</v>
      </c>
      <c r="B122" s="452" t="s">
        <v>4089</v>
      </c>
      <c r="C122" s="391" t="s">
        <v>4092</v>
      </c>
      <c r="D122" s="450" t="s">
        <v>4093</v>
      </c>
      <c r="E122" s="451" t="s">
        <v>3555</v>
      </c>
    </row>
    <row r="123" spans="1:5" ht="38.25">
      <c r="A123" s="454" t="s">
        <v>4088</v>
      </c>
      <c r="B123" s="452" t="s">
        <v>4089</v>
      </c>
      <c r="C123" s="391" t="s">
        <v>4094</v>
      </c>
      <c r="D123" s="450" t="s">
        <v>4095</v>
      </c>
      <c r="E123" s="451" t="s">
        <v>3555</v>
      </c>
    </row>
    <row r="124" spans="1:5" ht="25.5">
      <c r="A124" s="454" t="s">
        <v>4088</v>
      </c>
      <c r="B124" s="452" t="s">
        <v>4089</v>
      </c>
      <c r="C124" s="391" t="s">
        <v>4096</v>
      </c>
      <c r="D124" s="450" t="s">
        <v>4097</v>
      </c>
      <c r="E124" s="451" t="s">
        <v>3555</v>
      </c>
    </row>
    <row r="125" spans="1:5" ht="38.25">
      <c r="A125" s="454" t="s">
        <v>4088</v>
      </c>
      <c r="B125" s="449" t="s">
        <v>3920</v>
      </c>
      <c r="C125" s="379" t="s">
        <v>4098</v>
      </c>
      <c r="D125" s="450" t="s">
        <v>4099</v>
      </c>
      <c r="E125" s="451" t="s">
        <v>4100</v>
      </c>
    </row>
    <row r="126" spans="1:5" ht="25.5">
      <c r="A126" s="454" t="s">
        <v>4088</v>
      </c>
      <c r="B126" s="449" t="s">
        <v>4024</v>
      </c>
      <c r="C126" s="379" t="s">
        <v>4101</v>
      </c>
      <c r="D126" s="450" t="s">
        <v>4102</v>
      </c>
      <c r="E126" s="451"/>
    </row>
    <row r="127" spans="1:5" ht="63.75">
      <c r="A127" s="454" t="s">
        <v>4103</v>
      </c>
      <c r="B127" s="449" t="s">
        <v>4104</v>
      </c>
      <c r="C127" s="379" t="s">
        <v>4105</v>
      </c>
      <c r="D127" s="450" t="s">
        <v>4106</v>
      </c>
      <c r="E127" s="451" t="s">
        <v>4107</v>
      </c>
    </row>
    <row r="128" spans="1:5" ht="26.25">
      <c r="A128" s="454" t="s">
        <v>4108</v>
      </c>
      <c r="B128" s="452" t="s">
        <v>4109</v>
      </c>
      <c r="C128" s="456" t="s">
        <v>4110</v>
      </c>
      <c r="D128" s="450" t="s">
        <v>4111</v>
      </c>
      <c r="E128" s="451" t="s">
        <v>4112</v>
      </c>
    </row>
    <row r="129" spans="1:5" ht="25.5">
      <c r="A129" s="454" t="s">
        <v>4108</v>
      </c>
      <c r="B129" s="452" t="s">
        <v>4113</v>
      </c>
      <c r="C129" s="391" t="s">
        <v>4114</v>
      </c>
      <c r="D129" s="450" t="s">
        <v>4115</v>
      </c>
      <c r="E129" s="451" t="s">
        <v>4116</v>
      </c>
    </row>
    <row r="130" spans="1:5" ht="51">
      <c r="A130" s="454" t="s">
        <v>4108</v>
      </c>
      <c r="B130" s="449" t="s">
        <v>4117</v>
      </c>
      <c r="C130" s="379" t="s">
        <v>4118</v>
      </c>
      <c r="D130" s="450" t="s">
        <v>4119</v>
      </c>
      <c r="E130" s="451" t="s">
        <v>4120</v>
      </c>
    </row>
    <row r="131" spans="1:5" ht="25.5">
      <c r="A131" s="454" t="s">
        <v>4108</v>
      </c>
      <c r="B131" s="449" t="s">
        <v>3880</v>
      </c>
      <c r="C131" s="379" t="s">
        <v>4121</v>
      </c>
      <c r="D131" s="450" t="s">
        <v>4122</v>
      </c>
      <c r="E131" s="451" t="s">
        <v>3555</v>
      </c>
    </row>
    <row r="132" spans="1:5" ht="25.5">
      <c r="A132" s="454" t="s">
        <v>4108</v>
      </c>
      <c r="B132" s="449" t="s">
        <v>3880</v>
      </c>
      <c r="C132" s="379" t="s">
        <v>4123</v>
      </c>
      <c r="D132" s="450" t="s">
        <v>4122</v>
      </c>
      <c r="E132" s="451" t="s">
        <v>3555</v>
      </c>
    </row>
    <row r="133" spans="1:5" ht="25.5">
      <c r="A133" s="454" t="s">
        <v>4108</v>
      </c>
      <c r="B133" s="452" t="s">
        <v>3915</v>
      </c>
      <c r="C133" s="391" t="s">
        <v>4124</v>
      </c>
      <c r="D133" s="450" t="s">
        <v>4115</v>
      </c>
      <c r="E133" s="451" t="s">
        <v>3555</v>
      </c>
    </row>
    <row r="134" spans="1:5" ht="25.5">
      <c r="A134" s="454" t="s">
        <v>4108</v>
      </c>
      <c r="B134" s="452" t="s">
        <v>3915</v>
      </c>
      <c r="C134" s="391" t="s">
        <v>4125</v>
      </c>
      <c r="D134" s="450" t="s">
        <v>4115</v>
      </c>
      <c r="E134" s="451" t="s">
        <v>3555</v>
      </c>
    </row>
    <row r="135" spans="1:5" ht="25.5">
      <c r="A135" s="454" t="s">
        <v>4108</v>
      </c>
      <c r="B135" s="452" t="s">
        <v>3873</v>
      </c>
      <c r="C135" s="391" t="s">
        <v>4126</v>
      </c>
      <c r="D135" s="450" t="s">
        <v>4127</v>
      </c>
      <c r="E135" s="453" t="s">
        <v>4128</v>
      </c>
    </row>
    <row r="136" spans="1:5" ht="25.5">
      <c r="A136" s="454" t="s">
        <v>4108</v>
      </c>
      <c r="B136" s="452" t="s">
        <v>4070</v>
      </c>
      <c r="C136" s="391" t="s">
        <v>4129</v>
      </c>
      <c r="D136" s="450" t="s">
        <v>4130</v>
      </c>
      <c r="E136" s="451" t="s">
        <v>4131</v>
      </c>
    </row>
    <row r="137" spans="1:5">
      <c r="A137" s="454" t="s">
        <v>4108</v>
      </c>
      <c r="B137" s="449" t="s">
        <v>4132</v>
      </c>
      <c r="C137" s="379" t="s">
        <v>4133</v>
      </c>
      <c r="D137" s="450" t="s">
        <v>4134</v>
      </c>
      <c r="E137" s="451" t="s">
        <v>4135</v>
      </c>
    </row>
    <row r="138" spans="1:5" ht="25.5">
      <c r="A138" s="454" t="s">
        <v>4136</v>
      </c>
      <c r="B138" s="449" t="s">
        <v>4137</v>
      </c>
      <c r="C138" s="379" t="s">
        <v>4138</v>
      </c>
      <c r="D138" s="450" t="s">
        <v>4139</v>
      </c>
      <c r="E138" s="451" t="s">
        <v>3555</v>
      </c>
    </row>
    <row r="139" spans="1:5" ht="25.5">
      <c r="A139" s="454" t="s">
        <v>4136</v>
      </c>
      <c r="B139" s="449" t="s">
        <v>4140</v>
      </c>
      <c r="C139" s="379" t="s">
        <v>4138</v>
      </c>
      <c r="D139" s="450" t="s">
        <v>4139</v>
      </c>
      <c r="E139" s="451" t="s">
        <v>4141</v>
      </c>
    </row>
    <row r="140" spans="1:5" ht="63.75">
      <c r="A140" s="454" t="s">
        <v>4142</v>
      </c>
      <c r="B140" s="449" t="s">
        <v>4143</v>
      </c>
      <c r="C140" s="379" t="s">
        <v>4144</v>
      </c>
      <c r="D140" s="450" t="s">
        <v>4145</v>
      </c>
      <c r="E140" s="451" t="s">
        <v>4146</v>
      </c>
    </row>
    <row r="141" spans="1:5" ht="25.5">
      <c r="A141" s="454" t="s">
        <v>4142</v>
      </c>
      <c r="B141" s="449" t="s">
        <v>3901</v>
      </c>
      <c r="C141" s="379" t="s">
        <v>4147</v>
      </c>
      <c r="D141" s="450" t="s">
        <v>4148</v>
      </c>
      <c r="E141" s="451" t="s">
        <v>4149</v>
      </c>
    </row>
    <row r="142" spans="1:5" ht="25.5">
      <c r="A142" s="454" t="s">
        <v>4142</v>
      </c>
      <c r="B142" s="449" t="s">
        <v>3911</v>
      </c>
      <c r="C142" s="379" t="s">
        <v>4147</v>
      </c>
      <c r="D142" s="450" t="s">
        <v>4148</v>
      </c>
      <c r="E142" s="451" t="s">
        <v>4149</v>
      </c>
    </row>
    <row r="143" spans="1:5" ht="63.75">
      <c r="A143" s="454" t="s">
        <v>4142</v>
      </c>
      <c r="B143" s="449" t="s">
        <v>4113</v>
      </c>
      <c r="C143" s="379" t="s">
        <v>4150</v>
      </c>
      <c r="D143" s="450" t="s">
        <v>4145</v>
      </c>
      <c r="E143" s="451" t="s">
        <v>4146</v>
      </c>
    </row>
    <row r="144" spans="1:5" ht="25.5">
      <c r="A144" s="448" t="s">
        <v>4142</v>
      </c>
      <c r="B144" s="449" t="s">
        <v>3880</v>
      </c>
      <c r="C144" s="379" t="s">
        <v>4147</v>
      </c>
      <c r="D144" s="450" t="s">
        <v>4148</v>
      </c>
      <c r="E144" s="451" t="s">
        <v>4149</v>
      </c>
    </row>
    <row r="145" spans="1:5" ht="25.5">
      <c r="A145" s="448" t="s">
        <v>4142</v>
      </c>
      <c r="B145" s="449" t="s">
        <v>3919</v>
      </c>
      <c r="C145" s="379" t="s">
        <v>4147</v>
      </c>
      <c r="D145" s="450" t="s">
        <v>4148</v>
      </c>
      <c r="E145" s="451" t="s">
        <v>4149</v>
      </c>
    </row>
    <row r="146" spans="1:5" ht="25.5">
      <c r="A146" s="448" t="s">
        <v>4142</v>
      </c>
      <c r="B146" s="449" t="s">
        <v>3873</v>
      </c>
      <c r="C146" s="379" t="s">
        <v>4147</v>
      </c>
      <c r="D146" s="450" t="s">
        <v>4148</v>
      </c>
      <c r="E146" s="451" t="s">
        <v>4149</v>
      </c>
    </row>
    <row r="147" spans="1:5" ht="25.5">
      <c r="A147" s="448" t="s">
        <v>4142</v>
      </c>
      <c r="B147" s="449" t="s">
        <v>3939</v>
      </c>
      <c r="C147" s="379" t="s">
        <v>4147</v>
      </c>
      <c r="D147" s="450" t="s">
        <v>4148</v>
      </c>
      <c r="E147" s="451" t="s">
        <v>4149</v>
      </c>
    </row>
    <row r="148" spans="1:5" ht="25.5">
      <c r="A148" s="448" t="s">
        <v>4142</v>
      </c>
      <c r="B148" s="449" t="s">
        <v>3941</v>
      </c>
      <c r="C148" s="379" t="s">
        <v>4147</v>
      </c>
      <c r="D148" s="450" t="s">
        <v>4148</v>
      </c>
      <c r="E148" s="451" t="s">
        <v>4149</v>
      </c>
    </row>
    <row r="149" spans="1:5" ht="51">
      <c r="A149" s="454" t="s">
        <v>4142</v>
      </c>
      <c r="B149" s="449" t="s">
        <v>4151</v>
      </c>
      <c r="C149" s="379" t="s">
        <v>4152</v>
      </c>
      <c r="D149" s="450" t="s">
        <v>4153</v>
      </c>
      <c r="E149" s="451" t="s">
        <v>4154</v>
      </c>
    </row>
    <row r="150" spans="1:5" ht="25.5">
      <c r="A150" s="454" t="s">
        <v>4142</v>
      </c>
      <c r="B150" s="449" t="s">
        <v>3945</v>
      </c>
      <c r="C150" s="379" t="s">
        <v>4147</v>
      </c>
      <c r="D150" s="450" t="s">
        <v>4148</v>
      </c>
      <c r="E150" s="451" t="s">
        <v>4149</v>
      </c>
    </row>
    <row r="151" spans="1:5" ht="25.5">
      <c r="A151" s="454" t="s">
        <v>4142</v>
      </c>
      <c r="B151" s="449" t="s">
        <v>3946</v>
      </c>
      <c r="C151" s="379" t="s">
        <v>4147</v>
      </c>
      <c r="D151" s="450" t="s">
        <v>4148</v>
      </c>
      <c r="E151" s="451" t="s">
        <v>4149</v>
      </c>
    </row>
    <row r="152" spans="1:5" ht="25.5">
      <c r="A152" s="454" t="s">
        <v>4142</v>
      </c>
      <c r="B152" s="452" t="s">
        <v>4155</v>
      </c>
      <c r="C152" s="391" t="s">
        <v>4156</v>
      </c>
      <c r="D152" s="450" t="s">
        <v>4157</v>
      </c>
      <c r="E152" s="453" t="s">
        <v>4158</v>
      </c>
    </row>
    <row r="153" spans="1:5" ht="38.25">
      <c r="A153" s="454" t="s">
        <v>4142</v>
      </c>
      <c r="B153" s="452" t="s">
        <v>4155</v>
      </c>
      <c r="C153" s="452" t="s">
        <v>4159</v>
      </c>
      <c r="D153" s="450" t="s">
        <v>4160</v>
      </c>
      <c r="E153" s="453">
        <v>41977</v>
      </c>
    </row>
    <row r="154" spans="1:5" ht="25.5">
      <c r="A154" s="454" t="s">
        <v>4161</v>
      </c>
      <c r="B154" s="449" t="s">
        <v>3901</v>
      </c>
      <c r="C154" s="379" t="s">
        <v>4162</v>
      </c>
      <c r="D154" s="450" t="s">
        <v>4163</v>
      </c>
      <c r="E154" s="451" t="s">
        <v>4164</v>
      </c>
    </row>
    <row r="155" spans="1:5" ht="25.5">
      <c r="A155" s="454" t="s">
        <v>4161</v>
      </c>
      <c r="B155" s="449" t="s">
        <v>3911</v>
      </c>
      <c r="C155" s="379" t="s">
        <v>4165</v>
      </c>
      <c r="D155" s="450" t="s">
        <v>3959</v>
      </c>
      <c r="E155" s="451" t="s">
        <v>4166</v>
      </c>
    </row>
    <row r="156" spans="1:5" ht="25.5">
      <c r="A156" s="454" t="s">
        <v>4161</v>
      </c>
      <c r="B156" s="449" t="s">
        <v>3880</v>
      </c>
      <c r="C156" s="379" t="s">
        <v>4165</v>
      </c>
      <c r="D156" s="450" t="s">
        <v>3959</v>
      </c>
      <c r="E156" s="451" t="s">
        <v>4166</v>
      </c>
    </row>
    <row r="157" spans="1:5" ht="38.25">
      <c r="A157" s="454" t="s">
        <v>4161</v>
      </c>
      <c r="B157" s="452" t="s">
        <v>3873</v>
      </c>
      <c r="C157" s="452" t="s">
        <v>4167</v>
      </c>
      <c r="D157" s="450" t="s">
        <v>3968</v>
      </c>
      <c r="E157" s="453" t="s">
        <v>4166</v>
      </c>
    </row>
    <row r="158" spans="1:5" ht="38.25">
      <c r="A158" s="454" t="s">
        <v>4161</v>
      </c>
      <c r="B158" s="449" t="s">
        <v>3939</v>
      </c>
      <c r="C158" s="379" t="s">
        <v>4168</v>
      </c>
      <c r="D158" s="450" t="s">
        <v>3968</v>
      </c>
      <c r="E158" s="451" t="s">
        <v>4166</v>
      </c>
    </row>
    <row r="159" spans="1:5" ht="25.5">
      <c r="A159" s="454" t="s">
        <v>4161</v>
      </c>
      <c r="B159" s="449" t="s">
        <v>3941</v>
      </c>
      <c r="C159" s="379" t="s">
        <v>4169</v>
      </c>
      <c r="D159" s="450" t="s">
        <v>4170</v>
      </c>
      <c r="E159" s="451" t="s">
        <v>4171</v>
      </c>
    </row>
    <row r="160" spans="1:5" ht="38.25">
      <c r="A160" s="454" t="s">
        <v>4161</v>
      </c>
      <c r="B160" s="449" t="s">
        <v>4172</v>
      </c>
      <c r="C160" s="391" t="s">
        <v>4173</v>
      </c>
      <c r="D160" s="450" t="s">
        <v>4174</v>
      </c>
      <c r="E160" s="451" t="s">
        <v>4175</v>
      </c>
    </row>
    <row r="161" spans="1:5" ht="25.5">
      <c r="A161" s="454" t="s">
        <v>4161</v>
      </c>
      <c r="B161" s="449" t="s">
        <v>4172</v>
      </c>
      <c r="C161" s="391" t="s">
        <v>4176</v>
      </c>
      <c r="D161" s="450" t="s">
        <v>3955</v>
      </c>
      <c r="E161" s="451" t="s">
        <v>4177</v>
      </c>
    </row>
    <row r="162" spans="1:5" ht="25.5">
      <c r="A162" s="454" t="s">
        <v>4161</v>
      </c>
      <c r="B162" s="449" t="s">
        <v>4024</v>
      </c>
      <c r="C162" s="379" t="s">
        <v>4178</v>
      </c>
      <c r="D162" s="450" t="s">
        <v>4179</v>
      </c>
      <c r="E162" s="451" t="s">
        <v>4180</v>
      </c>
    </row>
    <row r="163" spans="1:5" ht="25.5">
      <c r="A163" s="454" t="s">
        <v>4181</v>
      </c>
      <c r="B163" s="449" t="s">
        <v>4182</v>
      </c>
      <c r="C163" s="457" t="s">
        <v>4183</v>
      </c>
      <c r="D163" s="450" t="s">
        <v>4184</v>
      </c>
      <c r="E163" s="451" t="s">
        <v>4185</v>
      </c>
    </row>
    <row r="164" spans="1:5" ht="25.5">
      <c r="A164" s="454" t="s">
        <v>4181</v>
      </c>
      <c r="B164" s="449" t="s">
        <v>3880</v>
      </c>
      <c r="C164" s="379" t="s">
        <v>4186</v>
      </c>
      <c r="D164" s="450" t="s">
        <v>4187</v>
      </c>
      <c r="E164" s="451" t="s">
        <v>4188</v>
      </c>
    </row>
    <row r="165" spans="1:5" ht="25.5">
      <c r="A165" s="454" t="s">
        <v>4181</v>
      </c>
      <c r="B165" s="449" t="s">
        <v>4000</v>
      </c>
      <c r="C165" s="452" t="s">
        <v>4189</v>
      </c>
      <c r="D165" s="450" t="s">
        <v>4115</v>
      </c>
      <c r="E165" s="451" t="s">
        <v>4131</v>
      </c>
    </row>
    <row r="166" spans="1:5" ht="25.5">
      <c r="A166" s="454" t="s">
        <v>4181</v>
      </c>
      <c r="B166" s="449" t="s">
        <v>4190</v>
      </c>
      <c r="C166" s="457" t="s">
        <v>4183</v>
      </c>
      <c r="D166" s="450" t="s">
        <v>4184</v>
      </c>
      <c r="E166" s="451" t="s">
        <v>4185</v>
      </c>
    </row>
    <row r="167" spans="1:5" ht="38.25">
      <c r="A167" s="454" t="s">
        <v>4181</v>
      </c>
      <c r="B167" s="452" t="s">
        <v>4155</v>
      </c>
      <c r="C167" s="452" t="s">
        <v>4191</v>
      </c>
      <c r="D167" s="450" t="s">
        <v>4192</v>
      </c>
      <c r="E167" s="453" t="s">
        <v>4193</v>
      </c>
    </row>
    <row r="168" spans="1:5" ht="25.5">
      <c r="A168" s="454" t="s">
        <v>4181</v>
      </c>
      <c r="B168" s="449" t="s">
        <v>4065</v>
      </c>
      <c r="C168" s="457" t="s">
        <v>4183</v>
      </c>
      <c r="D168" s="450" t="s">
        <v>4184</v>
      </c>
      <c r="E168" s="451" t="s">
        <v>4185</v>
      </c>
    </row>
    <row r="169" spans="1:5" ht="25.5">
      <c r="A169" s="454" t="s">
        <v>4194</v>
      </c>
      <c r="B169" s="449" t="s">
        <v>4195</v>
      </c>
      <c r="C169" s="379" t="s">
        <v>4196</v>
      </c>
      <c r="D169" s="450" t="s">
        <v>4197</v>
      </c>
      <c r="E169" s="451" t="s">
        <v>3555</v>
      </c>
    </row>
    <row r="170" spans="1:5" ht="26.25">
      <c r="A170" s="454" t="s">
        <v>4194</v>
      </c>
      <c r="B170" s="449" t="s">
        <v>4198</v>
      </c>
      <c r="C170" s="379" t="s">
        <v>4199</v>
      </c>
      <c r="D170" s="450" t="s">
        <v>4027</v>
      </c>
      <c r="E170" s="373" t="s">
        <v>4200</v>
      </c>
    </row>
    <row r="171" spans="1:5" ht="25.5">
      <c r="A171" s="454" t="s">
        <v>4194</v>
      </c>
      <c r="B171" s="452" t="s">
        <v>4201</v>
      </c>
      <c r="C171" s="391" t="s">
        <v>4202</v>
      </c>
      <c r="D171" s="450" t="s">
        <v>4203</v>
      </c>
      <c r="E171" s="458" t="s">
        <v>3555</v>
      </c>
    </row>
    <row r="172" spans="1:5" ht="25.5">
      <c r="A172" s="454" t="s">
        <v>4194</v>
      </c>
      <c r="B172" s="452" t="s">
        <v>4204</v>
      </c>
      <c r="C172" s="391" t="s">
        <v>4205</v>
      </c>
      <c r="D172" s="450" t="s">
        <v>4206</v>
      </c>
      <c r="E172" s="458" t="s">
        <v>3555</v>
      </c>
    </row>
    <row r="173" spans="1:5" ht="38.25">
      <c r="A173" s="454" t="s">
        <v>4194</v>
      </c>
      <c r="B173" s="449" t="s">
        <v>4207</v>
      </c>
      <c r="C173" s="379" t="s">
        <v>4208</v>
      </c>
      <c r="D173" s="450" t="s">
        <v>4209</v>
      </c>
      <c r="E173" s="451" t="s">
        <v>3555</v>
      </c>
    </row>
    <row r="174" spans="1:5" ht="25.5">
      <c r="A174" s="454" t="s">
        <v>4194</v>
      </c>
      <c r="B174" s="449" t="s">
        <v>4210</v>
      </c>
      <c r="C174" s="379" t="s">
        <v>4211</v>
      </c>
      <c r="D174" s="450" t="s">
        <v>4212</v>
      </c>
      <c r="E174" s="451" t="s">
        <v>4213</v>
      </c>
    </row>
    <row r="175" spans="1:5" ht="25.5">
      <c r="A175" s="454" t="s">
        <v>4194</v>
      </c>
      <c r="B175" s="449" t="s">
        <v>4143</v>
      </c>
      <c r="C175" s="449" t="s">
        <v>4214</v>
      </c>
      <c r="D175" s="450" t="s">
        <v>4115</v>
      </c>
      <c r="E175" s="451" t="s">
        <v>3555</v>
      </c>
    </row>
    <row r="176" spans="1:5" ht="25.5">
      <c r="A176" s="454" t="s">
        <v>4194</v>
      </c>
      <c r="B176" s="449" t="s">
        <v>4143</v>
      </c>
      <c r="C176" s="449" t="s">
        <v>4215</v>
      </c>
      <c r="D176" s="450" t="s">
        <v>4115</v>
      </c>
      <c r="E176" s="451" t="s">
        <v>3555</v>
      </c>
    </row>
    <row r="177" spans="1:5" ht="25.5">
      <c r="A177" s="454" t="s">
        <v>4194</v>
      </c>
      <c r="B177" s="449" t="s">
        <v>4113</v>
      </c>
      <c r="C177" s="449" t="s">
        <v>4214</v>
      </c>
      <c r="D177" s="450" t="s">
        <v>4115</v>
      </c>
      <c r="E177" s="451" t="s">
        <v>3555</v>
      </c>
    </row>
    <row r="178" spans="1:5" ht="25.5">
      <c r="A178" s="454" t="s">
        <v>4194</v>
      </c>
      <c r="B178" s="449" t="s">
        <v>4113</v>
      </c>
      <c r="C178" s="449" t="s">
        <v>4215</v>
      </c>
      <c r="D178" s="450" t="s">
        <v>4115</v>
      </c>
      <c r="E178" s="451" t="s">
        <v>3555</v>
      </c>
    </row>
    <row r="179" spans="1:5" ht="25.5">
      <c r="A179" s="454" t="s">
        <v>4194</v>
      </c>
      <c r="B179" s="449" t="s">
        <v>4113</v>
      </c>
      <c r="C179" s="379" t="s">
        <v>4211</v>
      </c>
      <c r="D179" s="450" t="s">
        <v>4212</v>
      </c>
      <c r="E179" s="451" t="s">
        <v>4213</v>
      </c>
    </row>
    <row r="180" spans="1:5" ht="25.5">
      <c r="A180" s="454" t="s">
        <v>4194</v>
      </c>
      <c r="B180" s="452" t="s">
        <v>3915</v>
      </c>
      <c r="C180" s="391" t="s">
        <v>4216</v>
      </c>
      <c r="D180" s="450" t="s">
        <v>4217</v>
      </c>
      <c r="E180" s="451" t="s">
        <v>4218</v>
      </c>
    </row>
    <row r="181" spans="1:5" ht="25.5">
      <c r="A181" s="454" t="s">
        <v>4194</v>
      </c>
      <c r="B181" s="449" t="s">
        <v>4219</v>
      </c>
      <c r="C181" s="379" t="s">
        <v>4220</v>
      </c>
      <c r="D181" s="450" t="s">
        <v>4221</v>
      </c>
      <c r="E181" s="451" t="s">
        <v>4222</v>
      </c>
    </row>
    <row r="182" spans="1:5" ht="38.25">
      <c r="A182" s="454" t="s">
        <v>4194</v>
      </c>
      <c r="B182" s="449" t="s">
        <v>4223</v>
      </c>
      <c r="C182" s="379" t="s">
        <v>4224</v>
      </c>
      <c r="D182" s="450" t="s">
        <v>4225</v>
      </c>
      <c r="E182" s="451" t="s">
        <v>4226</v>
      </c>
    </row>
    <row r="183" spans="1:5" ht="26.25">
      <c r="A183" s="454" t="s">
        <v>4194</v>
      </c>
      <c r="B183" s="449" t="s">
        <v>3928</v>
      </c>
      <c r="C183" s="379" t="s">
        <v>4199</v>
      </c>
      <c r="D183" s="450" t="s">
        <v>4027</v>
      </c>
      <c r="E183" s="373" t="s">
        <v>4227</v>
      </c>
    </row>
    <row r="184" spans="1:5" ht="25.5">
      <c r="A184" s="454" t="s">
        <v>4194</v>
      </c>
      <c r="B184" s="449" t="s">
        <v>4228</v>
      </c>
      <c r="C184" s="379" t="s">
        <v>4229</v>
      </c>
      <c r="D184" s="450" t="s">
        <v>4230</v>
      </c>
      <c r="E184" s="451" t="s">
        <v>4231</v>
      </c>
    </row>
    <row r="185" spans="1:5" ht="25.5">
      <c r="A185" s="454" t="s">
        <v>4194</v>
      </c>
      <c r="B185" s="449" t="s">
        <v>4232</v>
      </c>
      <c r="C185" s="379" t="s">
        <v>4233</v>
      </c>
      <c r="D185" s="450" t="s">
        <v>4212</v>
      </c>
      <c r="E185" s="451" t="s">
        <v>4213</v>
      </c>
    </row>
    <row r="186" spans="1:5" ht="25.5">
      <c r="A186" s="454" t="s">
        <v>4194</v>
      </c>
      <c r="B186" s="449" t="s">
        <v>4049</v>
      </c>
      <c r="C186" s="379" t="s">
        <v>4234</v>
      </c>
      <c r="D186" s="450" t="s">
        <v>4235</v>
      </c>
      <c r="E186" s="451" t="s">
        <v>4236</v>
      </c>
    </row>
    <row r="187" spans="1:5" ht="25.5">
      <c r="A187" s="454" t="s">
        <v>4194</v>
      </c>
      <c r="B187" s="449" t="s">
        <v>4132</v>
      </c>
      <c r="C187" s="379" t="s">
        <v>4237</v>
      </c>
      <c r="D187" s="450" t="s">
        <v>4238</v>
      </c>
      <c r="E187" s="451" t="s">
        <v>4239</v>
      </c>
    </row>
    <row r="188" spans="1:5">
      <c r="A188" s="454" t="s">
        <v>4194</v>
      </c>
      <c r="B188" s="449" t="s">
        <v>4132</v>
      </c>
      <c r="C188" s="379" t="s">
        <v>4240</v>
      </c>
      <c r="D188" s="450" t="s">
        <v>4241</v>
      </c>
      <c r="E188" s="451" t="s">
        <v>4242</v>
      </c>
    </row>
    <row r="189" spans="1:5" ht="25.5">
      <c r="A189" s="454" t="s">
        <v>4194</v>
      </c>
      <c r="B189" s="449" t="s">
        <v>4132</v>
      </c>
      <c r="C189" s="379" t="s">
        <v>4243</v>
      </c>
      <c r="D189" s="450" t="s">
        <v>4244</v>
      </c>
      <c r="E189" s="451" t="s">
        <v>4245</v>
      </c>
    </row>
    <row r="190" spans="1:5" ht="38.25">
      <c r="A190" s="454" t="s">
        <v>4194</v>
      </c>
      <c r="B190" s="449" t="s">
        <v>4246</v>
      </c>
      <c r="C190" s="379" t="s">
        <v>4247</v>
      </c>
      <c r="D190" s="450" t="s">
        <v>4209</v>
      </c>
      <c r="E190" s="451" t="s">
        <v>3555</v>
      </c>
    </row>
    <row r="191" spans="1:5" ht="25.5">
      <c r="A191" s="454" t="s">
        <v>4194</v>
      </c>
      <c r="B191" s="449" t="s">
        <v>4248</v>
      </c>
      <c r="C191" s="379" t="s">
        <v>4229</v>
      </c>
      <c r="D191" s="450" t="s">
        <v>4230</v>
      </c>
      <c r="E191" s="451" t="s">
        <v>4231</v>
      </c>
    </row>
    <row r="192" spans="1:5" ht="25.5">
      <c r="A192" s="454" t="s">
        <v>4194</v>
      </c>
      <c r="B192" s="449" t="s">
        <v>4248</v>
      </c>
      <c r="C192" s="379" t="s">
        <v>4249</v>
      </c>
      <c r="D192" s="450" t="s">
        <v>4250</v>
      </c>
      <c r="E192" s="451" t="s">
        <v>4251</v>
      </c>
    </row>
    <row r="193" spans="1:5" ht="25.5">
      <c r="A193" s="454" t="s">
        <v>4194</v>
      </c>
      <c r="B193" s="449" t="s">
        <v>4248</v>
      </c>
      <c r="C193" s="379" t="s">
        <v>4252</v>
      </c>
      <c r="D193" s="450" t="s">
        <v>4250</v>
      </c>
      <c r="E193" s="451" t="s">
        <v>4116</v>
      </c>
    </row>
    <row r="194" spans="1:5" ht="38.25">
      <c r="A194" s="454" t="s">
        <v>4194</v>
      </c>
      <c r="B194" s="449" t="s">
        <v>4253</v>
      </c>
      <c r="C194" s="379" t="s">
        <v>4254</v>
      </c>
      <c r="D194" s="450" t="s">
        <v>4255</v>
      </c>
      <c r="E194" s="451" t="s">
        <v>3555</v>
      </c>
    </row>
    <row r="195" spans="1:5" ht="25.5">
      <c r="A195" s="454" t="s">
        <v>4194</v>
      </c>
      <c r="B195" s="449" t="s">
        <v>4253</v>
      </c>
      <c r="C195" s="379" t="s">
        <v>4256</v>
      </c>
      <c r="D195" s="450" t="s">
        <v>4257</v>
      </c>
      <c r="E195" s="451" t="s">
        <v>4116</v>
      </c>
    </row>
    <row r="196" spans="1:5" ht="25.5">
      <c r="A196" s="454" t="s">
        <v>4194</v>
      </c>
      <c r="B196" s="449" t="s">
        <v>4065</v>
      </c>
      <c r="C196" s="379" t="s">
        <v>4258</v>
      </c>
      <c r="D196" s="450" t="s">
        <v>4259</v>
      </c>
      <c r="E196" s="451" t="s">
        <v>3555</v>
      </c>
    </row>
    <row r="197" spans="1:5" ht="51">
      <c r="A197" s="454" t="s">
        <v>4260</v>
      </c>
      <c r="B197" s="452" t="s">
        <v>4261</v>
      </c>
      <c r="C197" s="391" t="s">
        <v>4262</v>
      </c>
      <c r="D197" s="450" t="s">
        <v>4263</v>
      </c>
      <c r="E197" s="451" t="s">
        <v>3859</v>
      </c>
    </row>
    <row r="198" spans="1:5" ht="25.5">
      <c r="A198" s="454" t="s">
        <v>4264</v>
      </c>
      <c r="B198" s="452" t="s">
        <v>4089</v>
      </c>
      <c r="C198" s="391" t="s">
        <v>4265</v>
      </c>
      <c r="D198" s="450" t="s">
        <v>4266</v>
      </c>
      <c r="E198" s="451" t="s">
        <v>3555</v>
      </c>
    </row>
    <row r="199" spans="1:5" ht="38.25">
      <c r="A199" s="454" t="s">
        <v>4264</v>
      </c>
      <c r="B199" s="452" t="s">
        <v>4089</v>
      </c>
      <c r="C199" s="391" t="s">
        <v>4267</v>
      </c>
      <c r="D199" s="450" t="s">
        <v>4268</v>
      </c>
      <c r="E199" s="451" t="s">
        <v>3555</v>
      </c>
    </row>
    <row r="200" spans="1:5" ht="25.5">
      <c r="A200" s="459" t="s">
        <v>4264</v>
      </c>
      <c r="B200" s="452" t="s">
        <v>4089</v>
      </c>
      <c r="C200" s="460" t="s">
        <v>4269</v>
      </c>
      <c r="D200" s="450" t="s">
        <v>4270</v>
      </c>
      <c r="E200" s="451" t="s">
        <v>3555</v>
      </c>
    </row>
    <row r="201" spans="1:5">
      <c r="A201" s="459" t="s">
        <v>4264</v>
      </c>
      <c r="B201" s="449" t="s">
        <v>4117</v>
      </c>
      <c r="C201" s="449" t="s">
        <v>4271</v>
      </c>
      <c r="D201" s="450" t="s">
        <v>4272</v>
      </c>
      <c r="E201" s="451" t="s">
        <v>3555</v>
      </c>
    </row>
    <row r="202" spans="1:5" ht="38.25">
      <c r="A202" s="459" t="s">
        <v>4273</v>
      </c>
      <c r="B202" s="452" t="s">
        <v>4089</v>
      </c>
      <c r="C202" s="391" t="s">
        <v>4274</v>
      </c>
      <c r="D202" s="461" t="s">
        <v>4115</v>
      </c>
      <c r="E202" s="451" t="s">
        <v>3555</v>
      </c>
    </row>
    <row r="203" spans="1:5" ht="25.5">
      <c r="A203" s="459" t="s">
        <v>4273</v>
      </c>
      <c r="B203" s="452" t="s">
        <v>4089</v>
      </c>
      <c r="C203" s="391" t="s">
        <v>4275</v>
      </c>
      <c r="D203" s="461" t="s">
        <v>4276</v>
      </c>
      <c r="E203" s="451" t="s">
        <v>3555</v>
      </c>
    </row>
    <row r="204" spans="1:5" ht="38.25">
      <c r="A204" s="459" t="s">
        <v>4273</v>
      </c>
      <c r="B204" s="452" t="s">
        <v>4089</v>
      </c>
      <c r="C204" s="391" t="s">
        <v>4277</v>
      </c>
      <c r="D204" s="461" t="s">
        <v>4278</v>
      </c>
      <c r="E204" s="451" t="s">
        <v>3555</v>
      </c>
    </row>
    <row r="205" spans="1:5" ht="38.25">
      <c r="A205" s="459" t="s">
        <v>4273</v>
      </c>
      <c r="B205" s="462" t="s">
        <v>4089</v>
      </c>
      <c r="C205" s="391" t="s">
        <v>4279</v>
      </c>
      <c r="D205" s="461" t="s">
        <v>4280</v>
      </c>
      <c r="E205" s="451" t="s">
        <v>3555</v>
      </c>
    </row>
    <row r="206" spans="1:5" ht="25.5">
      <c r="A206" s="454" t="s">
        <v>4273</v>
      </c>
      <c r="B206" s="463" t="s">
        <v>4117</v>
      </c>
      <c r="C206" s="449" t="s">
        <v>4281</v>
      </c>
      <c r="D206" s="461" t="s">
        <v>4115</v>
      </c>
      <c r="E206" s="451" t="s">
        <v>3555</v>
      </c>
    </row>
    <row r="207" spans="1:5" ht="25.5">
      <c r="A207" s="454" t="s">
        <v>4273</v>
      </c>
      <c r="B207" s="463" t="s">
        <v>4117</v>
      </c>
      <c r="C207" s="449" t="s">
        <v>4282</v>
      </c>
      <c r="D207" s="450" t="s">
        <v>4115</v>
      </c>
      <c r="E207" s="451" t="s">
        <v>3555</v>
      </c>
    </row>
    <row r="208" spans="1:5" ht="25.5">
      <c r="A208" s="454" t="s">
        <v>4273</v>
      </c>
      <c r="B208" s="463" t="s">
        <v>4117</v>
      </c>
      <c r="C208" s="449" t="s">
        <v>4283</v>
      </c>
      <c r="D208" s="450" t="s">
        <v>4115</v>
      </c>
      <c r="E208" s="451" t="s">
        <v>3555</v>
      </c>
    </row>
    <row r="209" spans="1:5" ht="25.5">
      <c r="A209" s="454" t="s">
        <v>4273</v>
      </c>
      <c r="B209" s="463" t="s">
        <v>4117</v>
      </c>
      <c r="C209" s="449" t="s">
        <v>4284</v>
      </c>
      <c r="D209" s="450" t="s">
        <v>4115</v>
      </c>
      <c r="E209" s="451" t="s">
        <v>3555</v>
      </c>
    </row>
    <row r="210" spans="1:5" ht="25.5">
      <c r="A210" s="454" t="s">
        <v>4273</v>
      </c>
      <c r="B210" s="463" t="s">
        <v>4117</v>
      </c>
      <c r="C210" s="449" t="s">
        <v>4285</v>
      </c>
      <c r="D210" s="450" t="s">
        <v>4286</v>
      </c>
      <c r="E210" s="451" t="s">
        <v>3555</v>
      </c>
    </row>
    <row r="211" spans="1:5" ht="38.25">
      <c r="A211" s="454" t="s">
        <v>4273</v>
      </c>
      <c r="B211" s="462" t="s">
        <v>3915</v>
      </c>
      <c r="C211" s="391" t="s">
        <v>4287</v>
      </c>
      <c r="D211" s="450" t="s">
        <v>4288</v>
      </c>
      <c r="E211" s="451" t="s">
        <v>3555</v>
      </c>
    </row>
    <row r="212" spans="1:5" ht="25.5">
      <c r="A212" s="454" t="s">
        <v>4289</v>
      </c>
      <c r="B212" s="463" t="s">
        <v>4290</v>
      </c>
      <c r="C212" s="379" t="s">
        <v>4291</v>
      </c>
      <c r="D212" s="450" t="s">
        <v>4292</v>
      </c>
      <c r="E212" s="451" t="s">
        <v>4293</v>
      </c>
    </row>
    <row r="213" spans="1:5" ht="25.5">
      <c r="A213" s="454" t="s">
        <v>4289</v>
      </c>
      <c r="B213" s="462" t="s">
        <v>4290</v>
      </c>
      <c r="C213" s="452" t="s">
        <v>4294</v>
      </c>
      <c r="D213" s="450" t="s">
        <v>4295</v>
      </c>
      <c r="E213" s="451" t="s">
        <v>4296</v>
      </c>
    </row>
    <row r="214" spans="1:5" ht="25.5">
      <c r="A214" s="454" t="s">
        <v>4297</v>
      </c>
      <c r="B214" s="463" t="s">
        <v>4298</v>
      </c>
      <c r="C214" s="379" t="s">
        <v>4299</v>
      </c>
      <c r="D214" s="450" t="s">
        <v>3867</v>
      </c>
      <c r="E214" s="451" t="s">
        <v>4300</v>
      </c>
    </row>
    <row r="215" spans="1:5" ht="25.5">
      <c r="A215" s="454" t="s">
        <v>4297</v>
      </c>
      <c r="B215" s="449" t="s">
        <v>4301</v>
      </c>
      <c r="C215" s="449" t="s">
        <v>4302</v>
      </c>
      <c r="D215" s="450" t="s">
        <v>3971</v>
      </c>
      <c r="E215" s="451" t="s">
        <v>4303</v>
      </c>
    </row>
    <row r="216" spans="1:5" ht="25.5">
      <c r="A216" s="454" t="s">
        <v>4297</v>
      </c>
      <c r="B216" s="449" t="s">
        <v>4011</v>
      </c>
      <c r="C216" s="379" t="s">
        <v>4304</v>
      </c>
      <c r="D216" s="450" t="s">
        <v>3867</v>
      </c>
      <c r="E216" s="451" t="s">
        <v>4300</v>
      </c>
    </row>
    <row r="217" spans="1:5" ht="25.5">
      <c r="A217" s="454" t="s">
        <v>4297</v>
      </c>
      <c r="B217" s="449" t="s">
        <v>4305</v>
      </c>
      <c r="C217" s="379" t="s">
        <v>4304</v>
      </c>
      <c r="D217" s="450" t="s">
        <v>3867</v>
      </c>
      <c r="E217" s="451" t="s">
        <v>4300</v>
      </c>
    </row>
    <row r="218" spans="1:5" ht="25.5">
      <c r="A218" s="454" t="s">
        <v>4297</v>
      </c>
      <c r="B218" s="452" t="s">
        <v>4306</v>
      </c>
      <c r="C218" s="379" t="s">
        <v>4307</v>
      </c>
      <c r="D218" s="450" t="s">
        <v>4308</v>
      </c>
      <c r="E218" s="451" t="s">
        <v>4309</v>
      </c>
    </row>
    <row r="219" spans="1:5">
      <c r="A219" s="454" t="s">
        <v>4297</v>
      </c>
      <c r="B219" s="449" t="s">
        <v>4310</v>
      </c>
      <c r="C219" s="379" t="s">
        <v>4311</v>
      </c>
      <c r="D219" s="450" t="s">
        <v>4272</v>
      </c>
      <c r="E219" s="451" t="s">
        <v>4312</v>
      </c>
    </row>
    <row r="220" spans="1:5">
      <c r="A220" s="454" t="s">
        <v>4297</v>
      </c>
      <c r="B220" s="449" t="s">
        <v>4310</v>
      </c>
      <c r="C220" s="379" t="s">
        <v>4313</v>
      </c>
      <c r="D220" s="450" t="s">
        <v>4272</v>
      </c>
      <c r="E220" s="451" t="s">
        <v>4312</v>
      </c>
    </row>
    <row r="221" spans="1:5">
      <c r="A221" s="454" t="s">
        <v>4297</v>
      </c>
      <c r="B221" s="449" t="s">
        <v>4314</v>
      </c>
      <c r="C221" s="379" t="s">
        <v>4315</v>
      </c>
      <c r="D221" s="450" t="s">
        <v>4272</v>
      </c>
      <c r="E221" s="451" t="s">
        <v>4312</v>
      </c>
    </row>
    <row r="222" spans="1:5">
      <c r="A222" s="454" t="s">
        <v>4297</v>
      </c>
      <c r="B222" s="449" t="s">
        <v>4316</v>
      </c>
      <c r="C222" s="379" t="s">
        <v>4311</v>
      </c>
      <c r="D222" s="450" t="s">
        <v>4272</v>
      </c>
      <c r="E222" s="451" t="s">
        <v>4312</v>
      </c>
    </row>
    <row r="223" spans="1:5" ht="25.5">
      <c r="A223" s="454" t="s">
        <v>4297</v>
      </c>
      <c r="B223" s="449" t="s">
        <v>4317</v>
      </c>
      <c r="C223" s="379" t="s">
        <v>4299</v>
      </c>
      <c r="D223" s="450" t="s">
        <v>3867</v>
      </c>
      <c r="E223" s="451" t="s">
        <v>4300</v>
      </c>
    </row>
    <row r="224" spans="1:5" ht="25.5">
      <c r="A224" s="454" t="s">
        <v>4297</v>
      </c>
      <c r="B224" s="449" t="s">
        <v>3873</v>
      </c>
      <c r="C224" s="379" t="s">
        <v>4162</v>
      </c>
      <c r="D224" s="450" t="s">
        <v>4163</v>
      </c>
      <c r="E224" s="451" t="s">
        <v>4164</v>
      </c>
    </row>
    <row r="225" spans="1:5" ht="25.5">
      <c r="A225" s="454" t="s">
        <v>4297</v>
      </c>
      <c r="B225" s="452" t="s">
        <v>3873</v>
      </c>
      <c r="C225" s="391" t="s">
        <v>4318</v>
      </c>
      <c r="D225" s="450" t="s">
        <v>3867</v>
      </c>
      <c r="E225" s="453" t="s">
        <v>4319</v>
      </c>
    </row>
    <row r="226" spans="1:5" ht="25.5">
      <c r="A226" s="454" t="s">
        <v>4297</v>
      </c>
      <c r="B226" s="449" t="s">
        <v>4132</v>
      </c>
      <c r="C226" s="379" t="s">
        <v>4320</v>
      </c>
      <c r="D226" s="450" t="s">
        <v>3867</v>
      </c>
      <c r="E226" s="451" t="s">
        <v>4300</v>
      </c>
    </row>
    <row r="227" spans="1:5" ht="25.5">
      <c r="A227" s="454" t="s">
        <v>4321</v>
      </c>
      <c r="B227" s="449" t="s">
        <v>4011</v>
      </c>
      <c r="C227" s="379" t="s">
        <v>4322</v>
      </c>
      <c r="D227" s="450" t="s">
        <v>4308</v>
      </c>
      <c r="E227" s="451" t="s">
        <v>4309</v>
      </c>
    </row>
    <row r="228" spans="1:5" ht="25.5">
      <c r="A228" s="454" t="s">
        <v>4321</v>
      </c>
      <c r="B228" s="452" t="s">
        <v>4306</v>
      </c>
      <c r="C228" s="379" t="s">
        <v>4320</v>
      </c>
      <c r="D228" s="450" t="s">
        <v>3867</v>
      </c>
      <c r="E228" s="451" t="s">
        <v>4300</v>
      </c>
    </row>
    <row r="229" spans="1:5" ht="25.5">
      <c r="A229" s="454" t="s">
        <v>4323</v>
      </c>
      <c r="B229" s="449" t="s">
        <v>4195</v>
      </c>
      <c r="C229" s="379" t="s">
        <v>4324</v>
      </c>
      <c r="D229" s="450" t="s">
        <v>4325</v>
      </c>
      <c r="E229" s="451" t="s">
        <v>3555</v>
      </c>
    </row>
    <row r="230" spans="1:5" ht="25.5">
      <c r="A230" s="448" t="s">
        <v>4323</v>
      </c>
      <c r="B230" s="449" t="s">
        <v>4326</v>
      </c>
      <c r="C230" s="379" t="s">
        <v>4327</v>
      </c>
      <c r="D230" s="450" t="s">
        <v>4328</v>
      </c>
      <c r="E230" s="451" t="s">
        <v>4329</v>
      </c>
    </row>
    <row r="231" spans="1:5" ht="38.25">
      <c r="A231" s="448" t="s">
        <v>4323</v>
      </c>
      <c r="B231" s="449" t="s">
        <v>4298</v>
      </c>
      <c r="C231" s="379" t="s">
        <v>4330</v>
      </c>
      <c r="D231" s="450" t="s">
        <v>4027</v>
      </c>
      <c r="E231" s="451" t="s">
        <v>4331</v>
      </c>
    </row>
    <row r="232" spans="1:5" ht="25.5">
      <c r="A232" s="448" t="s">
        <v>4323</v>
      </c>
      <c r="B232" s="449" t="s">
        <v>4301</v>
      </c>
      <c r="C232" s="379" t="s">
        <v>4332</v>
      </c>
      <c r="D232" s="450" t="s">
        <v>4333</v>
      </c>
      <c r="E232" s="451" t="s">
        <v>4112</v>
      </c>
    </row>
    <row r="233" spans="1:5" ht="25.5">
      <c r="A233" s="448" t="s">
        <v>4323</v>
      </c>
      <c r="B233" s="449" t="s">
        <v>4334</v>
      </c>
      <c r="C233" s="379" t="s">
        <v>4327</v>
      </c>
      <c r="D233" s="450" t="s">
        <v>4328</v>
      </c>
      <c r="E233" s="451" t="s">
        <v>4329</v>
      </c>
    </row>
    <row r="234" spans="1:5" ht="25.5">
      <c r="A234" s="448" t="s">
        <v>4323</v>
      </c>
      <c r="B234" s="449" t="s">
        <v>3901</v>
      </c>
      <c r="C234" s="379" t="s">
        <v>4335</v>
      </c>
      <c r="D234" s="450" t="s">
        <v>4336</v>
      </c>
      <c r="E234" s="451" t="s">
        <v>3555</v>
      </c>
    </row>
    <row r="235" spans="1:5" ht="38.25">
      <c r="A235" s="448" t="s">
        <v>4323</v>
      </c>
      <c r="B235" s="449" t="s">
        <v>4337</v>
      </c>
      <c r="C235" s="452" t="s">
        <v>4338</v>
      </c>
      <c r="D235" s="450" t="s">
        <v>4039</v>
      </c>
      <c r="E235" s="451" t="s">
        <v>4339</v>
      </c>
    </row>
    <row r="236" spans="1:5" ht="38.25">
      <c r="A236" s="448" t="s">
        <v>4323</v>
      </c>
      <c r="B236" s="449" t="s">
        <v>4340</v>
      </c>
      <c r="C236" s="379" t="s">
        <v>4330</v>
      </c>
      <c r="D236" s="450" t="s">
        <v>4027</v>
      </c>
      <c r="E236" s="451" t="s">
        <v>4331</v>
      </c>
    </row>
    <row r="237" spans="1:5" ht="25.5">
      <c r="A237" s="448" t="s">
        <v>4323</v>
      </c>
      <c r="B237" s="449" t="s">
        <v>4341</v>
      </c>
      <c r="C237" s="379" t="s">
        <v>4327</v>
      </c>
      <c r="D237" s="450" t="s">
        <v>4328</v>
      </c>
      <c r="E237" s="451" t="s">
        <v>4329</v>
      </c>
    </row>
    <row r="238" spans="1:5" ht="25.5">
      <c r="A238" s="448" t="s">
        <v>4323</v>
      </c>
      <c r="B238" s="449" t="s">
        <v>4041</v>
      </c>
      <c r="C238" s="379" t="s">
        <v>4342</v>
      </c>
      <c r="D238" s="450" t="s">
        <v>4343</v>
      </c>
      <c r="E238" s="451" t="s">
        <v>4059</v>
      </c>
    </row>
    <row r="239" spans="1:5" ht="38.25">
      <c r="A239" s="454" t="s">
        <v>4323</v>
      </c>
      <c r="B239" s="449" t="s">
        <v>4344</v>
      </c>
      <c r="C239" s="452" t="s">
        <v>4338</v>
      </c>
      <c r="D239" s="450" t="s">
        <v>4039</v>
      </c>
      <c r="E239" s="451" t="s">
        <v>4339</v>
      </c>
    </row>
    <row r="240" spans="1:5" ht="38.25">
      <c r="A240" s="454" t="s">
        <v>4323</v>
      </c>
      <c r="B240" s="449" t="s">
        <v>4345</v>
      </c>
      <c r="C240" s="379" t="s">
        <v>4330</v>
      </c>
      <c r="D240" s="450" t="s">
        <v>4027</v>
      </c>
      <c r="E240" s="451" t="s">
        <v>4331</v>
      </c>
    </row>
    <row r="241" spans="1:5" ht="25.5">
      <c r="A241" s="454" t="s">
        <v>4323</v>
      </c>
      <c r="B241" s="449" t="s">
        <v>4346</v>
      </c>
      <c r="C241" s="379" t="s">
        <v>4332</v>
      </c>
      <c r="D241" s="450" t="s">
        <v>4333</v>
      </c>
      <c r="E241" s="451" t="s">
        <v>4112</v>
      </c>
    </row>
    <row r="242" spans="1:5" ht="25.5">
      <c r="A242" s="454" t="s">
        <v>4323</v>
      </c>
      <c r="B242" s="449" t="s">
        <v>4347</v>
      </c>
      <c r="C242" s="379" t="s">
        <v>4332</v>
      </c>
      <c r="D242" s="450" t="s">
        <v>4333</v>
      </c>
      <c r="E242" s="451" t="s">
        <v>4112</v>
      </c>
    </row>
    <row r="243" spans="1:5" ht="38.25">
      <c r="A243" s="454" t="s">
        <v>4323</v>
      </c>
      <c r="B243" s="449" t="s">
        <v>3887</v>
      </c>
      <c r="C243" s="379" t="s">
        <v>4330</v>
      </c>
      <c r="D243" s="450" t="s">
        <v>4027</v>
      </c>
      <c r="E243" s="451" t="s">
        <v>4331</v>
      </c>
    </row>
    <row r="244" spans="1:5" ht="25.5">
      <c r="A244" s="454" t="s">
        <v>4348</v>
      </c>
      <c r="B244" s="452" t="s">
        <v>4089</v>
      </c>
      <c r="C244" s="391" t="s">
        <v>4349</v>
      </c>
      <c r="D244" s="450" t="s">
        <v>4350</v>
      </c>
      <c r="E244" s="451" t="s">
        <v>3555</v>
      </c>
    </row>
    <row r="245" spans="1:5" ht="25.5">
      <c r="A245" s="454" t="s">
        <v>4348</v>
      </c>
      <c r="B245" s="449" t="s">
        <v>3865</v>
      </c>
      <c r="C245" s="379" t="s">
        <v>4351</v>
      </c>
      <c r="D245" s="450" t="s">
        <v>3955</v>
      </c>
      <c r="E245" s="451" t="s">
        <v>4352</v>
      </c>
    </row>
    <row r="246" spans="1:5" ht="38.25">
      <c r="A246" s="454" t="s">
        <v>4353</v>
      </c>
      <c r="B246" s="449" t="s">
        <v>4354</v>
      </c>
      <c r="C246" s="391" t="s">
        <v>4355</v>
      </c>
      <c r="D246" s="450" t="s">
        <v>4356</v>
      </c>
      <c r="E246" s="451" t="s">
        <v>3555</v>
      </c>
    </row>
    <row r="247" spans="1:5" ht="25.5">
      <c r="A247" s="454" t="s">
        <v>4353</v>
      </c>
      <c r="B247" s="449" t="s">
        <v>4357</v>
      </c>
      <c r="C247" s="449" t="s">
        <v>4358</v>
      </c>
      <c r="D247" s="450" t="s">
        <v>4115</v>
      </c>
      <c r="E247" s="451" t="s">
        <v>4236</v>
      </c>
    </row>
    <row r="248" spans="1:5" ht="25.5">
      <c r="A248" s="454" t="s">
        <v>4353</v>
      </c>
      <c r="B248" s="449" t="s">
        <v>4359</v>
      </c>
      <c r="C248" s="379" t="s">
        <v>4360</v>
      </c>
      <c r="D248" s="450" t="s">
        <v>4115</v>
      </c>
      <c r="E248" s="451" t="s">
        <v>4361</v>
      </c>
    </row>
    <row r="249" spans="1:5" ht="38.25">
      <c r="A249" s="454" t="s">
        <v>4362</v>
      </c>
      <c r="B249" s="449" t="s">
        <v>4354</v>
      </c>
      <c r="C249" s="391" t="s">
        <v>4363</v>
      </c>
      <c r="D249" s="450" t="s">
        <v>4364</v>
      </c>
      <c r="E249" s="451" t="s">
        <v>3555</v>
      </c>
    </row>
    <row r="250" spans="1:5" ht="38.25">
      <c r="A250" s="454" t="s">
        <v>4362</v>
      </c>
      <c r="B250" s="449" t="s">
        <v>4354</v>
      </c>
      <c r="C250" s="391" t="s">
        <v>4365</v>
      </c>
      <c r="D250" s="450" t="s">
        <v>4366</v>
      </c>
      <c r="E250" s="451" t="s">
        <v>3555</v>
      </c>
    </row>
    <row r="251" spans="1:5" ht="25.5">
      <c r="A251" s="454" t="s">
        <v>4367</v>
      </c>
      <c r="B251" s="449" t="s">
        <v>4368</v>
      </c>
      <c r="C251" s="460" t="s">
        <v>4369</v>
      </c>
      <c r="D251" s="450" t="s">
        <v>4370</v>
      </c>
      <c r="E251" s="451" t="s">
        <v>4371</v>
      </c>
    </row>
    <row r="252" spans="1:5" ht="38.25">
      <c r="A252" s="454" t="s">
        <v>4367</v>
      </c>
      <c r="B252" s="449" t="s">
        <v>4298</v>
      </c>
      <c r="C252" s="379" t="s">
        <v>4372</v>
      </c>
      <c r="D252" s="450" t="s">
        <v>4373</v>
      </c>
      <c r="E252" s="451" t="s">
        <v>4374</v>
      </c>
    </row>
    <row r="253" spans="1:5" ht="38.25">
      <c r="A253" s="454" t="s">
        <v>4367</v>
      </c>
      <c r="B253" s="449" t="s">
        <v>4375</v>
      </c>
      <c r="C253" s="379" t="s">
        <v>4376</v>
      </c>
      <c r="D253" s="450" t="s">
        <v>4377</v>
      </c>
      <c r="E253" s="451" t="s">
        <v>4378</v>
      </c>
    </row>
    <row r="254" spans="1:5" ht="38.25">
      <c r="A254" s="454" t="s">
        <v>4367</v>
      </c>
      <c r="B254" s="449" t="s">
        <v>4305</v>
      </c>
      <c r="C254" s="379" t="s">
        <v>4372</v>
      </c>
      <c r="D254" s="450" t="s">
        <v>4373</v>
      </c>
      <c r="E254" s="451" t="s">
        <v>4374</v>
      </c>
    </row>
    <row r="255" spans="1:5" ht="25.5">
      <c r="A255" s="454" t="s">
        <v>4367</v>
      </c>
      <c r="B255" s="449" t="s">
        <v>4379</v>
      </c>
      <c r="C255" s="391" t="s">
        <v>4380</v>
      </c>
      <c r="D255" s="450" t="s">
        <v>4381</v>
      </c>
      <c r="E255" s="451" t="s">
        <v>4382</v>
      </c>
    </row>
    <row r="256" spans="1:5" ht="25.5">
      <c r="A256" s="454" t="s">
        <v>4367</v>
      </c>
      <c r="B256" s="449" t="s">
        <v>4383</v>
      </c>
      <c r="C256" s="391" t="s">
        <v>4369</v>
      </c>
      <c r="D256" s="450" t="s">
        <v>4370</v>
      </c>
      <c r="E256" s="451" t="s">
        <v>4371</v>
      </c>
    </row>
    <row r="257" spans="1:5" ht="25.5">
      <c r="A257" s="454" t="s">
        <v>4367</v>
      </c>
      <c r="B257" s="452" t="s">
        <v>4016</v>
      </c>
      <c r="C257" s="391" t="s">
        <v>4384</v>
      </c>
      <c r="D257" s="450" t="s">
        <v>4385</v>
      </c>
      <c r="E257" s="451" t="s">
        <v>4386</v>
      </c>
    </row>
    <row r="258" spans="1:5" ht="25.5">
      <c r="A258" s="454" t="s">
        <v>4367</v>
      </c>
      <c r="B258" s="449" t="s">
        <v>4387</v>
      </c>
      <c r="C258" s="379" t="s">
        <v>4388</v>
      </c>
      <c r="D258" s="450" t="s">
        <v>4389</v>
      </c>
      <c r="E258" s="451" t="s">
        <v>4390</v>
      </c>
    </row>
    <row r="259" spans="1:5" ht="25.5">
      <c r="A259" s="454" t="s">
        <v>4367</v>
      </c>
      <c r="B259" s="449" t="s">
        <v>4354</v>
      </c>
      <c r="C259" s="391" t="s">
        <v>4391</v>
      </c>
      <c r="D259" s="450" t="s">
        <v>4392</v>
      </c>
      <c r="E259" s="451" t="s">
        <v>3555</v>
      </c>
    </row>
    <row r="260" spans="1:5" ht="25.5">
      <c r="A260" s="454" t="s">
        <v>4367</v>
      </c>
      <c r="B260" s="449" t="s">
        <v>4393</v>
      </c>
      <c r="C260" s="379" t="s">
        <v>4388</v>
      </c>
      <c r="D260" s="450" t="s">
        <v>4389</v>
      </c>
      <c r="E260" s="451" t="s">
        <v>4394</v>
      </c>
    </row>
    <row r="261" spans="1:5" ht="63.75">
      <c r="A261" s="454" t="s">
        <v>4367</v>
      </c>
      <c r="B261" s="449" t="s">
        <v>4049</v>
      </c>
      <c r="C261" s="457" t="s">
        <v>4395</v>
      </c>
      <c r="D261" s="450" t="s">
        <v>4396</v>
      </c>
      <c r="E261" s="451" t="s">
        <v>4397</v>
      </c>
    </row>
    <row r="262" spans="1:5" ht="38.25">
      <c r="A262" s="454" t="s">
        <v>4367</v>
      </c>
      <c r="B262" s="449" t="s">
        <v>4056</v>
      </c>
      <c r="C262" s="379" t="s">
        <v>4376</v>
      </c>
      <c r="D262" s="450" t="s">
        <v>4377</v>
      </c>
      <c r="E262" s="451" t="s">
        <v>4378</v>
      </c>
    </row>
    <row r="263" spans="1:5" ht="38.25">
      <c r="A263" s="454" t="s">
        <v>4398</v>
      </c>
      <c r="B263" s="449" t="s">
        <v>4399</v>
      </c>
      <c r="C263" s="379" t="s">
        <v>4400</v>
      </c>
      <c r="D263" s="450" t="s">
        <v>4401</v>
      </c>
      <c r="E263" s="451" t="s">
        <v>3555</v>
      </c>
    </row>
    <row r="264" spans="1:5" ht="38.25">
      <c r="A264" s="454" t="s">
        <v>4398</v>
      </c>
      <c r="B264" s="449" t="s">
        <v>4402</v>
      </c>
      <c r="C264" s="379" t="s">
        <v>4403</v>
      </c>
      <c r="D264" s="450" t="s">
        <v>4404</v>
      </c>
      <c r="E264" s="451" t="s">
        <v>4405</v>
      </c>
    </row>
    <row r="265" spans="1:5" ht="25.5">
      <c r="A265" s="454" t="s">
        <v>4398</v>
      </c>
      <c r="B265" s="449" t="s">
        <v>4195</v>
      </c>
      <c r="C265" s="379" t="s">
        <v>4406</v>
      </c>
      <c r="D265" s="450" t="s">
        <v>4407</v>
      </c>
      <c r="E265" s="451" t="s">
        <v>3555</v>
      </c>
    </row>
    <row r="266" spans="1:5">
      <c r="A266" s="454" t="s">
        <v>4398</v>
      </c>
      <c r="B266" s="449" t="s">
        <v>4195</v>
      </c>
      <c r="C266" s="379" t="s">
        <v>4408</v>
      </c>
      <c r="D266" s="450" t="s">
        <v>4409</v>
      </c>
      <c r="E266" s="451" t="s">
        <v>3555</v>
      </c>
    </row>
    <row r="267" spans="1:5" ht="38.25">
      <c r="A267" s="454" t="s">
        <v>4398</v>
      </c>
      <c r="B267" s="449" t="s">
        <v>4368</v>
      </c>
      <c r="C267" s="379" t="s">
        <v>4410</v>
      </c>
      <c r="D267" s="450" t="s">
        <v>4045</v>
      </c>
      <c r="E267" s="451" t="s">
        <v>4046</v>
      </c>
    </row>
    <row r="268" spans="1:5" ht="38.25">
      <c r="A268" s="454" t="s">
        <v>4398</v>
      </c>
      <c r="B268" s="449" t="s">
        <v>4301</v>
      </c>
      <c r="C268" s="379" t="s">
        <v>4411</v>
      </c>
      <c r="D268" s="450" t="s">
        <v>4401</v>
      </c>
      <c r="E268" s="451" t="s">
        <v>3555</v>
      </c>
    </row>
    <row r="269" spans="1:5" ht="38.25">
      <c r="A269" s="454" t="s">
        <v>4398</v>
      </c>
      <c r="B269" s="449" t="s">
        <v>4301</v>
      </c>
      <c r="C269" s="379" t="s">
        <v>4403</v>
      </c>
      <c r="D269" s="450" t="s">
        <v>4404</v>
      </c>
      <c r="E269" s="451" t="s">
        <v>4405</v>
      </c>
    </row>
    <row r="270" spans="1:5" ht="25.5">
      <c r="A270" s="454" t="s">
        <v>4398</v>
      </c>
      <c r="B270" s="452" t="s">
        <v>4210</v>
      </c>
      <c r="C270" s="452" t="s">
        <v>4412</v>
      </c>
      <c r="D270" s="450" t="s">
        <v>4115</v>
      </c>
      <c r="E270" s="451" t="s">
        <v>4413</v>
      </c>
    </row>
    <row r="271" spans="1:5" ht="38.25">
      <c r="A271" s="454" t="s">
        <v>4398</v>
      </c>
      <c r="B271" s="452" t="s">
        <v>4414</v>
      </c>
      <c r="C271" s="391" t="s">
        <v>4415</v>
      </c>
      <c r="D271" s="450" t="s">
        <v>4416</v>
      </c>
      <c r="E271" s="453">
        <v>41765</v>
      </c>
    </row>
    <row r="272" spans="1:5" ht="25.5">
      <c r="A272" s="454" t="s">
        <v>4398</v>
      </c>
      <c r="B272" s="452" t="s">
        <v>4417</v>
      </c>
      <c r="C272" s="391" t="s">
        <v>4418</v>
      </c>
      <c r="D272" s="450" t="s">
        <v>4027</v>
      </c>
      <c r="E272" s="453" t="s">
        <v>4419</v>
      </c>
    </row>
    <row r="273" spans="1:5" ht="25.5">
      <c r="A273" s="454" t="s">
        <v>4398</v>
      </c>
      <c r="B273" s="452" t="s">
        <v>4113</v>
      </c>
      <c r="C273" s="452" t="s">
        <v>4412</v>
      </c>
      <c r="D273" s="450" t="s">
        <v>4115</v>
      </c>
      <c r="E273" s="451" t="s">
        <v>4413</v>
      </c>
    </row>
    <row r="274" spans="1:5" ht="38.25">
      <c r="A274" s="454" t="s">
        <v>4398</v>
      </c>
      <c r="B274" s="452" t="s">
        <v>4420</v>
      </c>
      <c r="C274" s="391" t="s">
        <v>4421</v>
      </c>
      <c r="D274" s="450" t="s">
        <v>4416</v>
      </c>
      <c r="E274" s="453">
        <v>41765</v>
      </c>
    </row>
    <row r="275" spans="1:5" ht="38.25">
      <c r="A275" s="464" t="s">
        <v>4398</v>
      </c>
      <c r="B275" s="452" t="s">
        <v>4317</v>
      </c>
      <c r="C275" s="391" t="s">
        <v>4421</v>
      </c>
      <c r="D275" s="450" t="s">
        <v>4416</v>
      </c>
      <c r="E275" s="453">
        <v>41765</v>
      </c>
    </row>
    <row r="276" spans="1:5" ht="38.25">
      <c r="A276" s="454" t="s">
        <v>4398</v>
      </c>
      <c r="B276" s="449" t="s">
        <v>4387</v>
      </c>
      <c r="C276" s="391" t="s">
        <v>4422</v>
      </c>
      <c r="D276" s="450" t="s">
        <v>4423</v>
      </c>
      <c r="E276" s="451" t="s">
        <v>3555</v>
      </c>
    </row>
    <row r="277" spans="1:5" ht="25.5">
      <c r="A277" s="454" t="s">
        <v>4398</v>
      </c>
      <c r="B277" s="452" t="s">
        <v>4424</v>
      </c>
      <c r="C277" s="452" t="s">
        <v>4425</v>
      </c>
      <c r="D277" s="450" t="s">
        <v>4115</v>
      </c>
      <c r="E277" s="451" t="s">
        <v>4426</v>
      </c>
    </row>
    <row r="278" spans="1:5" ht="38.25">
      <c r="A278" s="454" t="s">
        <v>4398</v>
      </c>
      <c r="B278" s="449" t="s">
        <v>4427</v>
      </c>
      <c r="C278" s="379" t="s">
        <v>4428</v>
      </c>
      <c r="D278" s="450" t="s">
        <v>4429</v>
      </c>
      <c r="E278" s="451" t="s">
        <v>4430</v>
      </c>
    </row>
    <row r="279" spans="1:5" ht="25.5">
      <c r="A279" s="454" t="s">
        <v>4398</v>
      </c>
      <c r="B279" s="449" t="s">
        <v>4354</v>
      </c>
      <c r="C279" s="391" t="s">
        <v>4431</v>
      </c>
      <c r="D279" s="450" t="s">
        <v>4432</v>
      </c>
      <c r="E279" s="451" t="s">
        <v>3555</v>
      </c>
    </row>
    <row r="280" spans="1:5" ht="38.25">
      <c r="A280" s="454" t="s">
        <v>4398</v>
      </c>
      <c r="B280" s="449" t="s">
        <v>4354</v>
      </c>
      <c r="C280" s="391" t="s">
        <v>4433</v>
      </c>
      <c r="D280" s="450" t="s">
        <v>4434</v>
      </c>
      <c r="E280" s="451" t="s">
        <v>3555</v>
      </c>
    </row>
    <row r="281" spans="1:5" ht="25.5">
      <c r="A281" s="454" t="s">
        <v>4398</v>
      </c>
      <c r="B281" s="449" t="s">
        <v>4354</v>
      </c>
      <c r="C281" s="391" t="s">
        <v>4435</v>
      </c>
      <c r="D281" s="450" t="s">
        <v>4436</v>
      </c>
      <c r="E281" s="451" t="s">
        <v>3555</v>
      </c>
    </row>
    <row r="282" spans="1:5" ht="38.25">
      <c r="A282" s="454" t="s">
        <v>4398</v>
      </c>
      <c r="B282" s="449" t="s">
        <v>4354</v>
      </c>
      <c r="C282" s="391" t="s">
        <v>4437</v>
      </c>
      <c r="D282" s="450" t="s">
        <v>4438</v>
      </c>
      <c r="E282" s="451" t="s">
        <v>3555</v>
      </c>
    </row>
    <row r="283" spans="1:5" ht="38.25">
      <c r="A283" s="454" t="s">
        <v>4398</v>
      </c>
      <c r="B283" s="449" t="s">
        <v>4354</v>
      </c>
      <c r="C283" s="391" t="s">
        <v>4439</v>
      </c>
      <c r="D283" s="450" t="s">
        <v>4440</v>
      </c>
      <c r="E283" s="451" t="s">
        <v>3555</v>
      </c>
    </row>
    <row r="284" spans="1:5" ht="25.5">
      <c r="A284" s="454" t="s">
        <v>4398</v>
      </c>
      <c r="B284" s="449" t="s">
        <v>4232</v>
      </c>
      <c r="C284" s="452" t="s">
        <v>4441</v>
      </c>
      <c r="D284" s="450" t="s">
        <v>4115</v>
      </c>
      <c r="E284" s="451" t="s">
        <v>3555</v>
      </c>
    </row>
    <row r="285" spans="1:5" ht="25.5">
      <c r="A285" s="454" t="s">
        <v>4398</v>
      </c>
      <c r="B285" s="449" t="s">
        <v>4000</v>
      </c>
      <c r="C285" s="452" t="s">
        <v>4442</v>
      </c>
      <c r="D285" s="450" t="s">
        <v>4115</v>
      </c>
      <c r="E285" s="451" t="s">
        <v>4131</v>
      </c>
    </row>
    <row r="286" spans="1:5" ht="25.5">
      <c r="A286" s="454" t="s">
        <v>4398</v>
      </c>
      <c r="B286" s="449" t="s">
        <v>4172</v>
      </c>
      <c r="C286" s="452" t="s">
        <v>4443</v>
      </c>
      <c r="D286" s="450" t="s">
        <v>4115</v>
      </c>
      <c r="E286" s="451" t="s">
        <v>4444</v>
      </c>
    </row>
    <row r="287" spans="1:5" ht="25.5">
      <c r="A287" s="454" t="s">
        <v>4398</v>
      </c>
      <c r="B287" s="449" t="s">
        <v>4172</v>
      </c>
      <c r="C287" s="452" t="s">
        <v>4445</v>
      </c>
      <c r="D287" s="450" t="s">
        <v>4115</v>
      </c>
      <c r="E287" s="451" t="s">
        <v>4059</v>
      </c>
    </row>
    <row r="288" spans="1:5" ht="25.5">
      <c r="A288" s="454" t="s">
        <v>4398</v>
      </c>
      <c r="B288" s="449" t="s">
        <v>4446</v>
      </c>
      <c r="C288" s="449" t="s">
        <v>4447</v>
      </c>
      <c r="D288" s="450" t="s">
        <v>4115</v>
      </c>
      <c r="E288" s="451" t="s">
        <v>4448</v>
      </c>
    </row>
    <row r="289" spans="1:5" ht="25.5">
      <c r="A289" s="454" t="s">
        <v>4398</v>
      </c>
      <c r="B289" s="449" t="s">
        <v>4449</v>
      </c>
      <c r="C289" s="391" t="s">
        <v>4450</v>
      </c>
      <c r="D289" s="450" t="s">
        <v>4115</v>
      </c>
      <c r="E289" s="451" t="s">
        <v>3555</v>
      </c>
    </row>
    <row r="290" spans="1:5" ht="25.5">
      <c r="A290" s="454" t="s">
        <v>4398</v>
      </c>
      <c r="B290" s="449" t="s">
        <v>4451</v>
      </c>
      <c r="C290" s="391" t="s">
        <v>4452</v>
      </c>
      <c r="D290" s="450" t="s">
        <v>4115</v>
      </c>
      <c r="E290" s="451" t="s">
        <v>3555</v>
      </c>
    </row>
    <row r="291" spans="1:5" ht="25.5">
      <c r="A291" s="454" t="s">
        <v>4398</v>
      </c>
      <c r="B291" s="449" t="s">
        <v>4451</v>
      </c>
      <c r="C291" s="452" t="s">
        <v>4441</v>
      </c>
      <c r="D291" s="450" t="s">
        <v>4115</v>
      </c>
      <c r="E291" s="451" t="s">
        <v>3555</v>
      </c>
    </row>
    <row r="292" spans="1:5" ht="38.25">
      <c r="A292" s="454" t="s">
        <v>4398</v>
      </c>
      <c r="B292" s="449" t="s">
        <v>4453</v>
      </c>
      <c r="C292" s="379" t="s">
        <v>4428</v>
      </c>
      <c r="D292" s="450" t="s">
        <v>4429</v>
      </c>
      <c r="E292" s="451" t="s">
        <v>4430</v>
      </c>
    </row>
    <row r="293" spans="1:5" ht="25.5">
      <c r="A293" s="454" t="s">
        <v>4398</v>
      </c>
      <c r="B293" s="449" t="s">
        <v>4454</v>
      </c>
      <c r="C293" s="452" t="s">
        <v>4441</v>
      </c>
      <c r="D293" s="450" t="s">
        <v>4115</v>
      </c>
      <c r="E293" s="451" t="s">
        <v>3555</v>
      </c>
    </row>
    <row r="294" spans="1:5" ht="25.5">
      <c r="A294" s="454" t="s">
        <v>4398</v>
      </c>
      <c r="B294" s="449" t="s">
        <v>4455</v>
      </c>
      <c r="C294" s="449" t="s">
        <v>4456</v>
      </c>
      <c r="D294" s="450" t="s">
        <v>4115</v>
      </c>
      <c r="E294" s="451" t="s">
        <v>4457</v>
      </c>
    </row>
    <row r="295" spans="1:5" ht="25.5">
      <c r="A295" s="454" t="s">
        <v>4398</v>
      </c>
      <c r="B295" s="449" t="s">
        <v>4458</v>
      </c>
      <c r="C295" s="449" t="s">
        <v>4447</v>
      </c>
      <c r="D295" s="450" t="s">
        <v>4115</v>
      </c>
      <c r="E295" s="451" t="s">
        <v>4448</v>
      </c>
    </row>
    <row r="296" spans="1:5" ht="38.25">
      <c r="A296" s="454" t="s">
        <v>4398</v>
      </c>
      <c r="B296" s="452" t="s">
        <v>4459</v>
      </c>
      <c r="C296" s="391" t="s">
        <v>4415</v>
      </c>
      <c r="D296" s="450" t="s">
        <v>4416</v>
      </c>
      <c r="E296" s="453">
        <v>41765</v>
      </c>
    </row>
    <row r="297" spans="1:5" ht="38.25">
      <c r="A297" s="454" t="s">
        <v>4460</v>
      </c>
      <c r="B297" s="449" t="s">
        <v>4326</v>
      </c>
      <c r="C297" s="379" t="s">
        <v>4461</v>
      </c>
      <c r="D297" s="450" t="s">
        <v>4462</v>
      </c>
      <c r="E297" s="451" t="s">
        <v>3555</v>
      </c>
    </row>
    <row r="298" spans="1:5">
      <c r="A298" s="454" t="s">
        <v>4460</v>
      </c>
      <c r="B298" s="449" t="s">
        <v>4113</v>
      </c>
      <c r="C298" s="379" t="s">
        <v>4463</v>
      </c>
      <c r="D298" s="450" t="s">
        <v>4062</v>
      </c>
      <c r="E298" s="451" t="s">
        <v>3555</v>
      </c>
    </row>
    <row r="299" spans="1:5">
      <c r="A299" s="454" t="s">
        <v>4460</v>
      </c>
      <c r="B299" s="449" t="s">
        <v>4113</v>
      </c>
      <c r="C299" s="449" t="s">
        <v>4464</v>
      </c>
      <c r="D299" s="450" t="s">
        <v>4062</v>
      </c>
      <c r="E299" s="451" t="s">
        <v>3555</v>
      </c>
    </row>
    <row r="300" spans="1:5" ht="25.5">
      <c r="A300" s="454" t="s">
        <v>4460</v>
      </c>
      <c r="B300" s="449" t="s">
        <v>4354</v>
      </c>
      <c r="C300" s="379" t="s">
        <v>4465</v>
      </c>
      <c r="D300" s="450" t="s">
        <v>4466</v>
      </c>
      <c r="E300" s="451" t="s">
        <v>3555</v>
      </c>
    </row>
    <row r="301" spans="1:5" ht="25.5">
      <c r="A301" s="454" t="s">
        <v>4460</v>
      </c>
      <c r="B301" s="449" t="s">
        <v>4357</v>
      </c>
      <c r="C301" s="379" t="s">
        <v>4467</v>
      </c>
      <c r="D301" s="450" t="s">
        <v>4468</v>
      </c>
      <c r="E301" s="451" t="s">
        <v>4361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2" zoomScale="60" zoomScaleNormal="100" workbookViewId="0">
      <selection activeCell="W5" sqref="W5"/>
    </sheetView>
  </sheetViews>
  <sheetFormatPr defaultRowHeight="15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Normal="100" zoomScaleSheetLayoutView="100" workbookViewId="0">
      <selection activeCell="A39" sqref="A39:A42"/>
    </sheetView>
  </sheetViews>
  <sheetFormatPr defaultRowHeight="15.75"/>
  <cols>
    <col min="1" max="1" width="16.25" customWidth="1"/>
    <col min="2" max="7" width="10.625" customWidth="1"/>
  </cols>
  <sheetData>
    <row r="1" spans="1:7" ht="21" thickBot="1">
      <c r="A1" s="559" t="s">
        <v>246</v>
      </c>
      <c r="B1" s="559"/>
      <c r="C1" s="559"/>
      <c r="D1" s="559"/>
      <c r="E1" s="559"/>
      <c r="F1" s="559"/>
      <c r="G1" s="559"/>
    </row>
    <row r="2" spans="1:7" s="26" customFormat="1" ht="15.75" customHeight="1">
      <c r="A2" s="564" t="s">
        <v>52</v>
      </c>
      <c r="B2" s="562" t="s">
        <v>53</v>
      </c>
      <c r="C2" s="560" t="s">
        <v>54</v>
      </c>
      <c r="D2" s="561"/>
      <c r="E2" s="560" t="s">
        <v>55</v>
      </c>
      <c r="F2" s="561"/>
      <c r="G2" s="557" t="s">
        <v>56</v>
      </c>
    </row>
    <row r="3" spans="1:7" s="26" customFormat="1" ht="16.5" thickBot="1">
      <c r="A3" s="565"/>
      <c r="B3" s="563"/>
      <c r="C3" s="89" t="s">
        <v>0</v>
      </c>
      <c r="D3" s="89" t="s">
        <v>1</v>
      </c>
      <c r="E3" s="89" t="s">
        <v>0</v>
      </c>
      <c r="F3" s="89" t="s">
        <v>1</v>
      </c>
      <c r="G3" s="558"/>
    </row>
    <row r="4" spans="1:7">
      <c r="A4" s="562" t="s">
        <v>253</v>
      </c>
      <c r="B4" s="88">
        <v>1</v>
      </c>
      <c r="C4" s="65">
        <v>2152</v>
      </c>
      <c r="D4" s="65">
        <v>48</v>
      </c>
      <c r="E4" s="65">
        <v>0</v>
      </c>
      <c r="F4" s="65">
        <v>0</v>
      </c>
      <c r="G4" s="70">
        <f>SUM(C4:F4)</f>
        <v>2200</v>
      </c>
    </row>
    <row r="5" spans="1:7">
      <c r="A5" s="566"/>
      <c r="B5" s="25">
        <v>2</v>
      </c>
      <c r="C5" s="3">
        <v>1046</v>
      </c>
      <c r="D5" s="3">
        <v>22</v>
      </c>
      <c r="E5" s="3">
        <v>0</v>
      </c>
      <c r="F5" s="3">
        <v>0</v>
      </c>
      <c r="G5" s="44">
        <f t="shared" ref="G5:G47" si="0">SUM(C5:F5)</f>
        <v>1068</v>
      </c>
    </row>
    <row r="6" spans="1:7">
      <c r="A6" s="566"/>
      <c r="B6" s="25" t="s">
        <v>3</v>
      </c>
      <c r="C6" s="3">
        <v>0</v>
      </c>
      <c r="D6" s="3">
        <v>0</v>
      </c>
      <c r="E6" s="3">
        <v>0</v>
      </c>
      <c r="F6" s="3">
        <v>0</v>
      </c>
      <c r="G6" s="44">
        <f t="shared" si="0"/>
        <v>0</v>
      </c>
    </row>
    <row r="7" spans="1:7">
      <c r="A7" s="567"/>
      <c r="B7" s="25">
        <v>3</v>
      </c>
      <c r="C7" s="3">
        <v>228</v>
      </c>
      <c r="D7" s="3">
        <v>1</v>
      </c>
      <c r="E7" s="3">
        <v>46</v>
      </c>
      <c r="F7" s="3">
        <v>2</v>
      </c>
      <c r="G7" s="44">
        <f t="shared" si="0"/>
        <v>277</v>
      </c>
    </row>
    <row r="8" spans="1:7">
      <c r="A8" s="552" t="s">
        <v>286</v>
      </c>
      <c r="B8" s="553"/>
      <c r="C8" s="63">
        <f>+SUBTOTAL(9,C4:C7)</f>
        <v>3426</v>
      </c>
      <c r="D8" s="63">
        <f>+SUBTOTAL(9,D4:D7)</f>
        <v>71</v>
      </c>
      <c r="E8" s="63">
        <f>+SUBTOTAL(9,E4:E7)</f>
        <v>46</v>
      </c>
      <c r="F8" s="63">
        <f>+SUBTOTAL(9,F4:F7)</f>
        <v>2</v>
      </c>
      <c r="G8" s="44">
        <f t="shared" si="0"/>
        <v>3545</v>
      </c>
    </row>
    <row r="9" spans="1:7">
      <c r="A9" s="568" t="s">
        <v>254</v>
      </c>
      <c r="B9" s="25">
        <v>1</v>
      </c>
      <c r="C9" s="3">
        <v>755</v>
      </c>
      <c r="D9" s="3">
        <v>15</v>
      </c>
      <c r="E9" s="3">
        <v>7</v>
      </c>
      <c r="F9" s="3"/>
      <c r="G9" s="44">
        <f t="shared" si="0"/>
        <v>777</v>
      </c>
    </row>
    <row r="10" spans="1:7">
      <c r="A10" s="569"/>
      <c r="B10" s="25">
        <v>2</v>
      </c>
      <c r="C10" s="3">
        <v>464</v>
      </c>
      <c r="D10" s="3">
        <v>4</v>
      </c>
      <c r="E10" s="3">
        <v>0</v>
      </c>
      <c r="F10" s="3">
        <v>0</v>
      </c>
      <c r="G10" s="44">
        <f t="shared" si="0"/>
        <v>468</v>
      </c>
    </row>
    <row r="11" spans="1:7">
      <c r="A11" s="569"/>
      <c r="B11" s="25" t="s">
        <v>3</v>
      </c>
      <c r="C11" s="3">
        <v>0</v>
      </c>
      <c r="D11" s="3">
        <v>0</v>
      </c>
      <c r="E11" s="3">
        <v>0</v>
      </c>
      <c r="F11" s="3">
        <v>0</v>
      </c>
      <c r="G11" s="44">
        <f t="shared" si="0"/>
        <v>0</v>
      </c>
    </row>
    <row r="12" spans="1:7">
      <c r="A12" s="570"/>
      <c r="B12" s="25">
        <v>3</v>
      </c>
      <c r="C12" s="3">
        <v>70</v>
      </c>
      <c r="D12" s="3">
        <v>0</v>
      </c>
      <c r="E12" s="3">
        <v>42</v>
      </c>
      <c r="F12" s="3">
        <v>9</v>
      </c>
      <c r="G12" s="44">
        <f t="shared" si="0"/>
        <v>121</v>
      </c>
    </row>
    <row r="13" spans="1:7">
      <c r="A13" s="552" t="s">
        <v>287</v>
      </c>
      <c r="B13" s="553"/>
      <c r="C13" s="63">
        <f>+SUBTOTAL(9,C9:C12)</f>
        <v>1289</v>
      </c>
      <c r="D13" s="63">
        <f>+SUBTOTAL(9,D9:D12)</f>
        <v>19</v>
      </c>
      <c r="E13" s="63">
        <f>+SUBTOTAL(9,E9:E12)</f>
        <v>49</v>
      </c>
      <c r="F13" s="63">
        <f>+SUBTOTAL(9,F9:F12)</f>
        <v>9</v>
      </c>
      <c r="G13" s="44">
        <f t="shared" si="0"/>
        <v>1366</v>
      </c>
    </row>
    <row r="14" spans="1:7" ht="15.75" customHeight="1">
      <c r="A14" s="568" t="s">
        <v>255</v>
      </c>
      <c r="B14" s="25">
        <v>1</v>
      </c>
      <c r="C14" s="3">
        <v>1480</v>
      </c>
      <c r="D14" s="3">
        <v>46</v>
      </c>
      <c r="E14" s="3">
        <v>0</v>
      </c>
      <c r="F14" s="3">
        <v>0</v>
      </c>
      <c r="G14" s="44">
        <f t="shared" si="0"/>
        <v>1526</v>
      </c>
    </row>
    <row r="15" spans="1:7">
      <c r="A15" s="572"/>
      <c r="B15" s="25">
        <v>2</v>
      </c>
      <c r="C15" s="3">
        <v>549</v>
      </c>
      <c r="D15" s="3">
        <v>12</v>
      </c>
      <c r="E15" s="3">
        <v>0</v>
      </c>
      <c r="F15" s="3">
        <v>0</v>
      </c>
      <c r="G15" s="44">
        <f t="shared" si="0"/>
        <v>561</v>
      </c>
    </row>
    <row r="16" spans="1:7">
      <c r="A16" s="572"/>
      <c r="B16" s="25" t="s">
        <v>3</v>
      </c>
      <c r="C16" s="3">
        <v>0</v>
      </c>
      <c r="D16" s="3">
        <v>0</v>
      </c>
      <c r="E16" s="3">
        <v>0</v>
      </c>
      <c r="F16" s="3">
        <v>0</v>
      </c>
      <c r="G16" s="44">
        <f t="shared" si="0"/>
        <v>0</v>
      </c>
    </row>
    <row r="17" spans="1:7">
      <c r="A17" s="573"/>
      <c r="B17" s="25">
        <v>3</v>
      </c>
      <c r="C17" s="3">
        <v>135</v>
      </c>
      <c r="D17" s="3">
        <v>4</v>
      </c>
      <c r="E17" s="3">
        <v>105</v>
      </c>
      <c r="F17" s="3">
        <v>15</v>
      </c>
      <c r="G17" s="44">
        <f t="shared" si="0"/>
        <v>259</v>
      </c>
    </row>
    <row r="18" spans="1:7">
      <c r="A18" s="552" t="s">
        <v>288</v>
      </c>
      <c r="B18" s="553"/>
      <c r="C18" s="63">
        <f>+SUBTOTAL(9,C14:C17)</f>
        <v>2164</v>
      </c>
      <c r="D18" s="63">
        <f>+SUBTOTAL(9,D14:D17)</f>
        <v>62</v>
      </c>
      <c r="E18" s="63">
        <f>+SUBTOTAL(9,E14:E17)</f>
        <v>105</v>
      </c>
      <c r="F18" s="63">
        <f>+SUBTOTAL(9,F14:F17)</f>
        <v>15</v>
      </c>
      <c r="G18" s="44">
        <f>SUM(C18:F18)</f>
        <v>2346</v>
      </c>
    </row>
    <row r="19" spans="1:7">
      <c r="A19" s="568" t="s">
        <v>256</v>
      </c>
      <c r="B19" s="25">
        <v>1</v>
      </c>
      <c r="C19" s="3">
        <v>1673</v>
      </c>
      <c r="D19" s="3">
        <v>16</v>
      </c>
      <c r="E19" s="3">
        <v>0</v>
      </c>
      <c r="F19" s="3">
        <v>0</v>
      </c>
      <c r="G19" s="44">
        <f t="shared" si="0"/>
        <v>1689</v>
      </c>
    </row>
    <row r="20" spans="1:7">
      <c r="A20" s="572"/>
      <c r="B20" s="25">
        <v>2</v>
      </c>
      <c r="C20" s="3">
        <v>404</v>
      </c>
      <c r="D20" s="3">
        <v>7</v>
      </c>
      <c r="E20" s="3">
        <v>0</v>
      </c>
      <c r="F20" s="3">
        <v>0</v>
      </c>
      <c r="G20" s="44">
        <f t="shared" si="0"/>
        <v>411</v>
      </c>
    </row>
    <row r="21" spans="1:7">
      <c r="A21" s="572"/>
      <c r="B21" s="25" t="s">
        <v>3</v>
      </c>
      <c r="C21" s="3">
        <v>0</v>
      </c>
      <c r="D21" s="3">
        <v>0</v>
      </c>
      <c r="E21" s="3">
        <v>0</v>
      </c>
      <c r="F21" s="3">
        <v>0</v>
      </c>
      <c r="G21" s="44">
        <f t="shared" si="0"/>
        <v>0</v>
      </c>
    </row>
    <row r="22" spans="1:7">
      <c r="A22" s="573"/>
      <c r="B22" s="25">
        <v>3</v>
      </c>
      <c r="C22" s="3">
        <v>177</v>
      </c>
      <c r="D22" s="3">
        <v>8</v>
      </c>
      <c r="E22" s="3">
        <v>30</v>
      </c>
      <c r="F22" s="3">
        <v>4</v>
      </c>
      <c r="G22" s="44">
        <f t="shared" si="0"/>
        <v>219</v>
      </c>
    </row>
    <row r="23" spans="1:7">
      <c r="A23" s="552" t="s">
        <v>289</v>
      </c>
      <c r="B23" s="553"/>
      <c r="C23" s="63">
        <f>+SUBTOTAL(9,C19:C22)</f>
        <v>2254</v>
      </c>
      <c r="D23" s="63">
        <f>+SUBTOTAL(9,D19:D22)</f>
        <v>31</v>
      </c>
      <c r="E23" s="63">
        <f>+SUBTOTAL(9,E19:E22)</f>
        <v>30</v>
      </c>
      <c r="F23" s="63">
        <f>+SUBTOTAL(9,F19:F22)</f>
        <v>4</v>
      </c>
      <c r="G23" s="44">
        <f t="shared" si="0"/>
        <v>2319</v>
      </c>
    </row>
    <row r="24" spans="1:7">
      <c r="A24" s="568" t="s">
        <v>257</v>
      </c>
      <c r="B24" s="25">
        <v>1</v>
      </c>
      <c r="C24" s="3">
        <v>712</v>
      </c>
      <c r="D24" s="3">
        <v>10</v>
      </c>
      <c r="E24" s="3">
        <v>0</v>
      </c>
      <c r="F24" s="3">
        <v>0</v>
      </c>
      <c r="G24" s="44">
        <f t="shared" si="0"/>
        <v>722</v>
      </c>
    </row>
    <row r="25" spans="1:7">
      <c r="A25" s="569"/>
      <c r="B25" s="25">
        <v>2</v>
      </c>
      <c r="C25" s="3">
        <v>358</v>
      </c>
      <c r="D25" s="3">
        <v>16</v>
      </c>
      <c r="E25" s="3">
        <v>0</v>
      </c>
      <c r="F25" s="3">
        <v>0</v>
      </c>
      <c r="G25" s="44">
        <f t="shared" si="0"/>
        <v>374</v>
      </c>
    </row>
    <row r="26" spans="1:7">
      <c r="A26" s="569"/>
      <c r="B26" s="25" t="s">
        <v>3</v>
      </c>
      <c r="C26" s="3">
        <v>0</v>
      </c>
      <c r="D26" s="3">
        <v>0</v>
      </c>
      <c r="E26" s="3">
        <v>0</v>
      </c>
      <c r="F26" s="3">
        <v>0</v>
      </c>
      <c r="G26" s="44">
        <f t="shared" si="0"/>
        <v>0</v>
      </c>
    </row>
    <row r="27" spans="1:7">
      <c r="A27" s="570"/>
      <c r="B27" s="25">
        <v>3</v>
      </c>
      <c r="C27" s="3">
        <v>68</v>
      </c>
      <c r="D27" s="3">
        <v>4</v>
      </c>
      <c r="E27" s="3">
        <v>32</v>
      </c>
      <c r="F27" s="3">
        <v>2</v>
      </c>
      <c r="G27" s="44">
        <f t="shared" si="0"/>
        <v>106</v>
      </c>
    </row>
    <row r="28" spans="1:7">
      <c r="A28" s="552" t="s">
        <v>290</v>
      </c>
      <c r="B28" s="553"/>
      <c r="C28" s="63">
        <f>+SUBTOTAL(9,C24:C27)</f>
        <v>1138</v>
      </c>
      <c r="D28" s="63">
        <f>+SUBTOTAL(9,D24:D27)</f>
        <v>30</v>
      </c>
      <c r="E28" s="63">
        <f>+SUBTOTAL(9,E24:E27)</f>
        <v>32</v>
      </c>
      <c r="F28" s="63">
        <f>+SUBTOTAL(9,F24:F27)</f>
        <v>2</v>
      </c>
      <c r="G28" s="44">
        <f>SUM(C28:F28)</f>
        <v>1202</v>
      </c>
    </row>
    <row r="29" spans="1:7">
      <c r="A29" s="568" t="s">
        <v>285</v>
      </c>
      <c r="B29" s="25">
        <v>1</v>
      </c>
      <c r="C29" s="3">
        <v>1908</v>
      </c>
      <c r="D29" s="3">
        <v>3</v>
      </c>
      <c r="E29" s="3">
        <v>0</v>
      </c>
      <c r="F29" s="3">
        <v>0</v>
      </c>
      <c r="G29" s="44">
        <f t="shared" si="0"/>
        <v>1911</v>
      </c>
    </row>
    <row r="30" spans="1:7">
      <c r="A30" s="572"/>
      <c r="B30" s="25">
        <v>2</v>
      </c>
      <c r="C30" s="3">
        <v>1007</v>
      </c>
      <c r="D30" s="3">
        <v>2</v>
      </c>
      <c r="E30" s="3">
        <v>0</v>
      </c>
      <c r="F30" s="3">
        <v>0</v>
      </c>
      <c r="G30" s="44">
        <f t="shared" si="0"/>
        <v>1009</v>
      </c>
    </row>
    <row r="31" spans="1:7">
      <c r="A31" s="572"/>
      <c r="B31" s="25" t="s">
        <v>3</v>
      </c>
      <c r="C31" s="3">
        <v>0</v>
      </c>
      <c r="D31" s="3">
        <v>0</v>
      </c>
      <c r="E31" s="3">
        <v>0</v>
      </c>
      <c r="F31" s="3">
        <v>0</v>
      </c>
      <c r="G31" s="44">
        <f t="shared" si="0"/>
        <v>0</v>
      </c>
    </row>
    <row r="32" spans="1:7">
      <c r="A32" s="573"/>
      <c r="B32" s="25">
        <v>3</v>
      </c>
      <c r="C32" s="3">
        <v>86</v>
      </c>
      <c r="D32" s="3">
        <v>2</v>
      </c>
      <c r="E32" s="3">
        <v>35</v>
      </c>
      <c r="F32" s="3">
        <v>14</v>
      </c>
      <c r="G32" s="44">
        <f t="shared" si="0"/>
        <v>137</v>
      </c>
    </row>
    <row r="33" spans="1:7">
      <c r="A33" s="552" t="s">
        <v>291</v>
      </c>
      <c r="B33" s="553"/>
      <c r="C33" s="63">
        <f>+SUBTOTAL(9,C29:C32)</f>
        <v>3001</v>
      </c>
      <c r="D33" s="63">
        <f>+SUBTOTAL(9,D29:D32)</f>
        <v>7</v>
      </c>
      <c r="E33" s="63">
        <f>+SUBTOTAL(9,E29:E32)</f>
        <v>35</v>
      </c>
      <c r="F33" s="63">
        <f>+SUBTOTAL(9,F29:F32)</f>
        <v>14</v>
      </c>
      <c r="G33" s="44">
        <f t="shared" si="0"/>
        <v>3057</v>
      </c>
    </row>
    <row r="34" spans="1:7">
      <c r="A34" s="568" t="s">
        <v>264</v>
      </c>
      <c r="B34" s="25">
        <v>1</v>
      </c>
      <c r="C34" s="3">
        <v>995</v>
      </c>
      <c r="D34" s="3">
        <v>16</v>
      </c>
      <c r="E34" s="3">
        <v>0</v>
      </c>
      <c r="F34" s="3">
        <v>0</v>
      </c>
      <c r="G34" s="44">
        <f>SUM(C34:F34)</f>
        <v>1011</v>
      </c>
    </row>
    <row r="35" spans="1:7">
      <c r="A35" s="572"/>
      <c r="B35" s="25">
        <v>2</v>
      </c>
      <c r="C35" s="3">
        <v>290</v>
      </c>
      <c r="D35" s="3">
        <v>6</v>
      </c>
      <c r="E35" s="3">
        <v>0</v>
      </c>
      <c r="F35" s="3">
        <v>0</v>
      </c>
      <c r="G35" s="44">
        <f t="shared" ref="G35:G38" si="1">SUM(C35:F35)</f>
        <v>296</v>
      </c>
    </row>
    <row r="36" spans="1:7">
      <c r="A36" s="572"/>
      <c r="B36" s="25" t="s">
        <v>3</v>
      </c>
      <c r="C36" s="3">
        <v>0</v>
      </c>
      <c r="D36" s="3">
        <v>0</v>
      </c>
      <c r="E36" s="3">
        <v>0</v>
      </c>
      <c r="F36" s="3">
        <v>0</v>
      </c>
      <c r="G36" s="44">
        <f t="shared" si="1"/>
        <v>0</v>
      </c>
    </row>
    <row r="37" spans="1:7">
      <c r="A37" s="573"/>
      <c r="B37" s="25">
        <v>3</v>
      </c>
      <c r="C37" s="3">
        <v>52</v>
      </c>
      <c r="D37" s="3">
        <v>0</v>
      </c>
      <c r="E37" s="3">
        <v>7</v>
      </c>
      <c r="F37" s="3">
        <v>2</v>
      </c>
      <c r="G37" s="44">
        <f t="shared" si="1"/>
        <v>61</v>
      </c>
    </row>
    <row r="38" spans="1:7">
      <c r="A38" s="552" t="s">
        <v>292</v>
      </c>
      <c r="B38" s="553"/>
      <c r="C38" s="63">
        <f>+SUBTOTAL(9,C34:C37)</f>
        <v>1337</v>
      </c>
      <c r="D38" s="63">
        <f>+SUBTOTAL(9,D34:D37)</f>
        <v>22</v>
      </c>
      <c r="E38" s="63">
        <f>+SUBTOTAL(9,E34:E37)</f>
        <v>7</v>
      </c>
      <c r="F38" s="63">
        <f>+SUBTOTAL(9,F34:F37)</f>
        <v>2</v>
      </c>
      <c r="G38" s="44">
        <f t="shared" si="1"/>
        <v>1368</v>
      </c>
    </row>
    <row r="39" spans="1:7">
      <c r="A39" s="571" t="s">
        <v>265</v>
      </c>
      <c r="B39" s="25">
        <v>1</v>
      </c>
      <c r="C39" s="3">
        <v>100</v>
      </c>
      <c r="D39" s="3">
        <v>0</v>
      </c>
      <c r="E39" s="3">
        <v>0</v>
      </c>
      <c r="F39" s="3">
        <v>0</v>
      </c>
      <c r="G39" s="44">
        <f>SUM(C39:F39)</f>
        <v>100</v>
      </c>
    </row>
    <row r="40" spans="1:7">
      <c r="A40" s="569"/>
      <c r="B40" s="25">
        <v>2</v>
      </c>
      <c r="C40" s="3">
        <v>52</v>
      </c>
      <c r="D40" s="3">
        <v>0</v>
      </c>
      <c r="E40" s="3">
        <v>0</v>
      </c>
      <c r="F40" s="3">
        <v>0</v>
      </c>
      <c r="G40" s="44">
        <f t="shared" ref="G40:G43" si="2">SUM(C40:F40)</f>
        <v>52</v>
      </c>
    </row>
    <row r="41" spans="1:7">
      <c r="A41" s="569"/>
      <c r="B41" s="25" t="s">
        <v>3</v>
      </c>
      <c r="C41" s="3">
        <v>0</v>
      </c>
      <c r="D41" s="3">
        <v>0</v>
      </c>
      <c r="E41" s="3">
        <v>0</v>
      </c>
      <c r="F41" s="3">
        <v>0</v>
      </c>
      <c r="G41" s="44">
        <f t="shared" si="2"/>
        <v>0</v>
      </c>
    </row>
    <row r="42" spans="1:7">
      <c r="A42" s="570"/>
      <c r="B42" s="25">
        <v>3</v>
      </c>
      <c r="C42" s="3">
        <v>16</v>
      </c>
      <c r="D42" s="3">
        <v>0</v>
      </c>
      <c r="E42" s="3">
        <v>26</v>
      </c>
      <c r="F42" s="3">
        <v>6</v>
      </c>
      <c r="G42" s="44">
        <f t="shared" si="2"/>
        <v>48</v>
      </c>
    </row>
    <row r="43" spans="1:7">
      <c r="A43" s="552" t="s">
        <v>293</v>
      </c>
      <c r="B43" s="553"/>
      <c r="C43" s="63">
        <f>+SUBTOTAL(9,C39:C42)</f>
        <v>168</v>
      </c>
      <c r="D43" s="63">
        <f>+SUBTOTAL(9,D39:D42)</f>
        <v>0</v>
      </c>
      <c r="E43" s="63">
        <f>+SUBTOTAL(9,E39:E42)</f>
        <v>26</v>
      </c>
      <c r="F43" s="63">
        <f>+SUBTOTAL(9,F39:F42)</f>
        <v>6</v>
      </c>
      <c r="G43" s="44">
        <f t="shared" si="2"/>
        <v>200</v>
      </c>
    </row>
    <row r="44" spans="1:7" ht="15.75" customHeight="1">
      <c r="A44" s="554" t="s">
        <v>155</v>
      </c>
      <c r="B44" s="103">
        <v>1</v>
      </c>
      <c r="C44" s="44">
        <f t="shared" ref="C44:D47" si="3">+C4+C9+C14+C19+C24+C29+C34+C39</f>
        <v>9775</v>
      </c>
      <c r="D44" s="44">
        <f t="shared" si="3"/>
        <v>154</v>
      </c>
      <c r="E44" s="44">
        <f t="shared" ref="E44:F46" si="4">+E4+E9+E14+E19+E24+E29</f>
        <v>7</v>
      </c>
      <c r="F44" s="44">
        <f t="shared" si="4"/>
        <v>0</v>
      </c>
      <c r="G44" s="44">
        <f t="shared" si="0"/>
        <v>9936</v>
      </c>
    </row>
    <row r="45" spans="1:7">
      <c r="A45" s="555"/>
      <c r="B45" s="103">
        <v>2</v>
      </c>
      <c r="C45" s="44">
        <f t="shared" si="3"/>
        <v>4170</v>
      </c>
      <c r="D45" s="44">
        <f t="shared" si="3"/>
        <v>69</v>
      </c>
      <c r="E45" s="44">
        <f t="shared" si="4"/>
        <v>0</v>
      </c>
      <c r="F45" s="44">
        <f t="shared" si="4"/>
        <v>0</v>
      </c>
      <c r="G45" s="44">
        <f t="shared" si="0"/>
        <v>4239</v>
      </c>
    </row>
    <row r="46" spans="1:7">
      <c r="A46" s="555"/>
      <c r="B46" s="103" t="s">
        <v>3</v>
      </c>
      <c r="C46" s="44">
        <f t="shared" si="3"/>
        <v>0</v>
      </c>
      <c r="D46" s="44">
        <f t="shared" si="3"/>
        <v>0</v>
      </c>
      <c r="E46" s="44">
        <f t="shared" si="4"/>
        <v>0</v>
      </c>
      <c r="F46" s="44">
        <f t="shared" si="4"/>
        <v>0</v>
      </c>
      <c r="G46" s="44">
        <f t="shared" si="0"/>
        <v>0</v>
      </c>
    </row>
    <row r="47" spans="1:7">
      <c r="A47" s="556"/>
      <c r="B47" s="103">
        <v>3</v>
      </c>
      <c r="C47" s="44">
        <f t="shared" si="3"/>
        <v>832</v>
      </c>
      <c r="D47" s="44">
        <f t="shared" si="3"/>
        <v>19</v>
      </c>
      <c r="E47" s="44">
        <f>+E7+E12+E17+E22+E27+E32+E37+E42</f>
        <v>323</v>
      </c>
      <c r="F47" s="44">
        <f>+F7+F12+F17+F22+F27+F32+F37+F42</f>
        <v>54</v>
      </c>
      <c r="G47" s="44">
        <f t="shared" si="0"/>
        <v>1228</v>
      </c>
    </row>
    <row r="48" spans="1:7">
      <c r="A48" s="552" t="s">
        <v>284</v>
      </c>
      <c r="B48" s="553"/>
      <c r="C48" s="44">
        <f>SUM(C44:C47)</f>
        <v>14777</v>
      </c>
      <c r="D48" s="44">
        <f>SUM(D44:D47)</f>
        <v>242</v>
      </c>
      <c r="E48" s="44">
        <f>SUM(E44:E47)</f>
        <v>330</v>
      </c>
      <c r="F48" s="44">
        <f>SUM(F44:F47)</f>
        <v>54</v>
      </c>
      <c r="G48" s="44">
        <f>SUM(C48:F48)</f>
        <v>15403</v>
      </c>
    </row>
    <row r="49" spans="1:3" s="54" customFormat="1">
      <c r="A49" s="64"/>
      <c r="C49" s="52"/>
    </row>
    <row r="50" spans="1:3">
      <c r="A50" t="s">
        <v>57</v>
      </c>
    </row>
  </sheetData>
  <mergeCells count="24">
    <mergeCell ref="A39:A42"/>
    <mergeCell ref="A43:B43"/>
    <mergeCell ref="A14:A17"/>
    <mergeCell ref="A19:A22"/>
    <mergeCell ref="A24:A27"/>
    <mergeCell ref="A38:B38"/>
    <mergeCell ref="A29:A32"/>
    <mergeCell ref="A34:A37"/>
    <mergeCell ref="A48:B48"/>
    <mergeCell ref="A44:A47"/>
    <mergeCell ref="G2:G3"/>
    <mergeCell ref="A1:G1"/>
    <mergeCell ref="C2:D2"/>
    <mergeCell ref="E2:F2"/>
    <mergeCell ref="B2:B3"/>
    <mergeCell ref="A2:A3"/>
    <mergeCell ref="A8:B8"/>
    <mergeCell ref="A13:B13"/>
    <mergeCell ref="A18:B18"/>
    <mergeCell ref="A23:B23"/>
    <mergeCell ref="A28:B28"/>
    <mergeCell ref="A33:B33"/>
    <mergeCell ref="A4:A7"/>
    <mergeCell ref="A9:A12"/>
  </mergeCells>
  <phoneticPr fontId="8" type="noConversion"/>
  <pageMargins left="0.75" right="0.75" top="1" bottom="1" header="0.4921259845" footer="0.4921259845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100" zoomScaleSheetLayoutView="100" workbookViewId="0">
      <selection activeCell="L12" sqref="L12"/>
    </sheetView>
  </sheetViews>
  <sheetFormatPr defaultRowHeight="15.75"/>
  <cols>
    <col min="1" max="6" width="10.625" customWidth="1"/>
    <col min="7" max="7" width="11.5" customWidth="1"/>
  </cols>
  <sheetData>
    <row r="1" spans="1:7" ht="20.25">
      <c r="A1" s="574" t="s">
        <v>4</v>
      </c>
      <c r="B1" s="575"/>
      <c r="C1" s="575"/>
      <c r="D1" s="575"/>
      <c r="E1" s="575"/>
      <c r="F1" s="575"/>
      <c r="G1" s="575"/>
    </row>
    <row r="2" spans="1:7" ht="16.5" thickBot="1">
      <c r="A2" s="576" t="s">
        <v>54</v>
      </c>
      <c r="B2" s="576"/>
      <c r="C2" s="576"/>
      <c r="D2" s="576"/>
      <c r="E2" s="576"/>
      <c r="F2" s="576"/>
      <c r="G2" s="576"/>
    </row>
    <row r="3" spans="1:7" ht="16.5" thickBot="1">
      <c r="A3" s="90" t="s">
        <v>48</v>
      </c>
      <c r="B3" s="72">
        <v>2009</v>
      </c>
      <c r="C3" s="72">
        <v>2010</v>
      </c>
      <c r="D3" s="72">
        <v>2011</v>
      </c>
      <c r="E3" s="72">
        <v>2012</v>
      </c>
      <c r="F3" s="72">
        <v>2013</v>
      </c>
      <c r="G3" s="91">
        <v>2014</v>
      </c>
    </row>
    <row r="4" spans="1:7">
      <c r="A4" s="14">
        <v>1</v>
      </c>
      <c r="B4" s="163">
        <v>10635</v>
      </c>
      <c r="C4" s="164">
        <v>10508</v>
      </c>
      <c r="D4" s="164">
        <v>10573</v>
      </c>
      <c r="E4" s="164">
        <v>10780</v>
      </c>
      <c r="F4" s="164">
        <v>10582</v>
      </c>
      <c r="G4" s="65">
        <v>9929</v>
      </c>
    </row>
    <row r="5" spans="1:7">
      <c r="A5" s="2">
        <v>2</v>
      </c>
      <c r="B5" s="163">
        <v>5227</v>
      </c>
      <c r="C5" s="164">
        <v>5424</v>
      </c>
      <c r="D5" s="164">
        <v>5197</v>
      </c>
      <c r="E5" s="164">
        <v>4640</v>
      </c>
      <c r="F5" s="164">
        <v>4419</v>
      </c>
      <c r="G5" s="3">
        <v>4239</v>
      </c>
    </row>
    <row r="6" spans="1:7">
      <c r="A6" s="2" t="s">
        <v>3</v>
      </c>
      <c r="B6" s="163">
        <v>0</v>
      </c>
      <c r="C6" s="164">
        <v>0</v>
      </c>
      <c r="D6" s="164">
        <v>0</v>
      </c>
      <c r="E6" s="164">
        <v>0</v>
      </c>
      <c r="F6" s="164">
        <v>0</v>
      </c>
      <c r="G6" s="3">
        <v>0</v>
      </c>
    </row>
    <row r="7" spans="1:7">
      <c r="A7" s="2">
        <v>3</v>
      </c>
      <c r="B7" s="163">
        <v>1042</v>
      </c>
      <c r="C7" s="164">
        <v>1156</v>
      </c>
      <c r="D7" s="164">
        <v>1198</v>
      </c>
      <c r="E7" s="164">
        <v>1093</v>
      </c>
      <c r="F7" s="164">
        <v>957</v>
      </c>
      <c r="G7" s="3">
        <v>851</v>
      </c>
    </row>
    <row r="8" spans="1:7">
      <c r="A8" s="102" t="s">
        <v>56</v>
      </c>
      <c r="B8" s="44">
        <f t="shared" ref="B8:G8" si="0">SUM(B4:B7)</f>
        <v>16904</v>
      </c>
      <c r="C8" s="44">
        <f t="shared" si="0"/>
        <v>17088</v>
      </c>
      <c r="D8" s="44">
        <f t="shared" si="0"/>
        <v>16968</v>
      </c>
      <c r="E8" s="44">
        <f t="shared" si="0"/>
        <v>16513</v>
      </c>
      <c r="F8" s="44">
        <f t="shared" si="0"/>
        <v>15958</v>
      </c>
      <c r="G8" s="44">
        <f t="shared" si="0"/>
        <v>15019</v>
      </c>
    </row>
    <row r="9" spans="1:7" ht="16.5" thickBot="1">
      <c r="A9" s="576" t="s">
        <v>55</v>
      </c>
      <c r="B9" s="576"/>
      <c r="C9" s="576"/>
      <c r="D9" s="576"/>
      <c r="E9" s="576"/>
      <c r="F9" s="576"/>
      <c r="G9" s="576"/>
    </row>
    <row r="10" spans="1:7" ht="16.5" thickBot="1">
      <c r="A10" s="90" t="s">
        <v>48</v>
      </c>
      <c r="B10" s="72">
        <v>2009</v>
      </c>
      <c r="C10" s="72">
        <v>2010</v>
      </c>
      <c r="D10" s="72">
        <v>2011</v>
      </c>
      <c r="E10" s="72">
        <v>2012</v>
      </c>
      <c r="F10" s="72">
        <v>2013</v>
      </c>
      <c r="G10" s="91">
        <v>2014</v>
      </c>
    </row>
    <row r="11" spans="1:7">
      <c r="A11" s="14">
        <v>1</v>
      </c>
      <c r="B11" s="163">
        <v>770</v>
      </c>
      <c r="C11" s="164">
        <v>467</v>
      </c>
      <c r="D11" s="164">
        <v>252</v>
      </c>
      <c r="E11" s="164">
        <v>103</v>
      </c>
      <c r="F11" s="164">
        <v>37</v>
      </c>
      <c r="G11" s="65">
        <v>7</v>
      </c>
    </row>
    <row r="12" spans="1:7">
      <c r="A12" s="2">
        <v>2</v>
      </c>
      <c r="B12" s="163">
        <v>8</v>
      </c>
      <c r="C12" s="164">
        <v>3</v>
      </c>
      <c r="D12" s="164">
        <v>23</v>
      </c>
      <c r="E12" s="164">
        <v>0</v>
      </c>
      <c r="F12" s="164">
        <v>0</v>
      </c>
      <c r="G12" s="3">
        <v>0</v>
      </c>
    </row>
    <row r="13" spans="1:7">
      <c r="A13" s="40" t="s">
        <v>3</v>
      </c>
      <c r="B13" s="163">
        <v>0</v>
      </c>
      <c r="C13" s="164">
        <v>0</v>
      </c>
      <c r="D13" s="164">
        <v>0</v>
      </c>
      <c r="E13" s="164">
        <v>0</v>
      </c>
      <c r="F13" s="164">
        <v>0</v>
      </c>
      <c r="G13" s="3">
        <v>0</v>
      </c>
    </row>
    <row r="14" spans="1:7">
      <c r="A14" s="40">
        <v>3</v>
      </c>
      <c r="B14" s="163">
        <v>571</v>
      </c>
      <c r="C14" s="164">
        <v>584</v>
      </c>
      <c r="D14" s="164">
        <v>493</v>
      </c>
      <c r="E14" s="164">
        <v>443</v>
      </c>
      <c r="F14" s="164">
        <v>407</v>
      </c>
      <c r="G14" s="3">
        <v>377</v>
      </c>
    </row>
    <row r="15" spans="1:7">
      <c r="A15" s="102" t="s">
        <v>56</v>
      </c>
      <c r="B15" s="44">
        <f t="shared" ref="B15:G15" si="1">SUM(B11:B14)</f>
        <v>1349</v>
      </c>
      <c r="C15" s="44">
        <f t="shared" si="1"/>
        <v>1054</v>
      </c>
      <c r="D15" s="44">
        <f t="shared" si="1"/>
        <v>768</v>
      </c>
      <c r="E15" s="44">
        <f t="shared" si="1"/>
        <v>546</v>
      </c>
      <c r="F15" s="44">
        <f t="shared" si="1"/>
        <v>444</v>
      </c>
      <c r="G15" s="44">
        <f t="shared" si="1"/>
        <v>384</v>
      </c>
    </row>
    <row r="16" spans="1:7" ht="16.5" thickBot="1">
      <c r="A16" s="577" t="s">
        <v>163</v>
      </c>
      <c r="B16" s="577"/>
      <c r="C16" s="577"/>
      <c r="D16" s="577"/>
      <c r="E16" s="577"/>
      <c r="F16" s="577"/>
      <c r="G16" s="577"/>
    </row>
    <row r="17" spans="1:7" ht="16.5" thickBot="1">
      <c r="A17" s="90" t="s">
        <v>58</v>
      </c>
      <c r="B17" s="72">
        <v>2009</v>
      </c>
      <c r="C17" s="72">
        <v>2010</v>
      </c>
      <c r="D17" s="72">
        <v>2011</v>
      </c>
      <c r="E17" s="72">
        <v>2012</v>
      </c>
      <c r="F17" s="72">
        <v>2013</v>
      </c>
      <c r="G17" s="91">
        <v>2014</v>
      </c>
    </row>
    <row r="18" spans="1:7">
      <c r="A18" s="114">
        <v>1</v>
      </c>
      <c r="B18" s="70">
        <f t="shared" ref="B18:G18" si="2">+B11+B4</f>
        <v>11405</v>
      </c>
      <c r="C18" s="70">
        <f t="shared" si="2"/>
        <v>10975</v>
      </c>
      <c r="D18" s="70">
        <f t="shared" si="2"/>
        <v>10825</v>
      </c>
      <c r="E18" s="70">
        <f t="shared" si="2"/>
        <v>10883</v>
      </c>
      <c r="F18" s="70">
        <f t="shared" si="2"/>
        <v>10619</v>
      </c>
      <c r="G18" s="70">
        <f t="shared" si="2"/>
        <v>9936</v>
      </c>
    </row>
    <row r="19" spans="1:7">
      <c r="A19" s="114">
        <v>2</v>
      </c>
      <c r="B19" s="70">
        <f t="shared" ref="B19:G19" si="3">+B12+B5</f>
        <v>5235</v>
      </c>
      <c r="C19" s="70">
        <f t="shared" si="3"/>
        <v>5427</v>
      </c>
      <c r="D19" s="70">
        <f t="shared" si="3"/>
        <v>5220</v>
      </c>
      <c r="E19" s="70">
        <f t="shared" si="3"/>
        <v>4640</v>
      </c>
      <c r="F19" s="70">
        <f t="shared" si="3"/>
        <v>4419</v>
      </c>
      <c r="G19" s="70">
        <f t="shared" si="3"/>
        <v>4239</v>
      </c>
    </row>
    <row r="20" spans="1:7">
      <c r="A20" s="102" t="s">
        <v>3</v>
      </c>
      <c r="B20" s="70">
        <f t="shared" ref="B20:G20" si="4">+B13+B6</f>
        <v>0</v>
      </c>
      <c r="C20" s="70">
        <f t="shared" si="4"/>
        <v>0</v>
      </c>
      <c r="D20" s="70">
        <f t="shared" si="4"/>
        <v>0</v>
      </c>
      <c r="E20" s="70">
        <f t="shared" si="4"/>
        <v>0</v>
      </c>
      <c r="F20" s="70">
        <f t="shared" si="4"/>
        <v>0</v>
      </c>
      <c r="G20" s="70">
        <f t="shared" si="4"/>
        <v>0</v>
      </c>
    </row>
    <row r="21" spans="1:7">
      <c r="A21" s="102">
        <v>3</v>
      </c>
      <c r="B21" s="70">
        <f t="shared" ref="B21:G21" si="5">+B14+B7</f>
        <v>1613</v>
      </c>
      <c r="C21" s="70">
        <f t="shared" si="5"/>
        <v>1740</v>
      </c>
      <c r="D21" s="70">
        <f t="shared" si="5"/>
        <v>1691</v>
      </c>
      <c r="E21" s="70">
        <f t="shared" si="5"/>
        <v>1536</v>
      </c>
      <c r="F21" s="70">
        <f t="shared" si="5"/>
        <v>1364</v>
      </c>
      <c r="G21" s="70">
        <f t="shared" si="5"/>
        <v>1228</v>
      </c>
    </row>
    <row r="22" spans="1:7">
      <c r="A22" s="102" t="s">
        <v>56</v>
      </c>
      <c r="B22" s="44">
        <f t="shared" ref="B22:G22" si="6">SUM(B18:B21)</f>
        <v>18253</v>
      </c>
      <c r="C22" s="44">
        <f t="shared" si="6"/>
        <v>18142</v>
      </c>
      <c r="D22" s="44">
        <f t="shared" si="6"/>
        <v>17736</v>
      </c>
      <c r="E22" s="44">
        <f t="shared" si="6"/>
        <v>17059</v>
      </c>
      <c r="F22" s="44">
        <f t="shared" si="6"/>
        <v>16402</v>
      </c>
      <c r="G22" s="44">
        <f t="shared" si="6"/>
        <v>15403</v>
      </c>
    </row>
    <row r="23" spans="1:7" s="54" customFormat="1">
      <c r="A23" s="52"/>
      <c r="B23" s="52"/>
      <c r="C23" s="52"/>
      <c r="D23" s="52"/>
      <c r="E23" s="52"/>
      <c r="F23" s="52"/>
      <c r="G23" s="52"/>
    </row>
    <row r="24" spans="1:7">
      <c r="A24" t="s">
        <v>57</v>
      </c>
    </row>
  </sheetData>
  <mergeCells count="4">
    <mergeCell ref="A1:G1"/>
    <mergeCell ref="A2:G2"/>
    <mergeCell ref="A9:G9"/>
    <mergeCell ref="A16:G16"/>
  </mergeCells>
  <phoneticPr fontId="8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Normal="100" zoomScaleSheetLayoutView="100" workbookViewId="0">
      <selection activeCell="J48" sqref="J48"/>
    </sheetView>
  </sheetViews>
  <sheetFormatPr defaultColWidth="9" defaultRowHeight="15.75"/>
  <cols>
    <col min="1" max="1" width="17.75" style="18" customWidth="1"/>
    <col min="2" max="3" width="10.625" style="18" customWidth="1"/>
    <col min="4" max="4" width="9.75" style="18" customWidth="1"/>
    <col min="5" max="5" width="10.625" style="18" customWidth="1"/>
    <col min="6" max="6" width="10" style="18" customWidth="1"/>
    <col min="7" max="7" width="10.625" style="18" customWidth="1"/>
    <col min="8" max="16384" width="9" style="18"/>
  </cols>
  <sheetData>
    <row r="1" spans="1:7" ht="48" customHeight="1" thickBot="1">
      <c r="A1" s="580" t="s">
        <v>247</v>
      </c>
      <c r="B1" s="580"/>
      <c r="C1" s="580"/>
      <c r="D1" s="580"/>
      <c r="E1" s="580"/>
      <c r="F1" s="580"/>
      <c r="G1" s="580"/>
    </row>
    <row r="2" spans="1:7" ht="31.5" customHeight="1">
      <c r="A2" s="581" t="s">
        <v>52</v>
      </c>
      <c r="B2" s="562" t="s">
        <v>59</v>
      </c>
      <c r="C2" s="578" t="s">
        <v>54</v>
      </c>
      <c r="D2" s="579"/>
      <c r="E2" s="578" t="s">
        <v>55</v>
      </c>
      <c r="F2" s="579"/>
      <c r="G2" s="583" t="s">
        <v>56</v>
      </c>
    </row>
    <row r="3" spans="1:7" ht="15.75" customHeight="1">
      <c r="A3" s="582"/>
      <c r="B3" s="572"/>
      <c r="C3" s="51" t="s">
        <v>0</v>
      </c>
      <c r="D3" s="51" t="s">
        <v>1</v>
      </c>
      <c r="E3" s="51" t="s">
        <v>0</v>
      </c>
      <c r="F3" s="51" t="s">
        <v>1</v>
      </c>
      <c r="G3" s="584"/>
    </row>
    <row r="4" spans="1:7">
      <c r="A4" s="568" t="s">
        <v>253</v>
      </c>
      <c r="B4" s="39">
        <v>1</v>
      </c>
      <c r="C4" s="16">
        <v>452</v>
      </c>
      <c r="D4" s="16">
        <v>7</v>
      </c>
      <c r="E4" s="16"/>
      <c r="F4" s="16"/>
      <c r="G4" s="63">
        <f>SUM(C4:F4)</f>
        <v>459</v>
      </c>
    </row>
    <row r="5" spans="1:7">
      <c r="A5" s="572"/>
      <c r="B5" s="39">
        <v>2</v>
      </c>
      <c r="C5" s="16">
        <v>515</v>
      </c>
      <c r="D5" s="16">
        <v>9</v>
      </c>
      <c r="E5" s="16"/>
      <c r="F5" s="16"/>
      <c r="G5" s="63">
        <f t="shared" ref="G5:G48" si="0">SUM(C5:F5)</f>
        <v>524</v>
      </c>
    </row>
    <row r="6" spans="1:7">
      <c r="A6" s="572"/>
      <c r="B6" s="39" t="s">
        <v>3</v>
      </c>
      <c r="C6" s="16"/>
      <c r="D6" s="16"/>
      <c r="E6" s="16"/>
      <c r="F6" s="16"/>
      <c r="G6" s="63">
        <f t="shared" si="0"/>
        <v>0</v>
      </c>
    </row>
    <row r="7" spans="1:7">
      <c r="A7" s="573"/>
      <c r="B7" s="39">
        <v>3</v>
      </c>
      <c r="C7" s="16">
        <v>36</v>
      </c>
      <c r="D7" s="16">
        <v>1</v>
      </c>
      <c r="E7" s="16">
        <v>7</v>
      </c>
      <c r="F7" s="16"/>
      <c r="G7" s="63">
        <f t="shared" si="0"/>
        <v>44</v>
      </c>
    </row>
    <row r="8" spans="1:7">
      <c r="A8" s="552" t="s">
        <v>258</v>
      </c>
      <c r="B8" s="553"/>
      <c r="C8" s="63">
        <f>SUM(C4:C7)</f>
        <v>1003</v>
      </c>
      <c r="D8" s="63">
        <f>SUM(D4:D7)</f>
        <v>17</v>
      </c>
      <c r="E8" s="63">
        <f>SUM(E4:E7)</f>
        <v>7</v>
      </c>
      <c r="F8" s="63">
        <f>SUM(F4:F7)</f>
        <v>0</v>
      </c>
      <c r="G8" s="63">
        <f t="shared" si="0"/>
        <v>1027</v>
      </c>
    </row>
    <row r="9" spans="1:7">
      <c r="A9" s="571" t="s">
        <v>254</v>
      </c>
      <c r="B9" s="39">
        <v>1</v>
      </c>
      <c r="C9" s="16">
        <v>168</v>
      </c>
      <c r="D9" s="16">
        <v>2</v>
      </c>
      <c r="E9" s="16">
        <v>24</v>
      </c>
      <c r="F9" s="16"/>
      <c r="G9" s="63">
        <f t="shared" si="0"/>
        <v>194</v>
      </c>
    </row>
    <row r="10" spans="1:7">
      <c r="A10" s="569"/>
      <c r="B10" s="39">
        <v>2</v>
      </c>
      <c r="C10" s="16">
        <v>244</v>
      </c>
      <c r="D10" s="16"/>
      <c r="E10" s="16"/>
      <c r="F10" s="16"/>
      <c r="G10" s="63">
        <f t="shared" si="0"/>
        <v>244</v>
      </c>
    </row>
    <row r="11" spans="1:7">
      <c r="A11" s="569"/>
      <c r="B11" s="39" t="s">
        <v>3</v>
      </c>
      <c r="C11" s="16"/>
      <c r="D11" s="16"/>
      <c r="E11" s="16"/>
      <c r="F11" s="16"/>
      <c r="G11" s="63">
        <f t="shared" si="0"/>
        <v>0</v>
      </c>
    </row>
    <row r="12" spans="1:7">
      <c r="A12" s="570"/>
      <c r="B12" s="39">
        <v>3</v>
      </c>
      <c r="C12" s="16">
        <v>20</v>
      </c>
      <c r="D12" s="16"/>
      <c r="E12" s="16">
        <v>11</v>
      </c>
      <c r="F12" s="16">
        <v>2</v>
      </c>
      <c r="G12" s="63">
        <f t="shared" si="0"/>
        <v>33</v>
      </c>
    </row>
    <row r="13" spans="1:7">
      <c r="A13" s="552" t="s">
        <v>259</v>
      </c>
      <c r="B13" s="553"/>
      <c r="C13" s="63">
        <f>SUM(C9:C12)</f>
        <v>432</v>
      </c>
      <c r="D13" s="63">
        <f>SUM(D9:D12)</f>
        <v>2</v>
      </c>
      <c r="E13" s="63">
        <f>SUM(E9:E12)</f>
        <v>35</v>
      </c>
      <c r="F13" s="63">
        <f>SUM(F9:F12)</f>
        <v>2</v>
      </c>
      <c r="G13" s="63">
        <f t="shared" si="0"/>
        <v>471</v>
      </c>
    </row>
    <row r="14" spans="1:7">
      <c r="A14" s="568" t="s">
        <v>255</v>
      </c>
      <c r="B14" s="39">
        <v>1</v>
      </c>
      <c r="C14" s="16">
        <v>252</v>
      </c>
      <c r="D14" s="16">
        <v>2</v>
      </c>
      <c r="E14" s="16"/>
      <c r="F14" s="16"/>
      <c r="G14" s="63">
        <f t="shared" si="0"/>
        <v>254</v>
      </c>
    </row>
    <row r="15" spans="1:7">
      <c r="A15" s="572"/>
      <c r="B15" s="39">
        <v>2</v>
      </c>
      <c r="C15" s="16">
        <v>295</v>
      </c>
      <c r="D15" s="16">
        <v>2</v>
      </c>
      <c r="E15" s="16"/>
      <c r="F15" s="16"/>
      <c r="G15" s="63">
        <f t="shared" si="0"/>
        <v>297</v>
      </c>
    </row>
    <row r="16" spans="1:7">
      <c r="A16" s="572"/>
      <c r="B16" s="39" t="s">
        <v>3</v>
      </c>
      <c r="C16" s="16"/>
      <c r="D16" s="16"/>
      <c r="E16" s="16"/>
      <c r="F16" s="16"/>
      <c r="G16" s="63">
        <f t="shared" si="0"/>
        <v>0</v>
      </c>
    </row>
    <row r="17" spans="1:7">
      <c r="A17" s="573"/>
      <c r="B17" s="39">
        <v>3</v>
      </c>
      <c r="C17" s="16">
        <v>23</v>
      </c>
      <c r="D17" s="16"/>
      <c r="E17" s="16">
        <v>9</v>
      </c>
      <c r="F17" s="16">
        <v>2</v>
      </c>
      <c r="G17" s="63">
        <f t="shared" si="0"/>
        <v>34</v>
      </c>
    </row>
    <row r="18" spans="1:7">
      <c r="A18" s="552" t="s">
        <v>260</v>
      </c>
      <c r="B18" s="553"/>
      <c r="C18" s="63">
        <f>SUM(C14:C17)</f>
        <v>570</v>
      </c>
      <c r="D18" s="63">
        <f>SUM(D14:D17)</f>
        <v>4</v>
      </c>
      <c r="E18" s="63">
        <f>SUM(E14:E17)</f>
        <v>9</v>
      </c>
      <c r="F18" s="63">
        <f>SUM(F14:F17)</f>
        <v>2</v>
      </c>
      <c r="G18" s="63">
        <f t="shared" si="0"/>
        <v>585</v>
      </c>
    </row>
    <row r="19" spans="1:7">
      <c r="A19" s="568" t="s">
        <v>256</v>
      </c>
      <c r="B19" s="39">
        <v>1</v>
      </c>
      <c r="C19" s="16">
        <v>227</v>
      </c>
      <c r="D19" s="16">
        <v>4</v>
      </c>
      <c r="E19" s="16">
        <v>1</v>
      </c>
      <c r="F19" s="16"/>
      <c r="G19" s="63">
        <f t="shared" si="0"/>
        <v>232</v>
      </c>
    </row>
    <row r="20" spans="1:7">
      <c r="A20" s="572"/>
      <c r="B20" s="39">
        <v>2</v>
      </c>
      <c r="C20" s="16">
        <v>141</v>
      </c>
      <c r="D20" s="16"/>
      <c r="E20" s="16"/>
      <c r="F20" s="16"/>
      <c r="G20" s="63">
        <f t="shared" si="0"/>
        <v>141</v>
      </c>
    </row>
    <row r="21" spans="1:7">
      <c r="A21" s="572"/>
      <c r="B21" s="39" t="s">
        <v>3</v>
      </c>
      <c r="C21" s="16"/>
      <c r="D21" s="16"/>
      <c r="E21" s="16"/>
      <c r="F21" s="16"/>
      <c r="G21" s="63">
        <f t="shared" si="0"/>
        <v>0</v>
      </c>
    </row>
    <row r="22" spans="1:7">
      <c r="A22" s="573"/>
      <c r="B22" s="39">
        <v>3</v>
      </c>
      <c r="C22" s="16">
        <v>57</v>
      </c>
      <c r="D22" s="16">
        <v>3</v>
      </c>
      <c r="E22" s="16">
        <v>6</v>
      </c>
      <c r="F22" s="16"/>
      <c r="G22" s="63">
        <f t="shared" si="0"/>
        <v>66</v>
      </c>
    </row>
    <row r="23" spans="1:7">
      <c r="A23" s="552" t="s">
        <v>261</v>
      </c>
      <c r="B23" s="553"/>
      <c r="C23" s="63">
        <f>SUM(C19:C22)</f>
        <v>425</v>
      </c>
      <c r="D23" s="63">
        <f>SUM(D19:D22)</f>
        <v>7</v>
      </c>
      <c r="E23" s="63">
        <f>SUM(E19:E22)</f>
        <v>7</v>
      </c>
      <c r="F23" s="63">
        <f>SUM(F19:F22)</f>
        <v>0</v>
      </c>
      <c r="G23" s="63">
        <f t="shared" si="0"/>
        <v>439</v>
      </c>
    </row>
    <row r="24" spans="1:7">
      <c r="A24" s="568" t="s">
        <v>257</v>
      </c>
      <c r="B24" s="39">
        <v>1</v>
      </c>
      <c r="C24" s="16">
        <v>180</v>
      </c>
      <c r="D24" s="16">
        <v>7</v>
      </c>
      <c r="E24" s="16"/>
      <c r="F24" s="16"/>
      <c r="G24" s="63">
        <f t="shared" si="0"/>
        <v>187</v>
      </c>
    </row>
    <row r="25" spans="1:7">
      <c r="A25" s="572"/>
      <c r="B25" s="39">
        <v>2</v>
      </c>
      <c r="C25" s="16">
        <v>191</v>
      </c>
      <c r="D25" s="16">
        <v>1</v>
      </c>
      <c r="E25" s="16"/>
      <c r="F25" s="16"/>
      <c r="G25" s="63">
        <f t="shared" si="0"/>
        <v>192</v>
      </c>
    </row>
    <row r="26" spans="1:7">
      <c r="A26" s="572"/>
      <c r="B26" s="39" t="s">
        <v>3</v>
      </c>
      <c r="C26" s="16"/>
      <c r="D26" s="16"/>
      <c r="E26" s="16"/>
      <c r="F26" s="16"/>
      <c r="G26" s="63">
        <f t="shared" si="0"/>
        <v>0</v>
      </c>
    </row>
    <row r="27" spans="1:7">
      <c r="A27" s="573"/>
      <c r="B27" s="39">
        <v>3</v>
      </c>
      <c r="C27" s="16">
        <v>19</v>
      </c>
      <c r="D27" s="16"/>
      <c r="E27" s="16">
        <v>4</v>
      </c>
      <c r="F27" s="16"/>
      <c r="G27" s="63">
        <f t="shared" si="0"/>
        <v>23</v>
      </c>
    </row>
    <row r="28" spans="1:7">
      <c r="A28" s="552" t="s">
        <v>262</v>
      </c>
      <c r="B28" s="553"/>
      <c r="C28" s="63">
        <f>SUM(C24:C27)</f>
        <v>390</v>
      </c>
      <c r="D28" s="63">
        <f>SUM(D24:D27)</f>
        <v>8</v>
      </c>
      <c r="E28" s="63">
        <f>SUM(E24:E27)</f>
        <v>4</v>
      </c>
      <c r="F28" s="63">
        <f>SUM(F24:F27)</f>
        <v>0</v>
      </c>
      <c r="G28" s="63">
        <f t="shared" si="0"/>
        <v>402</v>
      </c>
    </row>
    <row r="29" spans="1:7">
      <c r="A29" s="568" t="s">
        <v>285</v>
      </c>
      <c r="B29" s="39">
        <v>1</v>
      </c>
      <c r="C29" s="16">
        <v>448</v>
      </c>
      <c r="D29" s="16">
        <v>2</v>
      </c>
      <c r="E29" s="16"/>
      <c r="F29" s="16"/>
      <c r="G29" s="63">
        <f t="shared" si="0"/>
        <v>450</v>
      </c>
    </row>
    <row r="30" spans="1:7">
      <c r="A30" s="572"/>
      <c r="B30" s="39">
        <v>2</v>
      </c>
      <c r="C30" s="16">
        <v>486</v>
      </c>
      <c r="D30" s="16">
        <v>2</v>
      </c>
      <c r="E30" s="16"/>
      <c r="F30" s="16"/>
      <c r="G30" s="63">
        <f t="shared" si="0"/>
        <v>488</v>
      </c>
    </row>
    <row r="31" spans="1:7">
      <c r="A31" s="572"/>
      <c r="B31" s="39" t="s">
        <v>3</v>
      </c>
      <c r="C31" s="16"/>
      <c r="D31" s="16"/>
      <c r="E31" s="16"/>
      <c r="F31" s="16"/>
      <c r="G31" s="63">
        <f t="shared" si="0"/>
        <v>0</v>
      </c>
    </row>
    <row r="32" spans="1:7">
      <c r="A32" s="573"/>
      <c r="B32" s="39">
        <v>3</v>
      </c>
      <c r="C32" s="16">
        <v>21</v>
      </c>
      <c r="D32" s="16"/>
      <c r="E32" s="16">
        <v>10</v>
      </c>
      <c r="F32" s="16">
        <v>7</v>
      </c>
      <c r="G32" s="63">
        <f t="shared" si="0"/>
        <v>38</v>
      </c>
    </row>
    <row r="33" spans="1:7">
      <c r="A33" s="552" t="s">
        <v>263</v>
      </c>
      <c r="B33" s="553"/>
      <c r="C33" s="63">
        <f>SUM(C29:C32)</f>
        <v>955</v>
      </c>
      <c r="D33" s="63">
        <f>SUM(D29:D32)</f>
        <v>4</v>
      </c>
      <c r="E33" s="63">
        <f>SUM(E29:E32)</f>
        <v>10</v>
      </c>
      <c r="F33" s="63">
        <f>SUM(F29:F32)</f>
        <v>7</v>
      </c>
      <c r="G33" s="63">
        <f t="shared" si="0"/>
        <v>976</v>
      </c>
    </row>
    <row r="34" spans="1:7">
      <c r="A34" s="568" t="s">
        <v>264</v>
      </c>
      <c r="B34" s="159">
        <v>1</v>
      </c>
      <c r="C34" s="160">
        <v>138</v>
      </c>
      <c r="D34" s="160">
        <v>2</v>
      </c>
      <c r="E34" s="160"/>
      <c r="F34" s="160"/>
      <c r="G34" s="161">
        <f t="shared" ref="G34:G43" si="1">SUM(C34:F34)</f>
        <v>140</v>
      </c>
    </row>
    <row r="35" spans="1:7">
      <c r="A35" s="572"/>
      <c r="B35" s="159">
        <v>2</v>
      </c>
      <c r="C35" s="160">
        <v>126</v>
      </c>
      <c r="D35" s="160"/>
      <c r="E35" s="160"/>
      <c r="F35" s="160"/>
      <c r="G35" s="161">
        <f t="shared" si="1"/>
        <v>126</v>
      </c>
    </row>
    <row r="36" spans="1:7">
      <c r="A36" s="572"/>
      <c r="B36" s="159" t="s">
        <v>3</v>
      </c>
      <c r="C36" s="160"/>
      <c r="D36" s="160"/>
      <c r="E36" s="160"/>
      <c r="F36" s="160"/>
      <c r="G36" s="161">
        <f t="shared" si="1"/>
        <v>0</v>
      </c>
    </row>
    <row r="37" spans="1:7">
      <c r="A37" s="573"/>
      <c r="B37" s="159">
        <v>3</v>
      </c>
      <c r="C37" s="160">
        <v>10</v>
      </c>
      <c r="D37" s="160"/>
      <c r="E37" s="160"/>
      <c r="F37" s="160">
        <v>1</v>
      </c>
      <c r="G37" s="161">
        <f t="shared" si="1"/>
        <v>11</v>
      </c>
    </row>
    <row r="38" spans="1:7">
      <c r="A38" s="552" t="s">
        <v>266</v>
      </c>
      <c r="B38" s="553"/>
      <c r="C38" s="161">
        <f>SUM(C34:C37)</f>
        <v>274</v>
      </c>
      <c r="D38" s="161">
        <f>SUM(D34:D37)</f>
        <v>2</v>
      </c>
      <c r="E38" s="161">
        <f>SUM(E34:E37)</f>
        <v>0</v>
      </c>
      <c r="F38" s="161">
        <f>SUM(F34:F37)</f>
        <v>1</v>
      </c>
      <c r="G38" s="161">
        <f t="shared" si="1"/>
        <v>277</v>
      </c>
    </row>
    <row r="39" spans="1:7">
      <c r="A39" s="571" t="s">
        <v>265</v>
      </c>
      <c r="B39" s="159">
        <v>1</v>
      </c>
      <c r="C39" s="160">
        <v>23</v>
      </c>
      <c r="D39" s="160"/>
      <c r="E39" s="160"/>
      <c r="F39" s="160"/>
      <c r="G39" s="161">
        <f t="shared" si="1"/>
        <v>23</v>
      </c>
    </row>
    <row r="40" spans="1:7">
      <c r="A40" s="569"/>
      <c r="B40" s="159">
        <v>2</v>
      </c>
      <c r="C40" s="160">
        <v>25</v>
      </c>
      <c r="D40" s="160"/>
      <c r="E40" s="160"/>
      <c r="F40" s="160"/>
      <c r="G40" s="161">
        <f t="shared" si="1"/>
        <v>25</v>
      </c>
    </row>
    <row r="41" spans="1:7">
      <c r="A41" s="569"/>
      <c r="B41" s="159" t="s">
        <v>3</v>
      </c>
      <c r="C41" s="160"/>
      <c r="D41" s="160"/>
      <c r="E41" s="160"/>
      <c r="F41" s="160"/>
      <c r="G41" s="161">
        <f t="shared" si="1"/>
        <v>0</v>
      </c>
    </row>
    <row r="42" spans="1:7">
      <c r="A42" s="570"/>
      <c r="B42" s="159">
        <v>3</v>
      </c>
      <c r="C42" s="160">
        <v>3</v>
      </c>
      <c r="D42" s="160"/>
      <c r="E42" s="160">
        <v>9</v>
      </c>
      <c r="F42" s="160">
        <v>4</v>
      </c>
      <c r="G42" s="161">
        <f t="shared" si="1"/>
        <v>16</v>
      </c>
    </row>
    <row r="43" spans="1:7">
      <c r="A43" s="552" t="s">
        <v>267</v>
      </c>
      <c r="B43" s="553"/>
      <c r="C43" s="161">
        <f>SUM(C39:C42)</f>
        <v>51</v>
      </c>
      <c r="D43" s="161">
        <f>SUM(D39:D42)</f>
        <v>0</v>
      </c>
      <c r="E43" s="161">
        <f>SUM(E39:E42)</f>
        <v>9</v>
      </c>
      <c r="F43" s="161">
        <f>SUM(F39:F42)</f>
        <v>4</v>
      </c>
      <c r="G43" s="161">
        <f t="shared" si="1"/>
        <v>64</v>
      </c>
    </row>
    <row r="44" spans="1:7">
      <c r="A44" s="585" t="s">
        <v>164</v>
      </c>
      <c r="B44" s="162">
        <v>1</v>
      </c>
      <c r="C44" s="63">
        <f t="shared" ref="C44:F45" si="2">+C4+C9+C14+C19+C24+C29+C34+C39</f>
        <v>1888</v>
      </c>
      <c r="D44" s="63">
        <f t="shared" si="2"/>
        <v>26</v>
      </c>
      <c r="E44" s="63">
        <f t="shared" si="2"/>
        <v>25</v>
      </c>
      <c r="F44" s="63">
        <f t="shared" si="2"/>
        <v>0</v>
      </c>
      <c r="G44" s="63">
        <f t="shared" si="0"/>
        <v>1939</v>
      </c>
    </row>
    <row r="45" spans="1:7">
      <c r="A45" s="586"/>
      <c r="B45" s="162">
        <v>2</v>
      </c>
      <c r="C45" s="63">
        <f t="shared" si="2"/>
        <v>2023</v>
      </c>
      <c r="D45" s="63">
        <f t="shared" si="2"/>
        <v>14</v>
      </c>
      <c r="E45" s="63">
        <f t="shared" si="2"/>
        <v>0</v>
      </c>
      <c r="F45" s="63">
        <f t="shared" si="2"/>
        <v>0</v>
      </c>
      <c r="G45" s="63">
        <f t="shared" si="0"/>
        <v>2037</v>
      </c>
    </row>
    <row r="46" spans="1:7">
      <c r="A46" s="586"/>
      <c r="B46" s="162" t="s">
        <v>3</v>
      </c>
      <c r="C46" s="63">
        <f>C6+C11+C16+C21+C26+C31+C36+C41</f>
        <v>0</v>
      </c>
      <c r="D46" s="63">
        <f>+D6+D11+D16+D21+D26+D31+D36+D41</f>
        <v>0</v>
      </c>
      <c r="E46" s="63">
        <f>+E6+E11+E16+E21+E26+E31+E36+E41</f>
        <v>0</v>
      </c>
      <c r="F46" s="63">
        <f>+F6+F11+F16+F21+F26+F31+F41+F36</f>
        <v>0</v>
      </c>
      <c r="G46" s="63">
        <f t="shared" si="0"/>
        <v>0</v>
      </c>
    </row>
    <row r="47" spans="1:7">
      <c r="A47" s="587"/>
      <c r="B47" s="162">
        <v>3</v>
      </c>
      <c r="C47" s="63">
        <f>+C7+C12+C17+C22+C27+C32+C37+C42</f>
        <v>189</v>
      </c>
      <c r="D47" s="63">
        <f>+D7+D12+D17+D22+D27+D32+D37+D42</f>
        <v>4</v>
      </c>
      <c r="E47" s="63">
        <f>+E7+E12+E17+E22+E27+E32+E42</f>
        <v>56</v>
      </c>
      <c r="F47" s="63">
        <f>+F7+F12+F17+F22+F27+F32+F37+F42</f>
        <v>16</v>
      </c>
      <c r="G47" s="63">
        <f>SUM(C47:F47)</f>
        <v>265</v>
      </c>
    </row>
    <row r="48" spans="1:7">
      <c r="A48" s="552" t="s">
        <v>294</v>
      </c>
      <c r="B48" s="553"/>
      <c r="C48" s="63">
        <f>+C8+C13+C18+C23+C28+C33+C38+C43</f>
        <v>4100</v>
      </c>
      <c r="D48" s="63">
        <f>+D8+D13+D18+D23+D28+D33+D38+D43</f>
        <v>44</v>
      </c>
      <c r="E48" s="63">
        <f>+E8+E13+E18+E23+E28+E33+E38+E43</f>
        <v>81</v>
      </c>
      <c r="F48" s="63">
        <f>+F8+F13+F18+F23+F28+F33+F38+F43</f>
        <v>16</v>
      </c>
      <c r="G48" s="63">
        <f t="shared" si="0"/>
        <v>4241</v>
      </c>
    </row>
    <row r="50" spans="1:1">
      <c r="A50" s="18" t="s">
        <v>57</v>
      </c>
    </row>
  </sheetData>
  <mergeCells count="24">
    <mergeCell ref="A29:A32"/>
    <mergeCell ref="A39:A42"/>
    <mergeCell ref="A44:A47"/>
    <mergeCell ref="A19:A22"/>
    <mergeCell ref="A4:A7"/>
    <mergeCell ref="A9:A12"/>
    <mergeCell ref="A14:A17"/>
    <mergeCell ref="A24:A27"/>
    <mergeCell ref="A48:B48"/>
    <mergeCell ref="C2:D2"/>
    <mergeCell ref="E2:F2"/>
    <mergeCell ref="A1:G1"/>
    <mergeCell ref="A2:A3"/>
    <mergeCell ref="B2:B3"/>
    <mergeCell ref="G2:G3"/>
    <mergeCell ref="A8:B8"/>
    <mergeCell ref="A13:B13"/>
    <mergeCell ref="A18:B18"/>
    <mergeCell ref="A23:B23"/>
    <mergeCell ref="A28:B28"/>
    <mergeCell ref="A33:B33"/>
    <mergeCell ref="A34:A37"/>
    <mergeCell ref="A38:B38"/>
    <mergeCell ref="A43:B43"/>
  </mergeCells>
  <phoneticPr fontId="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N34" sqref="N34"/>
    </sheetView>
  </sheetViews>
  <sheetFormatPr defaultColWidth="9" defaultRowHeight="15"/>
  <cols>
    <col min="1" max="1" width="27.625" style="192" customWidth="1"/>
    <col min="2" max="3" width="10.625" style="192" customWidth="1"/>
    <col min="4" max="4" width="9.5" style="192" customWidth="1"/>
    <col min="5" max="6" width="9.75" style="192" customWidth="1"/>
    <col min="7" max="10" width="11.125" style="192" customWidth="1"/>
    <col min="11" max="16384" width="9" style="192"/>
  </cols>
  <sheetData>
    <row r="1" spans="1:11" ht="46.5" customHeight="1">
      <c r="A1" s="588" t="s">
        <v>248</v>
      </c>
      <c r="B1" s="588"/>
      <c r="C1" s="588"/>
      <c r="D1" s="588"/>
      <c r="E1" s="588"/>
      <c r="F1" s="588"/>
      <c r="G1" s="588"/>
      <c r="H1" s="588"/>
      <c r="I1" s="588"/>
      <c r="J1" s="588"/>
    </row>
    <row r="2" spans="1:11" ht="15.75" thickBot="1">
      <c r="A2" s="589" t="s">
        <v>54</v>
      </c>
      <c r="B2" s="589"/>
      <c r="C2" s="589"/>
      <c r="D2" s="589"/>
      <c r="E2" s="589"/>
      <c r="F2" s="589"/>
      <c r="G2" s="589"/>
      <c r="H2" s="589"/>
      <c r="I2" s="589"/>
      <c r="J2" s="589"/>
      <c r="K2" s="193"/>
    </row>
    <row r="3" spans="1:11" ht="30.75" thickBot="1">
      <c r="A3" s="165" t="s">
        <v>69</v>
      </c>
      <c r="B3" s="166" t="s">
        <v>60</v>
      </c>
      <c r="C3" s="166" t="s">
        <v>61</v>
      </c>
      <c r="D3" s="167" t="s">
        <v>62</v>
      </c>
      <c r="E3" s="167" t="s">
        <v>63</v>
      </c>
      <c r="F3" s="167" t="s">
        <v>64</v>
      </c>
      <c r="G3" s="168" t="s">
        <v>65</v>
      </c>
      <c r="H3" s="168" t="s">
        <v>66</v>
      </c>
      <c r="I3" s="168" t="s">
        <v>67</v>
      </c>
      <c r="J3" s="169" t="s">
        <v>68</v>
      </c>
    </row>
    <row r="4" spans="1:11" ht="30">
      <c r="A4" s="170" t="s">
        <v>20</v>
      </c>
      <c r="B4" s="171"/>
      <c r="C4" s="171"/>
      <c r="D4" s="171"/>
      <c r="E4" s="171"/>
      <c r="F4" s="171"/>
      <c r="G4" s="172">
        <f>IFERROR(C4/B4,0)</f>
        <v>0</v>
      </c>
      <c r="H4" s="172">
        <f>IFERROR(E4/D4,0)</f>
        <v>0</v>
      </c>
      <c r="I4" s="172">
        <f>IFERROR(F4/E4,0)</f>
        <v>0</v>
      </c>
      <c r="J4" s="172">
        <f>IFERROR(F4/B4,0)</f>
        <v>0</v>
      </c>
    </row>
    <row r="5" spans="1:11">
      <c r="A5" s="173" t="s">
        <v>21</v>
      </c>
      <c r="B5" s="174"/>
      <c r="C5" s="174"/>
      <c r="D5" s="174"/>
      <c r="E5" s="174"/>
      <c r="F5" s="174"/>
      <c r="G5" s="175">
        <f>IFERROR(C5/B5,0)</f>
        <v>0</v>
      </c>
      <c r="H5" s="175">
        <f t="shared" ref="H5:I27" si="0">IFERROR(E5/D5,0)</f>
        <v>0</v>
      </c>
      <c r="I5" s="175">
        <f t="shared" si="0"/>
        <v>0</v>
      </c>
      <c r="J5" s="175">
        <f t="shared" ref="J5:J27" si="1">IFERROR(F5/B5,0)</f>
        <v>0</v>
      </c>
    </row>
    <row r="6" spans="1:11">
      <c r="A6" s="173" t="s">
        <v>22</v>
      </c>
      <c r="B6" s="174">
        <v>30</v>
      </c>
      <c r="C6" s="174">
        <v>123</v>
      </c>
      <c r="D6" s="174">
        <v>114</v>
      </c>
      <c r="E6" s="174">
        <v>45</v>
      </c>
      <c r="F6" s="174">
        <v>34</v>
      </c>
      <c r="G6" s="175">
        <f t="shared" ref="G6:G31" si="2">IFERROR(C6/B6,0)</f>
        <v>4.0999999999999996</v>
      </c>
      <c r="H6" s="175">
        <f t="shared" si="0"/>
        <v>0.39473684210526316</v>
      </c>
      <c r="I6" s="175">
        <f t="shared" si="0"/>
        <v>0.75555555555555554</v>
      </c>
      <c r="J6" s="175">
        <f t="shared" si="1"/>
        <v>1.1333333333333333</v>
      </c>
    </row>
    <row r="7" spans="1:11">
      <c r="A7" s="173" t="s">
        <v>23</v>
      </c>
      <c r="B7" s="174"/>
      <c r="C7" s="174"/>
      <c r="D7" s="174"/>
      <c r="E7" s="174"/>
      <c r="F7" s="174"/>
      <c r="G7" s="175">
        <f t="shared" si="2"/>
        <v>0</v>
      </c>
      <c r="H7" s="175">
        <f t="shared" si="0"/>
        <v>0</v>
      </c>
      <c r="I7" s="175">
        <f t="shared" si="0"/>
        <v>0</v>
      </c>
      <c r="J7" s="175">
        <f t="shared" si="1"/>
        <v>0</v>
      </c>
    </row>
    <row r="8" spans="1:11">
      <c r="A8" s="173" t="s">
        <v>24</v>
      </c>
      <c r="B8" s="174"/>
      <c r="C8" s="174"/>
      <c r="D8" s="174"/>
      <c r="E8" s="174"/>
      <c r="F8" s="174"/>
      <c r="G8" s="175">
        <f t="shared" si="2"/>
        <v>0</v>
      </c>
      <c r="H8" s="175">
        <f t="shared" si="0"/>
        <v>0</v>
      </c>
      <c r="I8" s="175">
        <f t="shared" si="0"/>
        <v>0</v>
      </c>
      <c r="J8" s="175">
        <f t="shared" si="1"/>
        <v>0</v>
      </c>
    </row>
    <row r="9" spans="1:11">
      <c r="A9" s="173" t="s">
        <v>25</v>
      </c>
      <c r="B9" s="174"/>
      <c r="C9" s="174"/>
      <c r="D9" s="174"/>
      <c r="E9" s="174"/>
      <c r="F9" s="174"/>
      <c r="G9" s="175">
        <f t="shared" si="2"/>
        <v>0</v>
      </c>
      <c r="H9" s="175">
        <f t="shared" si="0"/>
        <v>0</v>
      </c>
      <c r="I9" s="175">
        <f t="shared" si="0"/>
        <v>0</v>
      </c>
      <c r="J9" s="175">
        <f t="shared" si="1"/>
        <v>0</v>
      </c>
    </row>
    <row r="10" spans="1:11">
      <c r="A10" s="173" t="s">
        <v>26</v>
      </c>
      <c r="B10" s="174"/>
      <c r="C10" s="174"/>
      <c r="D10" s="174"/>
      <c r="E10" s="174"/>
      <c r="F10" s="174"/>
      <c r="G10" s="175">
        <f t="shared" si="2"/>
        <v>0</v>
      </c>
      <c r="H10" s="175">
        <f t="shared" si="0"/>
        <v>0</v>
      </c>
      <c r="I10" s="175">
        <f t="shared" si="0"/>
        <v>0</v>
      </c>
      <c r="J10" s="175">
        <f t="shared" si="1"/>
        <v>0</v>
      </c>
    </row>
    <row r="11" spans="1:11">
      <c r="A11" s="173" t="s">
        <v>27</v>
      </c>
      <c r="B11" s="174">
        <v>300</v>
      </c>
      <c r="C11" s="174">
        <v>302</v>
      </c>
      <c r="D11" s="174">
        <v>19.5</v>
      </c>
      <c r="E11" s="174">
        <v>282.5</v>
      </c>
      <c r="F11" s="174">
        <v>161</v>
      </c>
      <c r="G11" s="175">
        <f t="shared" si="2"/>
        <v>1.0066666666666666</v>
      </c>
      <c r="H11" s="175">
        <f t="shared" si="0"/>
        <v>14.487179487179487</v>
      </c>
      <c r="I11" s="175">
        <f t="shared" si="0"/>
        <v>0.56991150442477878</v>
      </c>
      <c r="J11" s="175">
        <f t="shared" si="1"/>
        <v>0.53666666666666663</v>
      </c>
    </row>
    <row r="12" spans="1:11">
      <c r="A12" s="173" t="s">
        <v>28</v>
      </c>
      <c r="B12" s="176"/>
      <c r="C12" s="176"/>
      <c r="D12" s="176"/>
      <c r="E12" s="176"/>
      <c r="F12" s="176"/>
      <c r="G12" s="175">
        <f t="shared" si="2"/>
        <v>0</v>
      </c>
      <c r="H12" s="175">
        <f t="shared" si="0"/>
        <v>0</v>
      </c>
      <c r="I12" s="175">
        <f t="shared" si="0"/>
        <v>0</v>
      </c>
      <c r="J12" s="175">
        <f t="shared" si="1"/>
        <v>0</v>
      </c>
    </row>
    <row r="13" spans="1:11">
      <c r="A13" s="173" t="s">
        <v>29</v>
      </c>
      <c r="B13" s="177"/>
      <c r="C13" s="177"/>
      <c r="D13" s="176"/>
      <c r="E13" s="176"/>
      <c r="F13" s="176"/>
      <c r="G13" s="175">
        <f t="shared" si="2"/>
        <v>0</v>
      </c>
      <c r="H13" s="175">
        <f t="shared" si="0"/>
        <v>0</v>
      </c>
      <c r="I13" s="175">
        <f t="shared" si="0"/>
        <v>0</v>
      </c>
      <c r="J13" s="175">
        <f t="shared" si="1"/>
        <v>0</v>
      </c>
    </row>
    <row r="14" spans="1:11">
      <c r="A14" s="173" t="s">
        <v>30</v>
      </c>
      <c r="B14" s="174">
        <v>890</v>
      </c>
      <c r="C14" s="174">
        <v>1428.5</v>
      </c>
      <c r="D14" s="174">
        <v>506.5</v>
      </c>
      <c r="E14" s="174">
        <v>1146</v>
      </c>
      <c r="F14" s="174">
        <v>847.5</v>
      </c>
      <c r="G14" s="175">
        <f t="shared" si="2"/>
        <v>1.6050561797752809</v>
      </c>
      <c r="H14" s="175">
        <f t="shared" si="0"/>
        <v>2.2625863770977297</v>
      </c>
      <c r="I14" s="175">
        <f t="shared" si="0"/>
        <v>0.73952879581151831</v>
      </c>
      <c r="J14" s="175">
        <f t="shared" si="1"/>
        <v>0.952247191011236</v>
      </c>
    </row>
    <row r="15" spans="1:11" ht="30">
      <c r="A15" s="173" t="s">
        <v>31</v>
      </c>
      <c r="B15" s="174">
        <v>3467.5</v>
      </c>
      <c r="C15" s="174">
        <v>3893.5</v>
      </c>
      <c r="D15" s="174">
        <v>348.5</v>
      </c>
      <c r="E15" s="174">
        <v>3547</v>
      </c>
      <c r="F15" s="174">
        <v>2326</v>
      </c>
      <c r="G15" s="175">
        <f t="shared" si="2"/>
        <v>1.1228550829127613</v>
      </c>
      <c r="H15" s="175">
        <f t="shared" si="0"/>
        <v>10.177905308464849</v>
      </c>
      <c r="I15" s="175">
        <f t="shared" si="0"/>
        <v>0.65576543557936284</v>
      </c>
      <c r="J15" s="175">
        <f t="shared" si="1"/>
        <v>0.6708002883922134</v>
      </c>
    </row>
    <row r="16" spans="1:11">
      <c r="A16" s="173" t="s">
        <v>32</v>
      </c>
      <c r="B16" s="174">
        <v>30</v>
      </c>
      <c r="C16" s="174">
        <v>35</v>
      </c>
      <c r="D16" s="174">
        <v>32</v>
      </c>
      <c r="E16" s="174">
        <v>24</v>
      </c>
      <c r="F16" s="174">
        <v>22</v>
      </c>
      <c r="G16" s="175">
        <f t="shared" si="2"/>
        <v>1.1666666666666667</v>
      </c>
      <c r="H16" s="175">
        <f t="shared" si="0"/>
        <v>0.75</v>
      </c>
      <c r="I16" s="175">
        <f t="shared" si="0"/>
        <v>0.91666666666666663</v>
      </c>
      <c r="J16" s="175">
        <f t="shared" si="1"/>
        <v>0.73333333333333328</v>
      </c>
    </row>
    <row r="17" spans="1:10">
      <c r="A17" s="173" t="s">
        <v>33</v>
      </c>
      <c r="B17" s="174"/>
      <c r="C17" s="174"/>
      <c r="D17" s="174"/>
      <c r="E17" s="174"/>
      <c r="F17" s="174"/>
      <c r="G17" s="175">
        <f t="shared" si="2"/>
        <v>0</v>
      </c>
      <c r="H17" s="175">
        <f t="shared" si="0"/>
        <v>0</v>
      </c>
      <c r="I17" s="175">
        <f t="shared" si="0"/>
        <v>0</v>
      </c>
      <c r="J17" s="175">
        <f t="shared" si="1"/>
        <v>0</v>
      </c>
    </row>
    <row r="18" spans="1:10">
      <c r="A18" s="173" t="s">
        <v>34</v>
      </c>
      <c r="B18" s="174"/>
      <c r="C18" s="174"/>
      <c r="D18" s="174"/>
      <c r="E18" s="174"/>
      <c r="F18" s="174"/>
      <c r="G18" s="175">
        <f t="shared" si="2"/>
        <v>0</v>
      </c>
      <c r="H18" s="175">
        <f t="shared" si="0"/>
        <v>0</v>
      </c>
      <c r="I18" s="175">
        <f t="shared" si="0"/>
        <v>0</v>
      </c>
      <c r="J18" s="175">
        <f t="shared" si="1"/>
        <v>0</v>
      </c>
    </row>
    <row r="19" spans="1:10">
      <c r="A19" s="173" t="s">
        <v>35</v>
      </c>
      <c r="B19" s="174">
        <v>70</v>
      </c>
      <c r="C19" s="174">
        <v>74</v>
      </c>
      <c r="D19" s="174">
        <v>3.5</v>
      </c>
      <c r="E19" s="174">
        <v>70.5</v>
      </c>
      <c r="F19" s="174">
        <v>51.5</v>
      </c>
      <c r="G19" s="175">
        <f t="shared" si="2"/>
        <v>1.0571428571428572</v>
      </c>
      <c r="H19" s="175">
        <f t="shared" si="0"/>
        <v>20.142857142857142</v>
      </c>
      <c r="I19" s="175">
        <f t="shared" si="0"/>
        <v>0.73049645390070927</v>
      </c>
      <c r="J19" s="175">
        <f t="shared" si="1"/>
        <v>0.73571428571428577</v>
      </c>
    </row>
    <row r="20" spans="1:10">
      <c r="A20" s="173" t="s">
        <v>36</v>
      </c>
      <c r="B20" s="174"/>
      <c r="C20" s="174"/>
      <c r="D20" s="174"/>
      <c r="E20" s="174"/>
      <c r="F20" s="174"/>
      <c r="G20" s="175">
        <f t="shared" si="2"/>
        <v>0</v>
      </c>
      <c r="H20" s="175">
        <f t="shared" si="0"/>
        <v>0</v>
      </c>
      <c r="I20" s="175">
        <f t="shared" si="0"/>
        <v>0</v>
      </c>
      <c r="J20" s="175">
        <f t="shared" si="1"/>
        <v>0</v>
      </c>
    </row>
    <row r="21" spans="1:10">
      <c r="A21" s="173" t="s">
        <v>37</v>
      </c>
      <c r="B21" s="174"/>
      <c r="C21" s="174"/>
      <c r="D21" s="174"/>
      <c r="E21" s="174"/>
      <c r="F21" s="174"/>
      <c r="G21" s="175">
        <f t="shared" si="2"/>
        <v>0</v>
      </c>
      <c r="H21" s="175">
        <f t="shared" si="0"/>
        <v>0</v>
      </c>
      <c r="I21" s="175">
        <f t="shared" si="0"/>
        <v>0</v>
      </c>
      <c r="J21" s="175">
        <f t="shared" si="1"/>
        <v>0</v>
      </c>
    </row>
    <row r="22" spans="1:10">
      <c r="A22" s="173" t="s">
        <v>38</v>
      </c>
      <c r="B22" s="174"/>
      <c r="C22" s="174"/>
      <c r="D22" s="174"/>
      <c r="E22" s="174"/>
      <c r="F22" s="174"/>
      <c r="G22" s="175">
        <f t="shared" si="2"/>
        <v>0</v>
      </c>
      <c r="H22" s="175">
        <f t="shared" si="0"/>
        <v>0</v>
      </c>
      <c r="I22" s="175">
        <f t="shared" si="0"/>
        <v>0</v>
      </c>
      <c r="J22" s="175">
        <f t="shared" si="1"/>
        <v>0</v>
      </c>
    </row>
    <row r="23" spans="1:10">
      <c r="A23" s="173" t="s">
        <v>39</v>
      </c>
      <c r="B23" s="174"/>
      <c r="C23" s="174"/>
      <c r="D23" s="174"/>
      <c r="E23" s="174"/>
      <c r="F23" s="174"/>
      <c r="G23" s="175">
        <f t="shared" si="2"/>
        <v>0</v>
      </c>
      <c r="H23" s="175">
        <f t="shared" si="0"/>
        <v>0</v>
      </c>
      <c r="I23" s="175">
        <f t="shared" si="0"/>
        <v>0</v>
      </c>
      <c r="J23" s="175">
        <f t="shared" si="1"/>
        <v>0</v>
      </c>
    </row>
    <row r="24" spans="1:10">
      <c r="A24" s="173" t="s">
        <v>40</v>
      </c>
      <c r="B24" s="174"/>
      <c r="C24" s="174"/>
      <c r="D24" s="174"/>
      <c r="E24" s="174"/>
      <c r="F24" s="174"/>
      <c r="G24" s="175">
        <f t="shared" si="2"/>
        <v>0</v>
      </c>
      <c r="H24" s="175">
        <f t="shared" si="0"/>
        <v>0</v>
      </c>
      <c r="I24" s="175">
        <f t="shared" si="0"/>
        <v>0</v>
      </c>
      <c r="J24" s="175">
        <f t="shared" si="1"/>
        <v>0</v>
      </c>
    </row>
    <row r="25" spans="1:10">
      <c r="A25" s="173" t="s">
        <v>41</v>
      </c>
      <c r="B25" s="174"/>
      <c r="C25" s="174"/>
      <c r="D25" s="174"/>
      <c r="E25" s="174"/>
      <c r="F25" s="174"/>
      <c r="G25" s="175">
        <f t="shared" si="2"/>
        <v>0</v>
      </c>
      <c r="H25" s="175">
        <f t="shared" si="0"/>
        <v>0</v>
      </c>
      <c r="I25" s="175">
        <f t="shared" si="0"/>
        <v>0</v>
      </c>
      <c r="J25" s="175">
        <f t="shared" si="1"/>
        <v>0</v>
      </c>
    </row>
    <row r="26" spans="1:10">
      <c r="A26" s="173" t="s">
        <v>42</v>
      </c>
      <c r="B26" s="174">
        <v>140</v>
      </c>
      <c r="C26" s="174">
        <v>182</v>
      </c>
      <c r="D26" s="174">
        <v>6</v>
      </c>
      <c r="E26" s="174">
        <v>176</v>
      </c>
      <c r="F26" s="174">
        <v>129</v>
      </c>
      <c r="G26" s="175">
        <f t="shared" si="2"/>
        <v>1.3</v>
      </c>
      <c r="H26" s="175">
        <f t="shared" si="0"/>
        <v>29.333333333333332</v>
      </c>
      <c r="I26" s="175">
        <f t="shared" si="0"/>
        <v>0.73295454545454541</v>
      </c>
      <c r="J26" s="175">
        <f t="shared" si="1"/>
        <v>0.92142857142857137</v>
      </c>
    </row>
    <row r="27" spans="1:10">
      <c r="A27" s="173" t="s">
        <v>43</v>
      </c>
      <c r="B27" s="174"/>
      <c r="C27" s="174"/>
      <c r="D27" s="174"/>
      <c r="E27" s="174"/>
      <c r="F27" s="174"/>
      <c r="G27" s="175">
        <f t="shared" si="2"/>
        <v>0</v>
      </c>
      <c r="H27" s="175">
        <f t="shared" si="0"/>
        <v>0</v>
      </c>
      <c r="I27" s="175">
        <f t="shared" si="0"/>
        <v>0</v>
      </c>
      <c r="J27" s="175">
        <f t="shared" si="1"/>
        <v>0</v>
      </c>
    </row>
    <row r="28" spans="1:10">
      <c r="A28" s="173" t="s">
        <v>44</v>
      </c>
      <c r="B28" s="174"/>
      <c r="C28" s="174"/>
      <c r="D28" s="174"/>
      <c r="E28" s="174"/>
      <c r="F28" s="174"/>
      <c r="G28" s="175">
        <f t="shared" si="2"/>
        <v>0</v>
      </c>
      <c r="H28" s="175">
        <f t="shared" ref="H28:I31" si="3">IFERROR(E28/D28,0)</f>
        <v>0</v>
      </c>
      <c r="I28" s="175">
        <f t="shared" si="3"/>
        <v>0</v>
      </c>
      <c r="J28" s="175">
        <f>IFERROR(F28/B28,0)</f>
        <v>0</v>
      </c>
    </row>
    <row r="29" spans="1:10">
      <c r="A29" s="173" t="s">
        <v>45</v>
      </c>
      <c r="B29" s="174">
        <v>40</v>
      </c>
      <c r="C29" s="174">
        <v>34</v>
      </c>
      <c r="D29" s="174">
        <v>3</v>
      </c>
      <c r="E29" s="174">
        <v>31</v>
      </c>
      <c r="F29" s="174">
        <v>15</v>
      </c>
      <c r="G29" s="175">
        <f t="shared" si="2"/>
        <v>0.85</v>
      </c>
      <c r="H29" s="175">
        <f t="shared" si="3"/>
        <v>10.333333333333334</v>
      </c>
      <c r="I29" s="175">
        <f t="shared" si="3"/>
        <v>0.4838709677419355</v>
      </c>
      <c r="J29" s="175">
        <f>IFERROR(F29/B29,0)</f>
        <v>0.375</v>
      </c>
    </row>
    <row r="30" spans="1:10" ht="30">
      <c r="A30" s="177" t="s">
        <v>46</v>
      </c>
      <c r="B30" s="178">
        <v>1292.5</v>
      </c>
      <c r="C30" s="179">
        <v>1859</v>
      </c>
      <c r="D30" s="179">
        <v>521</v>
      </c>
      <c r="E30" s="179">
        <v>1338</v>
      </c>
      <c r="F30" s="179">
        <v>887</v>
      </c>
      <c r="G30" s="175">
        <f t="shared" si="2"/>
        <v>1.4382978723404256</v>
      </c>
      <c r="H30" s="175">
        <f t="shared" si="3"/>
        <v>2.568138195777351</v>
      </c>
      <c r="I30" s="175">
        <f t="shared" si="3"/>
        <v>0.66292974588938713</v>
      </c>
      <c r="J30" s="175">
        <f>IFERROR(F30/B30,0)</f>
        <v>0.68626692456479688</v>
      </c>
    </row>
    <row r="31" spans="1:10" ht="15.75">
      <c r="A31" s="180" t="s">
        <v>56</v>
      </c>
      <c r="B31" s="181">
        <f>+SUM(B4:B30)</f>
        <v>6260</v>
      </c>
      <c r="C31" s="181">
        <f>+SUM(C4:C30)</f>
        <v>7931</v>
      </c>
      <c r="D31" s="181">
        <f>+SUM(D4:D30)</f>
        <v>1554</v>
      </c>
      <c r="E31" s="181">
        <f>+SUM(E4:E30)</f>
        <v>6660</v>
      </c>
      <c r="F31" s="181">
        <f>+SUM(F4:F30)</f>
        <v>4473</v>
      </c>
      <c r="G31" s="175">
        <f t="shared" si="2"/>
        <v>1.2669329073482427</v>
      </c>
      <c r="H31" s="175">
        <f t="shared" si="3"/>
        <v>4.2857142857142856</v>
      </c>
      <c r="I31" s="175">
        <f t="shared" si="3"/>
        <v>0.67162162162162165</v>
      </c>
      <c r="J31" s="175">
        <f>IFERROR(F31/B31,0)</f>
        <v>0.71453674121405752</v>
      </c>
    </row>
    <row r="32" spans="1:10">
      <c r="A32" s="182"/>
      <c r="B32" s="183"/>
      <c r="C32" s="183"/>
      <c r="D32" s="183"/>
      <c r="E32" s="183"/>
      <c r="F32" s="183"/>
      <c r="G32" s="183"/>
      <c r="H32" s="183"/>
      <c r="J32" s="183"/>
    </row>
    <row r="33" spans="1:10" ht="16.5" thickBot="1">
      <c r="A33" s="590" t="s">
        <v>55</v>
      </c>
      <c r="B33" s="591"/>
      <c r="C33" s="591"/>
      <c r="D33" s="591"/>
      <c r="E33" s="591"/>
      <c r="F33" s="591"/>
      <c r="G33" s="591"/>
      <c r="H33" s="591"/>
      <c r="I33" s="591"/>
      <c r="J33" s="591"/>
    </row>
    <row r="34" spans="1:10" ht="32.25" thickBot="1">
      <c r="A34" s="165" t="s">
        <v>69</v>
      </c>
      <c r="B34" s="194" t="s">
        <v>60</v>
      </c>
      <c r="C34" s="194" t="s">
        <v>61</v>
      </c>
      <c r="D34" s="195" t="s">
        <v>62</v>
      </c>
      <c r="E34" s="195" t="s">
        <v>63</v>
      </c>
      <c r="F34" s="195" t="s">
        <v>64</v>
      </c>
      <c r="G34" s="184" t="s">
        <v>65</v>
      </c>
      <c r="H34" s="184" t="s">
        <v>66</v>
      </c>
      <c r="I34" s="184" t="s">
        <v>67</v>
      </c>
      <c r="J34" s="185" t="s">
        <v>68</v>
      </c>
    </row>
    <row r="35" spans="1:10" ht="31.5">
      <c r="A35" s="186" t="s">
        <v>20</v>
      </c>
      <c r="B35" s="196"/>
      <c r="C35" s="196"/>
      <c r="D35" s="196"/>
      <c r="E35" s="196"/>
      <c r="F35" s="196"/>
      <c r="G35" s="172">
        <f>IFERROR(C35/B35,0)</f>
        <v>0</v>
      </c>
      <c r="H35" s="172">
        <f>IFERROR(E35/D35,0)</f>
        <v>0</v>
      </c>
      <c r="I35" s="172">
        <f>IFERROR(F35/E35,0)</f>
        <v>0</v>
      </c>
      <c r="J35" s="172">
        <f>IFERROR(F35/B35,0)</f>
        <v>0</v>
      </c>
    </row>
    <row r="36" spans="1:10" ht="15.75">
      <c r="A36" s="187" t="s">
        <v>21</v>
      </c>
      <c r="B36" s="197"/>
      <c r="C36" s="197"/>
      <c r="D36" s="197"/>
      <c r="E36" s="197"/>
      <c r="F36" s="197"/>
      <c r="G36" s="175">
        <f t="shared" ref="G36:G50" si="4">IFERROR(C36/B36,0)</f>
        <v>0</v>
      </c>
      <c r="H36" s="175">
        <f t="shared" ref="H36:I50" si="5">IFERROR(E36/D36,0)</f>
        <v>0</v>
      </c>
      <c r="I36" s="175">
        <f t="shared" si="5"/>
        <v>0</v>
      </c>
      <c r="J36" s="175">
        <f t="shared" ref="J36:J50" si="6">IFERROR(F36/B36,0)</f>
        <v>0</v>
      </c>
    </row>
    <row r="37" spans="1:10" ht="15.75">
      <c r="A37" s="187" t="s">
        <v>22</v>
      </c>
      <c r="B37" s="197"/>
      <c r="C37" s="197"/>
      <c r="D37" s="197"/>
      <c r="E37" s="197"/>
      <c r="F37" s="197"/>
      <c r="G37" s="175">
        <f t="shared" si="4"/>
        <v>0</v>
      </c>
      <c r="H37" s="175">
        <f t="shared" si="5"/>
        <v>0</v>
      </c>
      <c r="I37" s="175">
        <f t="shared" si="5"/>
        <v>0</v>
      </c>
      <c r="J37" s="175">
        <f t="shared" si="6"/>
        <v>0</v>
      </c>
    </row>
    <row r="38" spans="1:10" ht="15.75">
      <c r="A38" s="187" t="s">
        <v>23</v>
      </c>
      <c r="B38" s="197"/>
      <c r="C38" s="197"/>
      <c r="D38" s="197"/>
      <c r="E38" s="197"/>
      <c r="F38" s="197"/>
      <c r="G38" s="175">
        <f t="shared" si="4"/>
        <v>0</v>
      </c>
      <c r="H38" s="175">
        <f t="shared" si="5"/>
        <v>0</v>
      </c>
      <c r="I38" s="175">
        <f t="shared" si="5"/>
        <v>0</v>
      </c>
      <c r="J38" s="175">
        <f t="shared" si="6"/>
        <v>0</v>
      </c>
    </row>
    <row r="39" spans="1:10" ht="15.75">
      <c r="A39" s="187" t="s">
        <v>24</v>
      </c>
      <c r="B39" s="197"/>
      <c r="C39" s="197"/>
      <c r="D39" s="197"/>
      <c r="E39" s="197"/>
      <c r="F39" s="197"/>
      <c r="G39" s="175">
        <f t="shared" si="4"/>
        <v>0</v>
      </c>
      <c r="H39" s="175">
        <f t="shared" si="5"/>
        <v>0</v>
      </c>
      <c r="I39" s="175">
        <f t="shared" si="5"/>
        <v>0</v>
      </c>
      <c r="J39" s="175">
        <f t="shared" si="6"/>
        <v>0</v>
      </c>
    </row>
    <row r="40" spans="1:10" ht="15.75">
      <c r="A40" s="187" t="s">
        <v>25</v>
      </c>
      <c r="B40" s="197"/>
      <c r="C40" s="197"/>
      <c r="D40" s="197"/>
      <c r="E40" s="197"/>
      <c r="F40" s="197"/>
      <c r="G40" s="175">
        <f t="shared" si="4"/>
        <v>0</v>
      </c>
      <c r="H40" s="175">
        <f t="shared" si="5"/>
        <v>0</v>
      </c>
      <c r="I40" s="175">
        <f t="shared" si="5"/>
        <v>0</v>
      </c>
      <c r="J40" s="175">
        <f t="shared" si="6"/>
        <v>0</v>
      </c>
    </row>
    <row r="41" spans="1:10" ht="15.75">
      <c r="A41" s="187" t="s">
        <v>26</v>
      </c>
      <c r="B41" s="197"/>
      <c r="C41" s="197"/>
      <c r="D41" s="197"/>
      <c r="E41" s="197"/>
      <c r="F41" s="197"/>
      <c r="G41" s="175">
        <f t="shared" si="4"/>
        <v>0</v>
      </c>
      <c r="H41" s="175">
        <f t="shared" si="5"/>
        <v>0</v>
      </c>
      <c r="I41" s="175">
        <f t="shared" si="5"/>
        <v>0</v>
      </c>
      <c r="J41" s="175">
        <f t="shared" si="6"/>
        <v>0</v>
      </c>
    </row>
    <row r="42" spans="1:10" ht="15.75">
      <c r="A42" s="187" t="s">
        <v>27</v>
      </c>
      <c r="B42" s="197"/>
      <c r="C42" s="197"/>
      <c r="D42" s="197"/>
      <c r="E42" s="197"/>
      <c r="F42" s="197"/>
      <c r="G42" s="175">
        <f t="shared" si="4"/>
        <v>0</v>
      </c>
      <c r="H42" s="175">
        <f t="shared" si="5"/>
        <v>0</v>
      </c>
      <c r="I42" s="175">
        <f t="shared" si="5"/>
        <v>0</v>
      </c>
      <c r="J42" s="175">
        <f t="shared" si="6"/>
        <v>0</v>
      </c>
    </row>
    <row r="43" spans="1:10" ht="15.75">
      <c r="A43" s="187" t="s">
        <v>28</v>
      </c>
      <c r="B43" s="198"/>
      <c r="C43" s="198"/>
      <c r="D43" s="198"/>
      <c r="E43" s="198"/>
      <c r="F43" s="198"/>
      <c r="G43" s="175">
        <f t="shared" si="4"/>
        <v>0</v>
      </c>
      <c r="H43" s="175">
        <f t="shared" si="5"/>
        <v>0</v>
      </c>
      <c r="I43" s="175">
        <f t="shared" si="5"/>
        <v>0</v>
      </c>
      <c r="J43" s="175">
        <f t="shared" si="6"/>
        <v>0</v>
      </c>
    </row>
    <row r="44" spans="1:10" ht="31.5">
      <c r="A44" s="187" t="s">
        <v>29</v>
      </c>
      <c r="B44" s="199"/>
      <c r="C44" s="199"/>
      <c r="D44" s="198"/>
      <c r="E44" s="198"/>
      <c r="F44" s="198"/>
      <c r="G44" s="175">
        <f t="shared" si="4"/>
        <v>0</v>
      </c>
      <c r="H44" s="175">
        <f t="shared" si="5"/>
        <v>0</v>
      </c>
      <c r="I44" s="175">
        <f t="shared" si="5"/>
        <v>0</v>
      </c>
      <c r="J44" s="175">
        <f t="shared" si="6"/>
        <v>0</v>
      </c>
    </row>
    <row r="45" spans="1:10" ht="15.75">
      <c r="A45" s="187" t="s">
        <v>30</v>
      </c>
      <c r="B45" s="197"/>
      <c r="C45" s="197"/>
      <c r="D45" s="197"/>
      <c r="E45" s="197"/>
      <c r="F45" s="197"/>
      <c r="G45" s="175">
        <f t="shared" si="4"/>
        <v>0</v>
      </c>
      <c r="H45" s="175">
        <f t="shared" si="5"/>
        <v>0</v>
      </c>
      <c r="I45" s="175">
        <f t="shared" si="5"/>
        <v>0</v>
      </c>
      <c r="J45" s="175">
        <f t="shared" si="6"/>
        <v>0</v>
      </c>
    </row>
    <row r="46" spans="1:10" ht="31.5">
      <c r="A46" s="187" t="s">
        <v>31</v>
      </c>
      <c r="B46" s="197"/>
      <c r="C46" s="197"/>
      <c r="D46" s="197"/>
      <c r="E46" s="197"/>
      <c r="F46" s="197"/>
      <c r="G46" s="175">
        <f t="shared" si="4"/>
        <v>0</v>
      </c>
      <c r="H46" s="175">
        <f t="shared" si="5"/>
        <v>0</v>
      </c>
      <c r="I46" s="175">
        <f t="shared" si="5"/>
        <v>0</v>
      </c>
      <c r="J46" s="175">
        <f t="shared" si="6"/>
        <v>0</v>
      </c>
    </row>
    <row r="47" spans="1:10" ht="15.75">
      <c r="A47" s="187" t="s">
        <v>32</v>
      </c>
      <c r="B47" s="197"/>
      <c r="C47" s="197"/>
      <c r="D47" s="197"/>
      <c r="E47" s="197"/>
      <c r="F47" s="197"/>
      <c r="G47" s="175">
        <f t="shared" si="4"/>
        <v>0</v>
      </c>
      <c r="H47" s="175">
        <f t="shared" si="5"/>
        <v>0</v>
      </c>
      <c r="I47" s="175">
        <f t="shared" si="5"/>
        <v>0</v>
      </c>
      <c r="J47" s="175">
        <f t="shared" si="6"/>
        <v>0</v>
      </c>
    </row>
    <row r="48" spans="1:10" ht="15.75">
      <c r="A48" s="187" t="s">
        <v>33</v>
      </c>
      <c r="B48" s="197"/>
      <c r="C48" s="197"/>
      <c r="D48" s="197"/>
      <c r="E48" s="197"/>
      <c r="F48" s="197"/>
      <c r="G48" s="175">
        <f t="shared" si="4"/>
        <v>0</v>
      </c>
      <c r="H48" s="175">
        <f t="shared" si="5"/>
        <v>0</v>
      </c>
      <c r="I48" s="175">
        <f t="shared" si="5"/>
        <v>0</v>
      </c>
      <c r="J48" s="175">
        <f t="shared" si="6"/>
        <v>0</v>
      </c>
    </row>
    <row r="49" spans="1:10" ht="15.75">
      <c r="A49" s="187" t="s">
        <v>34</v>
      </c>
      <c r="B49" s="197"/>
      <c r="C49" s="197"/>
      <c r="D49" s="197"/>
      <c r="E49" s="197"/>
      <c r="F49" s="197"/>
      <c r="G49" s="175">
        <f t="shared" si="4"/>
        <v>0</v>
      </c>
      <c r="H49" s="175">
        <f t="shared" si="5"/>
        <v>0</v>
      </c>
      <c r="I49" s="175">
        <f t="shared" si="5"/>
        <v>0</v>
      </c>
      <c r="J49" s="175">
        <f t="shared" si="6"/>
        <v>0</v>
      </c>
    </row>
    <row r="50" spans="1:10" ht="15.75">
      <c r="A50" s="187" t="s">
        <v>35</v>
      </c>
      <c r="B50" s="197"/>
      <c r="C50" s="197"/>
      <c r="D50" s="197"/>
      <c r="E50" s="197"/>
      <c r="F50" s="197"/>
      <c r="G50" s="175">
        <f t="shared" si="4"/>
        <v>0</v>
      </c>
      <c r="H50" s="175">
        <f t="shared" si="5"/>
        <v>0</v>
      </c>
      <c r="I50" s="175">
        <f t="shared" si="5"/>
        <v>0</v>
      </c>
      <c r="J50" s="175">
        <f t="shared" si="6"/>
        <v>0</v>
      </c>
    </row>
    <row r="51" spans="1:10" ht="15.75">
      <c r="A51" s="187" t="s">
        <v>36</v>
      </c>
      <c r="B51" s="197"/>
      <c r="C51" s="197"/>
      <c r="D51" s="197"/>
      <c r="E51" s="197"/>
      <c r="F51" s="197"/>
      <c r="G51" s="175">
        <f>IFERROR(C51/B51,0)</f>
        <v>0</v>
      </c>
      <c r="H51" s="175">
        <f>IFERROR(E51/D51,0)</f>
        <v>0</v>
      </c>
      <c r="I51" s="175">
        <f>IFERROR(F51/E51,0)</f>
        <v>0</v>
      </c>
      <c r="J51" s="175">
        <f>IFERROR(F51/B51,0)</f>
        <v>0</v>
      </c>
    </row>
    <row r="52" spans="1:10" ht="15.75">
      <c r="A52" s="187" t="s">
        <v>37</v>
      </c>
      <c r="B52" s="197"/>
      <c r="C52" s="197"/>
      <c r="D52" s="197"/>
      <c r="E52" s="197"/>
      <c r="F52" s="197"/>
      <c r="G52" s="175">
        <f t="shared" ref="G52:G62" si="7">IFERROR(C52/B52,0)</f>
        <v>0</v>
      </c>
      <c r="H52" s="175">
        <f t="shared" ref="H52:I62" si="8">IFERROR(E52/D52,0)</f>
        <v>0</v>
      </c>
      <c r="I52" s="175">
        <f t="shared" si="8"/>
        <v>0</v>
      </c>
      <c r="J52" s="175">
        <f t="shared" ref="J52:J62" si="9">IFERROR(F52/B52,0)</f>
        <v>0</v>
      </c>
    </row>
    <row r="53" spans="1:10" ht="15.75">
      <c r="A53" s="187" t="s">
        <v>38</v>
      </c>
      <c r="B53" s="197"/>
      <c r="C53" s="197"/>
      <c r="D53" s="197"/>
      <c r="E53" s="197"/>
      <c r="F53" s="197"/>
      <c r="G53" s="175">
        <f t="shared" si="7"/>
        <v>0</v>
      </c>
      <c r="H53" s="175">
        <f t="shared" si="8"/>
        <v>0</v>
      </c>
      <c r="I53" s="175">
        <f t="shared" si="8"/>
        <v>0</v>
      </c>
      <c r="J53" s="175">
        <f t="shared" si="9"/>
        <v>0</v>
      </c>
    </row>
    <row r="54" spans="1:10" ht="15.75">
      <c r="A54" s="187" t="s">
        <v>39</v>
      </c>
      <c r="B54" s="197"/>
      <c r="C54" s="197"/>
      <c r="D54" s="197"/>
      <c r="E54" s="197"/>
      <c r="F54" s="197"/>
      <c r="G54" s="175">
        <f t="shared" si="7"/>
        <v>0</v>
      </c>
      <c r="H54" s="175">
        <f t="shared" si="8"/>
        <v>0</v>
      </c>
      <c r="I54" s="175">
        <f t="shared" si="8"/>
        <v>0</v>
      </c>
      <c r="J54" s="175">
        <f t="shared" si="9"/>
        <v>0</v>
      </c>
    </row>
    <row r="55" spans="1:10" ht="15.75">
      <c r="A55" s="187" t="s">
        <v>40</v>
      </c>
      <c r="B55" s="197"/>
      <c r="C55" s="197"/>
      <c r="D55" s="197"/>
      <c r="E55" s="197"/>
      <c r="F55" s="197"/>
      <c r="G55" s="175">
        <f t="shared" si="7"/>
        <v>0</v>
      </c>
      <c r="H55" s="175">
        <f t="shared" si="8"/>
        <v>0</v>
      </c>
      <c r="I55" s="175">
        <f t="shared" si="8"/>
        <v>0</v>
      </c>
      <c r="J55" s="175">
        <f t="shared" si="9"/>
        <v>0</v>
      </c>
    </row>
    <row r="56" spans="1:10" ht="15.75">
      <c r="A56" s="187" t="s">
        <v>41</v>
      </c>
      <c r="B56" s="197"/>
      <c r="C56" s="197"/>
      <c r="D56" s="197"/>
      <c r="E56" s="197"/>
      <c r="F56" s="197"/>
      <c r="G56" s="175">
        <f t="shared" si="7"/>
        <v>0</v>
      </c>
      <c r="H56" s="175">
        <f t="shared" si="8"/>
        <v>0</v>
      </c>
      <c r="I56" s="175">
        <f t="shared" si="8"/>
        <v>0</v>
      </c>
      <c r="J56" s="175">
        <f t="shared" si="9"/>
        <v>0</v>
      </c>
    </row>
    <row r="57" spans="1:10" ht="15.75">
      <c r="A57" s="187" t="s">
        <v>42</v>
      </c>
      <c r="B57" s="197"/>
      <c r="C57" s="197"/>
      <c r="D57" s="197"/>
      <c r="E57" s="197"/>
      <c r="F57" s="197"/>
      <c r="G57" s="175">
        <f t="shared" si="7"/>
        <v>0</v>
      </c>
      <c r="H57" s="175">
        <f t="shared" si="8"/>
        <v>0</v>
      </c>
      <c r="I57" s="175">
        <f t="shared" si="8"/>
        <v>0</v>
      </c>
      <c r="J57" s="175">
        <f t="shared" si="9"/>
        <v>0</v>
      </c>
    </row>
    <row r="58" spans="1:10" ht="15.75">
      <c r="A58" s="187" t="s">
        <v>43</v>
      </c>
      <c r="B58" s="197"/>
      <c r="C58" s="197"/>
      <c r="D58" s="197"/>
      <c r="E58" s="197"/>
      <c r="F58" s="197"/>
      <c r="G58" s="175">
        <f t="shared" si="7"/>
        <v>0</v>
      </c>
      <c r="H58" s="175">
        <f t="shared" si="8"/>
        <v>0</v>
      </c>
      <c r="I58" s="175">
        <f t="shared" si="8"/>
        <v>0</v>
      </c>
      <c r="J58" s="175">
        <f t="shared" si="9"/>
        <v>0</v>
      </c>
    </row>
    <row r="59" spans="1:10" ht="15.75">
      <c r="A59" s="187" t="s">
        <v>44</v>
      </c>
      <c r="B59" s="197"/>
      <c r="C59" s="197"/>
      <c r="D59" s="197"/>
      <c r="E59" s="197"/>
      <c r="F59" s="197"/>
      <c r="G59" s="175">
        <f t="shared" si="7"/>
        <v>0</v>
      </c>
      <c r="H59" s="175">
        <f t="shared" si="8"/>
        <v>0</v>
      </c>
      <c r="I59" s="175">
        <f t="shared" si="8"/>
        <v>0</v>
      </c>
      <c r="J59" s="175">
        <f t="shared" si="9"/>
        <v>0</v>
      </c>
    </row>
    <row r="60" spans="1:10" ht="15.75">
      <c r="A60" s="187" t="s">
        <v>45</v>
      </c>
      <c r="B60" s="197"/>
      <c r="C60" s="197"/>
      <c r="D60" s="197"/>
      <c r="E60" s="197"/>
      <c r="F60" s="197"/>
      <c r="G60" s="175">
        <f t="shared" si="7"/>
        <v>0</v>
      </c>
      <c r="H60" s="175">
        <f t="shared" si="8"/>
        <v>0</v>
      </c>
      <c r="I60" s="175">
        <f t="shared" si="8"/>
        <v>0</v>
      </c>
      <c r="J60" s="175">
        <f t="shared" si="9"/>
        <v>0</v>
      </c>
    </row>
    <row r="61" spans="1:10" ht="30">
      <c r="A61" s="199" t="s">
        <v>46</v>
      </c>
      <c r="B61" s="198"/>
      <c r="C61" s="198"/>
      <c r="D61" s="198"/>
      <c r="E61" s="198"/>
      <c r="F61" s="198"/>
      <c r="G61" s="175">
        <f t="shared" si="7"/>
        <v>0</v>
      </c>
      <c r="H61" s="175">
        <f t="shared" si="8"/>
        <v>0</v>
      </c>
      <c r="I61" s="175">
        <f t="shared" si="8"/>
        <v>0</v>
      </c>
      <c r="J61" s="175">
        <f t="shared" si="9"/>
        <v>0</v>
      </c>
    </row>
    <row r="62" spans="1:10" ht="15.75">
      <c r="A62" s="180" t="s">
        <v>56</v>
      </c>
      <c r="B62" s="181">
        <f>+SUM(B35:B61)</f>
        <v>0</v>
      </c>
      <c r="C62" s="181">
        <f>+SUM(C35:C61)</f>
        <v>0</v>
      </c>
      <c r="D62" s="181">
        <f>+SUM(D35:D61)</f>
        <v>0</v>
      </c>
      <c r="E62" s="181">
        <f>+SUM(E35:E61)</f>
        <v>0</v>
      </c>
      <c r="F62" s="181">
        <f>+SUM(F35:F61)</f>
        <v>0</v>
      </c>
      <c r="G62" s="175">
        <f t="shared" si="7"/>
        <v>0</v>
      </c>
      <c r="H62" s="175">
        <f t="shared" si="8"/>
        <v>0</v>
      </c>
      <c r="I62" s="175">
        <f t="shared" si="8"/>
        <v>0</v>
      </c>
      <c r="J62" s="175">
        <f t="shared" si="9"/>
        <v>0</v>
      </c>
    </row>
    <row r="63" spans="1:10" ht="20.25" customHeight="1"/>
    <row r="64" spans="1:10" ht="15.75" customHeight="1" thickBot="1">
      <c r="A64" s="188" t="s">
        <v>131</v>
      </c>
      <c r="B64" s="200"/>
      <c r="C64" s="200"/>
      <c r="D64" s="200"/>
      <c r="E64" s="200"/>
    </row>
    <row r="65" spans="1:9" ht="63.75" thickBot="1">
      <c r="A65" s="201" t="s">
        <v>69</v>
      </c>
      <c r="B65" s="202" t="s">
        <v>61</v>
      </c>
      <c r="C65" s="203" t="s">
        <v>62</v>
      </c>
      <c r="D65" s="203" t="s">
        <v>63</v>
      </c>
      <c r="E65" s="203" t="s">
        <v>64</v>
      </c>
      <c r="F65" s="189" t="s">
        <v>147</v>
      </c>
      <c r="G65" s="189" t="s">
        <v>148</v>
      </c>
      <c r="H65" s="189" t="s">
        <v>149</v>
      </c>
      <c r="I65" s="190" t="s">
        <v>150</v>
      </c>
    </row>
    <row r="66" spans="1:9" ht="31.5">
      <c r="A66" s="186" t="s">
        <v>20</v>
      </c>
      <c r="B66" s="196"/>
      <c r="C66" s="196"/>
      <c r="D66" s="196"/>
      <c r="E66" s="196"/>
      <c r="F66" s="204">
        <f>+IFERROR(B66/(C4+C35),0)*100</f>
        <v>0</v>
      </c>
      <c r="G66" s="204">
        <f>+IFERROR(C66/(D4+D35),0)*100</f>
        <v>0</v>
      </c>
      <c r="H66" s="204">
        <f>+IFERROR(D66/(E4+E35),0)*100</f>
        <v>0</v>
      </c>
      <c r="I66" s="204">
        <f>+IFERROR(E66/(F4+F35),0)*100</f>
        <v>0</v>
      </c>
    </row>
    <row r="67" spans="1:9" ht="15.75">
      <c r="A67" s="187" t="s">
        <v>21</v>
      </c>
      <c r="B67" s="197"/>
      <c r="C67" s="197"/>
      <c r="D67" s="197"/>
      <c r="E67" s="197"/>
      <c r="F67" s="205">
        <f t="shared" ref="F67:I82" si="10">+IFERROR(B67/(C5+C36),0)*100</f>
        <v>0</v>
      </c>
      <c r="G67" s="205">
        <f t="shared" si="10"/>
        <v>0</v>
      </c>
      <c r="H67" s="205">
        <f t="shared" si="10"/>
        <v>0</v>
      </c>
      <c r="I67" s="205">
        <f t="shared" si="10"/>
        <v>0</v>
      </c>
    </row>
    <row r="68" spans="1:9" ht="15.75">
      <c r="A68" s="187" t="s">
        <v>22</v>
      </c>
      <c r="B68" s="197">
        <v>2</v>
      </c>
      <c r="C68" s="197">
        <v>2</v>
      </c>
      <c r="D68" s="197">
        <v>0</v>
      </c>
      <c r="E68" s="197">
        <v>0</v>
      </c>
      <c r="F68" s="205">
        <f t="shared" si="10"/>
        <v>1.6260162601626018</v>
      </c>
      <c r="G68" s="205">
        <f t="shared" si="10"/>
        <v>1.7543859649122806</v>
      </c>
      <c r="H68" s="205">
        <f t="shared" si="10"/>
        <v>0</v>
      </c>
      <c r="I68" s="205">
        <f t="shared" si="10"/>
        <v>0</v>
      </c>
    </row>
    <row r="69" spans="1:9" ht="15.75">
      <c r="A69" s="187" t="s">
        <v>23</v>
      </c>
      <c r="B69" s="197"/>
      <c r="C69" s="197"/>
      <c r="D69" s="197"/>
      <c r="E69" s="197"/>
      <c r="F69" s="205">
        <f t="shared" si="10"/>
        <v>0</v>
      </c>
      <c r="G69" s="205">
        <f t="shared" si="10"/>
        <v>0</v>
      </c>
      <c r="H69" s="205">
        <f t="shared" si="10"/>
        <v>0</v>
      </c>
      <c r="I69" s="205">
        <f t="shared" si="10"/>
        <v>0</v>
      </c>
    </row>
    <row r="70" spans="1:9" ht="15.75">
      <c r="A70" s="187" t="s">
        <v>24</v>
      </c>
      <c r="B70" s="197"/>
      <c r="C70" s="197"/>
      <c r="D70" s="197"/>
      <c r="E70" s="197"/>
      <c r="F70" s="205">
        <f t="shared" si="10"/>
        <v>0</v>
      </c>
      <c r="G70" s="205">
        <f t="shared" si="10"/>
        <v>0</v>
      </c>
      <c r="H70" s="205">
        <f t="shared" si="10"/>
        <v>0</v>
      </c>
      <c r="I70" s="205">
        <f t="shared" si="10"/>
        <v>0</v>
      </c>
    </row>
    <row r="71" spans="1:9" ht="15.75">
      <c r="A71" s="187" t="s">
        <v>25</v>
      </c>
      <c r="B71" s="197"/>
      <c r="C71" s="197"/>
      <c r="D71" s="197"/>
      <c r="E71" s="197"/>
      <c r="F71" s="205">
        <f t="shared" si="10"/>
        <v>0</v>
      </c>
      <c r="G71" s="205">
        <f t="shared" si="10"/>
        <v>0</v>
      </c>
      <c r="H71" s="205">
        <f t="shared" si="10"/>
        <v>0</v>
      </c>
      <c r="I71" s="205">
        <f t="shared" si="10"/>
        <v>0</v>
      </c>
    </row>
    <row r="72" spans="1:9" ht="15.75">
      <c r="A72" s="187" t="s">
        <v>26</v>
      </c>
      <c r="B72" s="197"/>
      <c r="C72" s="197"/>
      <c r="D72" s="197"/>
      <c r="E72" s="197"/>
      <c r="F72" s="205">
        <f t="shared" si="10"/>
        <v>0</v>
      </c>
      <c r="G72" s="205">
        <f t="shared" si="10"/>
        <v>0</v>
      </c>
      <c r="H72" s="205">
        <f t="shared" si="10"/>
        <v>0</v>
      </c>
      <c r="I72" s="205">
        <f t="shared" si="10"/>
        <v>0</v>
      </c>
    </row>
    <row r="73" spans="1:9" ht="15.75">
      <c r="A73" s="187" t="s">
        <v>27</v>
      </c>
      <c r="B73" s="197">
        <v>5</v>
      </c>
      <c r="C73" s="197">
        <v>2</v>
      </c>
      <c r="D73" s="197">
        <v>3</v>
      </c>
      <c r="E73" s="197">
        <v>2</v>
      </c>
      <c r="F73" s="205">
        <f t="shared" si="10"/>
        <v>1.6556291390728477</v>
      </c>
      <c r="G73" s="205">
        <f t="shared" si="10"/>
        <v>10.256410256410255</v>
      </c>
      <c r="H73" s="205">
        <f t="shared" si="10"/>
        <v>1.0619469026548671</v>
      </c>
      <c r="I73" s="205">
        <f t="shared" si="10"/>
        <v>1.2422360248447204</v>
      </c>
    </row>
    <row r="74" spans="1:9" ht="15.75">
      <c r="A74" s="187" t="s">
        <v>28</v>
      </c>
      <c r="B74" s="197"/>
      <c r="C74" s="197"/>
      <c r="D74" s="197"/>
      <c r="E74" s="197"/>
      <c r="F74" s="205">
        <f t="shared" si="10"/>
        <v>0</v>
      </c>
      <c r="G74" s="205">
        <f t="shared" si="10"/>
        <v>0</v>
      </c>
      <c r="H74" s="205">
        <f t="shared" si="10"/>
        <v>0</v>
      </c>
      <c r="I74" s="205">
        <f t="shared" si="10"/>
        <v>0</v>
      </c>
    </row>
    <row r="75" spans="1:9" ht="31.5">
      <c r="A75" s="187" t="s">
        <v>29</v>
      </c>
      <c r="B75" s="197"/>
      <c r="C75" s="197"/>
      <c r="D75" s="197"/>
      <c r="E75" s="197"/>
      <c r="F75" s="205">
        <f t="shared" si="10"/>
        <v>0</v>
      </c>
      <c r="G75" s="205">
        <f t="shared" si="10"/>
        <v>0</v>
      </c>
      <c r="H75" s="205">
        <f t="shared" si="10"/>
        <v>0</v>
      </c>
      <c r="I75" s="205">
        <f t="shared" si="10"/>
        <v>0</v>
      </c>
    </row>
    <row r="76" spans="1:9" ht="15.75">
      <c r="A76" s="187" t="s">
        <v>30</v>
      </c>
      <c r="B76" s="197">
        <v>29.5</v>
      </c>
      <c r="C76" s="197">
        <v>14.5</v>
      </c>
      <c r="D76" s="197">
        <v>20</v>
      </c>
      <c r="E76" s="197">
        <v>17.5</v>
      </c>
      <c r="F76" s="205">
        <f t="shared" si="10"/>
        <v>2.0651032551627582</v>
      </c>
      <c r="G76" s="205">
        <f t="shared" si="10"/>
        <v>2.8627838104639687</v>
      </c>
      <c r="H76" s="205">
        <f t="shared" si="10"/>
        <v>1.7452006980802792</v>
      </c>
      <c r="I76" s="205">
        <f t="shared" si="10"/>
        <v>2.0648967551622417</v>
      </c>
    </row>
    <row r="77" spans="1:9" ht="31.5">
      <c r="A77" s="187" t="s">
        <v>31</v>
      </c>
      <c r="B77" s="197">
        <v>74</v>
      </c>
      <c r="C77" s="197">
        <v>17.5</v>
      </c>
      <c r="D77" s="197">
        <v>56.5</v>
      </c>
      <c r="E77" s="197">
        <v>44</v>
      </c>
      <c r="F77" s="205">
        <f t="shared" si="10"/>
        <v>1.900603570052652</v>
      </c>
      <c r="G77" s="205">
        <f t="shared" si="10"/>
        <v>5.0215208034433285</v>
      </c>
      <c r="H77" s="205">
        <f t="shared" si="10"/>
        <v>1.5928954045672399</v>
      </c>
      <c r="I77" s="205">
        <f t="shared" si="10"/>
        <v>1.8916595012897677</v>
      </c>
    </row>
    <row r="78" spans="1:9" ht="15.75">
      <c r="A78" s="187" t="s">
        <v>32</v>
      </c>
      <c r="B78" s="197">
        <v>1</v>
      </c>
      <c r="C78" s="197">
        <v>1</v>
      </c>
      <c r="D78" s="197">
        <v>1</v>
      </c>
      <c r="E78" s="197">
        <v>1</v>
      </c>
      <c r="F78" s="205">
        <f t="shared" si="10"/>
        <v>2.8571428571428572</v>
      </c>
      <c r="G78" s="205">
        <f t="shared" si="10"/>
        <v>3.125</v>
      </c>
      <c r="H78" s="205">
        <f t="shared" si="10"/>
        <v>4.1666666666666661</v>
      </c>
      <c r="I78" s="205">
        <f t="shared" si="10"/>
        <v>4.5454545454545459</v>
      </c>
    </row>
    <row r="79" spans="1:9" ht="15.75">
      <c r="A79" s="187" t="s">
        <v>33</v>
      </c>
      <c r="B79" s="197"/>
      <c r="C79" s="197"/>
      <c r="D79" s="197"/>
      <c r="E79" s="197"/>
      <c r="F79" s="205">
        <f t="shared" si="10"/>
        <v>0</v>
      </c>
      <c r="G79" s="205">
        <f t="shared" si="10"/>
        <v>0</v>
      </c>
      <c r="H79" s="205">
        <f t="shared" si="10"/>
        <v>0</v>
      </c>
      <c r="I79" s="205">
        <f t="shared" si="10"/>
        <v>0</v>
      </c>
    </row>
    <row r="80" spans="1:9" ht="15.75">
      <c r="A80" s="187" t="s">
        <v>34</v>
      </c>
      <c r="B80" s="197"/>
      <c r="C80" s="197"/>
      <c r="D80" s="197"/>
      <c r="E80" s="197"/>
      <c r="F80" s="205">
        <f t="shared" si="10"/>
        <v>0</v>
      </c>
      <c r="G80" s="205">
        <f t="shared" si="10"/>
        <v>0</v>
      </c>
      <c r="H80" s="205">
        <f t="shared" si="10"/>
        <v>0</v>
      </c>
      <c r="I80" s="205">
        <f t="shared" si="10"/>
        <v>0</v>
      </c>
    </row>
    <row r="81" spans="1:9" ht="15.75">
      <c r="A81" s="187" t="s">
        <v>35</v>
      </c>
      <c r="B81" s="197">
        <v>2.5</v>
      </c>
      <c r="C81" s="197">
        <v>0.5</v>
      </c>
      <c r="D81" s="197">
        <v>2</v>
      </c>
      <c r="E81" s="197">
        <v>0.5</v>
      </c>
      <c r="F81" s="205">
        <f t="shared" si="10"/>
        <v>3.3783783783783785</v>
      </c>
      <c r="G81" s="205">
        <f t="shared" si="10"/>
        <v>14.285714285714285</v>
      </c>
      <c r="H81" s="205">
        <f t="shared" si="10"/>
        <v>2.8368794326241136</v>
      </c>
      <c r="I81" s="205">
        <f t="shared" si="10"/>
        <v>0.97087378640776689</v>
      </c>
    </row>
    <row r="82" spans="1:9" ht="15.75">
      <c r="A82" s="187" t="s">
        <v>36</v>
      </c>
      <c r="B82" s="197"/>
      <c r="C82" s="197"/>
      <c r="D82" s="197"/>
      <c r="E82" s="197"/>
      <c r="F82" s="205">
        <f t="shared" si="10"/>
        <v>0</v>
      </c>
      <c r="G82" s="205">
        <f t="shared" si="10"/>
        <v>0</v>
      </c>
      <c r="H82" s="205">
        <f t="shared" si="10"/>
        <v>0</v>
      </c>
      <c r="I82" s="205">
        <f t="shared" si="10"/>
        <v>0</v>
      </c>
    </row>
    <row r="83" spans="1:9" ht="15.75">
      <c r="A83" s="187" t="s">
        <v>37</v>
      </c>
      <c r="B83" s="197"/>
      <c r="C83" s="197"/>
      <c r="D83" s="197"/>
      <c r="E83" s="197"/>
      <c r="F83" s="205">
        <f t="shared" ref="F83:I93" si="11">+IFERROR(B83/(C21+C52),0)*100</f>
        <v>0</v>
      </c>
      <c r="G83" s="205">
        <f t="shared" si="11"/>
        <v>0</v>
      </c>
      <c r="H83" s="205">
        <f t="shared" si="11"/>
        <v>0</v>
      </c>
      <c r="I83" s="205">
        <f t="shared" si="11"/>
        <v>0</v>
      </c>
    </row>
    <row r="84" spans="1:9" ht="15.75">
      <c r="A84" s="187" t="s">
        <v>38</v>
      </c>
      <c r="B84" s="197"/>
      <c r="C84" s="197"/>
      <c r="D84" s="197"/>
      <c r="E84" s="197"/>
      <c r="F84" s="205">
        <f t="shared" si="11"/>
        <v>0</v>
      </c>
      <c r="G84" s="205">
        <f t="shared" si="11"/>
        <v>0</v>
      </c>
      <c r="H84" s="205">
        <f t="shared" si="11"/>
        <v>0</v>
      </c>
      <c r="I84" s="205">
        <f t="shared" si="11"/>
        <v>0</v>
      </c>
    </row>
    <row r="85" spans="1:9" ht="15.75">
      <c r="A85" s="187" t="s">
        <v>39</v>
      </c>
      <c r="B85" s="197"/>
      <c r="C85" s="197"/>
      <c r="D85" s="197"/>
      <c r="E85" s="197"/>
      <c r="F85" s="205">
        <f t="shared" si="11"/>
        <v>0</v>
      </c>
      <c r="G85" s="205">
        <f t="shared" si="11"/>
        <v>0</v>
      </c>
      <c r="H85" s="205">
        <f t="shared" si="11"/>
        <v>0</v>
      </c>
      <c r="I85" s="205">
        <f t="shared" si="11"/>
        <v>0</v>
      </c>
    </row>
    <row r="86" spans="1:9" ht="15.75">
      <c r="A86" s="187" t="s">
        <v>40</v>
      </c>
      <c r="B86" s="197"/>
      <c r="C86" s="197"/>
      <c r="D86" s="197"/>
      <c r="E86" s="197"/>
      <c r="F86" s="205">
        <f t="shared" si="11"/>
        <v>0</v>
      </c>
      <c r="G86" s="205">
        <f t="shared" si="11"/>
        <v>0</v>
      </c>
      <c r="H86" s="205">
        <f t="shared" si="11"/>
        <v>0</v>
      </c>
      <c r="I86" s="205">
        <f t="shared" si="11"/>
        <v>0</v>
      </c>
    </row>
    <row r="87" spans="1:9" ht="15.75">
      <c r="A87" s="187" t="s">
        <v>41</v>
      </c>
      <c r="B87" s="197"/>
      <c r="C87" s="197"/>
      <c r="D87" s="197"/>
      <c r="E87" s="197"/>
      <c r="F87" s="205">
        <f t="shared" si="11"/>
        <v>0</v>
      </c>
      <c r="G87" s="205">
        <f t="shared" si="11"/>
        <v>0</v>
      </c>
      <c r="H87" s="205">
        <f t="shared" si="11"/>
        <v>0</v>
      </c>
      <c r="I87" s="205">
        <f t="shared" si="11"/>
        <v>0</v>
      </c>
    </row>
    <row r="88" spans="1:9" ht="15.75">
      <c r="A88" s="187" t="s">
        <v>42</v>
      </c>
      <c r="B88" s="197"/>
      <c r="C88" s="197"/>
      <c r="D88" s="197"/>
      <c r="E88" s="197"/>
      <c r="F88" s="205">
        <f t="shared" si="11"/>
        <v>0</v>
      </c>
      <c r="G88" s="205">
        <f t="shared" si="11"/>
        <v>0</v>
      </c>
      <c r="H88" s="205">
        <f t="shared" si="11"/>
        <v>0</v>
      </c>
      <c r="I88" s="205">
        <f t="shared" si="11"/>
        <v>0</v>
      </c>
    </row>
    <row r="89" spans="1:9" ht="15.75">
      <c r="A89" s="187" t="s">
        <v>43</v>
      </c>
      <c r="B89" s="197"/>
      <c r="C89" s="197"/>
      <c r="D89" s="197"/>
      <c r="E89" s="197"/>
      <c r="F89" s="205">
        <f t="shared" si="11"/>
        <v>0</v>
      </c>
      <c r="G89" s="205">
        <f t="shared" si="11"/>
        <v>0</v>
      </c>
      <c r="H89" s="205">
        <f t="shared" si="11"/>
        <v>0</v>
      </c>
      <c r="I89" s="205">
        <f t="shared" si="11"/>
        <v>0</v>
      </c>
    </row>
    <row r="90" spans="1:9" ht="15.75">
      <c r="A90" s="187" t="s">
        <v>44</v>
      </c>
      <c r="B90" s="197"/>
      <c r="C90" s="197"/>
      <c r="D90" s="197"/>
      <c r="E90" s="197"/>
      <c r="F90" s="205">
        <f t="shared" si="11"/>
        <v>0</v>
      </c>
      <c r="G90" s="205">
        <f t="shared" si="11"/>
        <v>0</v>
      </c>
      <c r="H90" s="205">
        <f t="shared" si="11"/>
        <v>0</v>
      </c>
      <c r="I90" s="205">
        <f t="shared" si="11"/>
        <v>0</v>
      </c>
    </row>
    <row r="91" spans="1:9" ht="15.75">
      <c r="A91" s="187" t="s">
        <v>45</v>
      </c>
      <c r="B91" s="197"/>
      <c r="C91" s="197"/>
      <c r="D91" s="197"/>
      <c r="E91" s="197"/>
      <c r="F91" s="205">
        <f t="shared" si="11"/>
        <v>0</v>
      </c>
      <c r="G91" s="205">
        <f t="shared" si="11"/>
        <v>0</v>
      </c>
      <c r="H91" s="205">
        <f t="shared" si="11"/>
        <v>0</v>
      </c>
      <c r="I91" s="205">
        <f t="shared" si="11"/>
        <v>0</v>
      </c>
    </row>
    <row r="92" spans="1:9" ht="30">
      <c r="A92" s="199" t="s">
        <v>46</v>
      </c>
      <c r="B92" s="197">
        <v>37</v>
      </c>
      <c r="C92" s="197">
        <v>2.5</v>
      </c>
      <c r="D92" s="197">
        <v>34.5</v>
      </c>
      <c r="E92" s="197">
        <v>28</v>
      </c>
      <c r="F92" s="205">
        <f t="shared" si="11"/>
        <v>1.9903173749327596</v>
      </c>
      <c r="G92" s="205">
        <f t="shared" si="11"/>
        <v>0.47984644913627633</v>
      </c>
      <c r="H92" s="205">
        <f t="shared" si="11"/>
        <v>2.5784753363228701</v>
      </c>
      <c r="I92" s="205">
        <f t="shared" si="11"/>
        <v>3.1567080045095826</v>
      </c>
    </row>
    <row r="93" spans="1:9" ht="15.75">
      <c r="A93" s="180" t="s">
        <v>56</v>
      </c>
      <c r="B93" s="181">
        <f>+SUM(B66:B92)</f>
        <v>151</v>
      </c>
      <c r="C93" s="181">
        <f>+SUM(C66:C92)</f>
        <v>40</v>
      </c>
      <c r="D93" s="181">
        <f>+SUM(D66:D92)</f>
        <v>117</v>
      </c>
      <c r="E93" s="181">
        <f>+SUM(E66:E92)</f>
        <v>93</v>
      </c>
      <c r="F93" s="205">
        <f>+IFERROR(B93/(C31+C62),0)*100</f>
        <v>1.9039213213970496</v>
      </c>
      <c r="G93" s="205">
        <f>+IFERROR(C93/(D31+D62),0)*100</f>
        <v>2.574002574002574</v>
      </c>
      <c r="H93" s="205">
        <f t="shared" si="11"/>
        <v>1.7567567567567568</v>
      </c>
      <c r="I93" s="205">
        <f t="shared" si="11"/>
        <v>2.0791415157612341</v>
      </c>
    </row>
    <row r="94" spans="1:9" ht="15.75">
      <c r="A94" s="191"/>
      <c r="B94" s="206"/>
      <c r="C94" s="206"/>
      <c r="D94" s="206"/>
      <c r="I94" s="206"/>
    </row>
  </sheetData>
  <mergeCells count="3">
    <mergeCell ref="A1:J1"/>
    <mergeCell ref="A2:J2"/>
    <mergeCell ref="A33:J33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selection activeCell="N27" sqref="N27"/>
    </sheetView>
  </sheetViews>
  <sheetFormatPr defaultColWidth="9" defaultRowHeight="15"/>
  <cols>
    <col min="1" max="1" width="24.125" style="192" customWidth="1"/>
    <col min="2" max="10" width="10.625" style="192" customWidth="1"/>
    <col min="11" max="16384" width="9" style="192"/>
  </cols>
  <sheetData>
    <row r="1" spans="1:10" ht="20.25">
      <c r="A1" s="592" t="s">
        <v>249</v>
      </c>
      <c r="B1" s="592"/>
      <c r="C1" s="592"/>
      <c r="D1" s="592"/>
      <c r="E1" s="592"/>
      <c r="F1" s="592"/>
      <c r="G1" s="592"/>
      <c r="H1" s="592"/>
      <c r="I1" s="592"/>
      <c r="J1" s="592"/>
    </row>
    <row r="2" spans="1:10" ht="16.5" thickBot="1">
      <c r="A2" s="590" t="s">
        <v>54</v>
      </c>
      <c r="B2" s="590"/>
      <c r="C2" s="590"/>
      <c r="D2" s="590"/>
      <c r="E2" s="590"/>
      <c r="F2" s="590"/>
      <c r="G2" s="590"/>
      <c r="H2" s="590"/>
      <c r="I2" s="590"/>
      <c r="J2" s="590"/>
    </row>
    <row r="3" spans="1:10" ht="32.25" thickBot="1">
      <c r="A3" s="165" t="s">
        <v>69</v>
      </c>
      <c r="B3" s="194" t="s">
        <v>60</v>
      </c>
      <c r="C3" s="194" t="s">
        <v>61</v>
      </c>
      <c r="D3" s="195" t="s">
        <v>62</v>
      </c>
      <c r="E3" s="195" t="s">
        <v>63</v>
      </c>
      <c r="F3" s="195" t="s">
        <v>64</v>
      </c>
      <c r="G3" s="184" t="s">
        <v>65</v>
      </c>
      <c r="H3" s="184" t="s">
        <v>66</v>
      </c>
      <c r="I3" s="184" t="s">
        <v>67</v>
      </c>
      <c r="J3" s="185" t="s">
        <v>68</v>
      </c>
    </row>
    <row r="4" spans="1:10" ht="31.5">
      <c r="A4" s="186" t="s">
        <v>20</v>
      </c>
      <c r="B4" s="196"/>
      <c r="C4" s="196"/>
      <c r="D4" s="196"/>
      <c r="E4" s="196"/>
      <c r="F4" s="196"/>
      <c r="G4" s="172">
        <f>IFERROR(C4/B4,0)</f>
        <v>0</v>
      </c>
      <c r="H4" s="172">
        <f>IFERROR(E4/D4,0)</f>
        <v>0</v>
      </c>
      <c r="I4" s="172">
        <f>IFERROR(F4/E4,0)</f>
        <v>0</v>
      </c>
      <c r="J4" s="172">
        <f>IFERROR(F4/B4,0)</f>
        <v>0</v>
      </c>
    </row>
    <row r="5" spans="1:10" ht="15.75">
      <c r="A5" s="187" t="s">
        <v>21</v>
      </c>
      <c r="B5" s="197"/>
      <c r="C5" s="197"/>
      <c r="D5" s="197"/>
      <c r="E5" s="197"/>
      <c r="F5" s="197"/>
      <c r="G5" s="175">
        <f t="shared" ref="G5:G27" si="0">IFERROR(C5/B5,0)</f>
        <v>0</v>
      </c>
      <c r="H5" s="175">
        <f t="shared" ref="H5:I27" si="1">IFERROR(E5/D5,0)</f>
        <v>0</v>
      </c>
      <c r="I5" s="175">
        <f t="shared" si="1"/>
        <v>0</v>
      </c>
      <c r="J5" s="175">
        <f t="shared" ref="J5:J27" si="2">IFERROR(F5/B5,0)</f>
        <v>0</v>
      </c>
    </row>
    <row r="6" spans="1:10" ht="15.75">
      <c r="A6" s="187" t="s">
        <v>22</v>
      </c>
      <c r="B6" s="197">
        <v>25</v>
      </c>
      <c r="C6" s="197">
        <v>40</v>
      </c>
      <c r="D6" s="197">
        <v>16</v>
      </c>
      <c r="E6" s="197">
        <v>37</v>
      </c>
      <c r="F6" s="197">
        <v>34</v>
      </c>
      <c r="G6" s="175">
        <f t="shared" si="0"/>
        <v>1.6</v>
      </c>
      <c r="H6" s="175">
        <f t="shared" si="1"/>
        <v>2.3125</v>
      </c>
      <c r="I6" s="175">
        <f t="shared" si="1"/>
        <v>0.91891891891891897</v>
      </c>
      <c r="J6" s="175">
        <f t="shared" si="2"/>
        <v>1.36</v>
      </c>
    </row>
    <row r="7" spans="1:10" ht="31.5">
      <c r="A7" s="187" t="s">
        <v>23</v>
      </c>
      <c r="B7" s="197"/>
      <c r="C7" s="197"/>
      <c r="D7" s="197"/>
      <c r="E7" s="197"/>
      <c r="F7" s="197"/>
      <c r="G7" s="175">
        <f t="shared" si="0"/>
        <v>0</v>
      </c>
      <c r="H7" s="175">
        <f t="shared" si="1"/>
        <v>0</v>
      </c>
      <c r="I7" s="175">
        <f t="shared" si="1"/>
        <v>0</v>
      </c>
      <c r="J7" s="175">
        <f t="shared" si="2"/>
        <v>0</v>
      </c>
    </row>
    <row r="8" spans="1:10" ht="15.75">
      <c r="A8" s="187" t="s">
        <v>24</v>
      </c>
      <c r="B8" s="197"/>
      <c r="C8" s="197"/>
      <c r="D8" s="197"/>
      <c r="E8" s="197"/>
      <c r="F8" s="197"/>
      <c r="G8" s="175">
        <f t="shared" si="0"/>
        <v>0</v>
      </c>
      <c r="H8" s="175">
        <f t="shared" si="1"/>
        <v>0</v>
      </c>
      <c r="I8" s="175">
        <f t="shared" si="1"/>
        <v>0</v>
      </c>
      <c r="J8" s="175">
        <f t="shared" si="2"/>
        <v>0</v>
      </c>
    </row>
    <row r="9" spans="1:10" ht="15.75">
      <c r="A9" s="187" t="s">
        <v>25</v>
      </c>
      <c r="B9" s="197"/>
      <c r="C9" s="197"/>
      <c r="D9" s="197"/>
      <c r="E9" s="197"/>
      <c r="F9" s="197"/>
      <c r="G9" s="175">
        <f t="shared" si="0"/>
        <v>0</v>
      </c>
      <c r="H9" s="175">
        <f t="shared" si="1"/>
        <v>0</v>
      </c>
      <c r="I9" s="175">
        <f t="shared" si="1"/>
        <v>0</v>
      </c>
      <c r="J9" s="175">
        <f t="shared" si="2"/>
        <v>0</v>
      </c>
    </row>
    <row r="10" spans="1:10" ht="15.75">
      <c r="A10" s="187" t="s">
        <v>26</v>
      </c>
      <c r="B10" s="197"/>
      <c r="C10" s="197"/>
      <c r="D10" s="197"/>
      <c r="E10" s="197"/>
      <c r="F10" s="197"/>
      <c r="G10" s="175">
        <f t="shared" si="0"/>
        <v>0</v>
      </c>
      <c r="H10" s="175">
        <f t="shared" si="1"/>
        <v>0</v>
      </c>
      <c r="I10" s="175">
        <f t="shared" si="1"/>
        <v>0</v>
      </c>
      <c r="J10" s="175">
        <f t="shared" si="2"/>
        <v>0</v>
      </c>
    </row>
    <row r="11" spans="1:10" ht="15.75">
      <c r="A11" s="187" t="s">
        <v>27</v>
      </c>
      <c r="B11" s="197">
        <v>30</v>
      </c>
      <c r="C11" s="197">
        <v>29</v>
      </c>
      <c r="D11" s="197">
        <v>4</v>
      </c>
      <c r="E11" s="197">
        <v>25</v>
      </c>
      <c r="F11" s="197">
        <v>21.5</v>
      </c>
      <c r="G11" s="175">
        <f t="shared" si="0"/>
        <v>0.96666666666666667</v>
      </c>
      <c r="H11" s="175">
        <f t="shared" si="1"/>
        <v>6.25</v>
      </c>
      <c r="I11" s="175">
        <f t="shared" si="1"/>
        <v>0.86</v>
      </c>
      <c r="J11" s="175">
        <f t="shared" si="2"/>
        <v>0.71666666666666667</v>
      </c>
    </row>
    <row r="12" spans="1:10" ht="15.75">
      <c r="A12" s="187" t="s">
        <v>28</v>
      </c>
      <c r="B12" s="198"/>
      <c r="C12" s="198"/>
      <c r="D12" s="198"/>
      <c r="E12" s="198"/>
      <c r="F12" s="198"/>
      <c r="G12" s="175">
        <f t="shared" si="0"/>
        <v>0</v>
      </c>
      <c r="H12" s="175">
        <f t="shared" si="1"/>
        <v>0</v>
      </c>
      <c r="I12" s="175">
        <f t="shared" si="1"/>
        <v>0</v>
      </c>
      <c r="J12" s="175">
        <f t="shared" si="2"/>
        <v>0</v>
      </c>
    </row>
    <row r="13" spans="1:10" ht="31.5">
      <c r="A13" s="187" t="s">
        <v>29</v>
      </c>
      <c r="B13" s="199"/>
      <c r="C13" s="199"/>
      <c r="D13" s="198"/>
      <c r="E13" s="198"/>
      <c r="F13" s="198"/>
      <c r="G13" s="175">
        <f t="shared" si="0"/>
        <v>0</v>
      </c>
      <c r="H13" s="175">
        <f t="shared" si="1"/>
        <v>0</v>
      </c>
      <c r="I13" s="175">
        <f t="shared" si="1"/>
        <v>0</v>
      </c>
      <c r="J13" s="175">
        <f t="shared" si="2"/>
        <v>0</v>
      </c>
    </row>
    <row r="14" spans="1:10" ht="15.75">
      <c r="A14" s="187" t="s">
        <v>30</v>
      </c>
      <c r="B14" s="197">
        <v>600</v>
      </c>
      <c r="C14" s="197">
        <v>681</v>
      </c>
      <c r="D14" s="197">
        <v>157.5</v>
      </c>
      <c r="E14" s="197">
        <v>622.5</v>
      </c>
      <c r="F14" s="197">
        <v>568.5</v>
      </c>
      <c r="G14" s="175">
        <f t="shared" si="0"/>
        <v>1.135</v>
      </c>
      <c r="H14" s="175">
        <f t="shared" si="1"/>
        <v>3.9523809523809526</v>
      </c>
      <c r="I14" s="175">
        <f t="shared" si="1"/>
        <v>0.91325301204819276</v>
      </c>
      <c r="J14" s="175">
        <f t="shared" si="2"/>
        <v>0.94750000000000001</v>
      </c>
    </row>
    <row r="15" spans="1:10" ht="47.25">
      <c r="A15" s="187" t="s">
        <v>31</v>
      </c>
      <c r="B15" s="197">
        <v>1735</v>
      </c>
      <c r="C15" s="197">
        <v>1405</v>
      </c>
      <c r="D15" s="197">
        <v>195</v>
      </c>
      <c r="E15" s="197">
        <v>1223</v>
      </c>
      <c r="F15" s="197">
        <v>1088.5</v>
      </c>
      <c r="G15" s="175">
        <f t="shared" si="0"/>
        <v>0.80979827089337175</v>
      </c>
      <c r="H15" s="175">
        <f t="shared" si="1"/>
        <v>6.2717948717948717</v>
      </c>
      <c r="I15" s="175">
        <f t="shared" si="1"/>
        <v>0.89002452984464431</v>
      </c>
      <c r="J15" s="175">
        <f t="shared" si="2"/>
        <v>0.62737752161383287</v>
      </c>
    </row>
    <row r="16" spans="1:10" ht="15.75">
      <c r="A16" s="187" t="s">
        <v>32</v>
      </c>
      <c r="B16" s="197">
        <v>40</v>
      </c>
      <c r="C16" s="197">
        <v>27</v>
      </c>
      <c r="D16" s="197">
        <v>2</v>
      </c>
      <c r="E16" s="197">
        <v>26</v>
      </c>
      <c r="F16" s="197">
        <v>21</v>
      </c>
      <c r="G16" s="175">
        <f t="shared" si="0"/>
        <v>0.67500000000000004</v>
      </c>
      <c r="H16" s="175">
        <f t="shared" si="1"/>
        <v>13</v>
      </c>
      <c r="I16" s="175">
        <f t="shared" si="1"/>
        <v>0.80769230769230771</v>
      </c>
      <c r="J16" s="175">
        <f t="shared" si="2"/>
        <v>0.52500000000000002</v>
      </c>
    </row>
    <row r="17" spans="1:11" ht="15.75">
      <c r="A17" s="187" t="s">
        <v>33</v>
      </c>
      <c r="B17" s="197"/>
      <c r="C17" s="197"/>
      <c r="D17" s="197"/>
      <c r="E17" s="197"/>
      <c r="F17" s="197"/>
      <c r="G17" s="175">
        <f t="shared" si="0"/>
        <v>0</v>
      </c>
      <c r="H17" s="175">
        <f t="shared" si="1"/>
        <v>0</v>
      </c>
      <c r="I17" s="175">
        <f t="shared" si="1"/>
        <v>0</v>
      </c>
      <c r="J17" s="175">
        <f t="shared" si="2"/>
        <v>0</v>
      </c>
    </row>
    <row r="18" spans="1:11" ht="15.75">
      <c r="A18" s="187" t="s">
        <v>34</v>
      </c>
      <c r="B18" s="197"/>
      <c r="C18" s="197"/>
      <c r="D18" s="197"/>
      <c r="E18" s="197"/>
      <c r="F18" s="197"/>
      <c r="G18" s="175">
        <f t="shared" si="0"/>
        <v>0</v>
      </c>
      <c r="H18" s="175">
        <f t="shared" si="1"/>
        <v>0</v>
      </c>
      <c r="I18" s="175">
        <f t="shared" si="1"/>
        <v>0</v>
      </c>
      <c r="J18" s="175">
        <f t="shared" si="2"/>
        <v>0</v>
      </c>
    </row>
    <row r="19" spans="1:11" ht="15.75">
      <c r="A19" s="187" t="s">
        <v>35</v>
      </c>
      <c r="B19" s="197">
        <v>20</v>
      </c>
      <c r="C19" s="197">
        <v>11</v>
      </c>
      <c r="D19" s="197">
        <v>3.5</v>
      </c>
      <c r="E19" s="197">
        <v>8.5</v>
      </c>
      <c r="F19" s="197">
        <v>7.5</v>
      </c>
      <c r="G19" s="175">
        <f t="shared" si="0"/>
        <v>0.55000000000000004</v>
      </c>
      <c r="H19" s="175">
        <f t="shared" si="1"/>
        <v>2.4285714285714284</v>
      </c>
      <c r="I19" s="175">
        <f t="shared" si="1"/>
        <v>0.88235294117647056</v>
      </c>
      <c r="J19" s="175">
        <f t="shared" si="2"/>
        <v>0.375</v>
      </c>
    </row>
    <row r="20" spans="1:11" ht="15.75">
      <c r="A20" s="187" t="s">
        <v>36</v>
      </c>
      <c r="B20" s="197"/>
      <c r="C20" s="197"/>
      <c r="D20" s="197"/>
      <c r="E20" s="197"/>
      <c r="F20" s="197"/>
      <c r="G20" s="175">
        <f t="shared" si="0"/>
        <v>0</v>
      </c>
      <c r="H20" s="175">
        <f t="shared" si="1"/>
        <v>0</v>
      </c>
      <c r="I20" s="175">
        <f t="shared" si="1"/>
        <v>0</v>
      </c>
      <c r="J20" s="175">
        <f t="shared" si="2"/>
        <v>0</v>
      </c>
    </row>
    <row r="21" spans="1:11" ht="15.75">
      <c r="A21" s="187" t="s">
        <v>37</v>
      </c>
      <c r="B21" s="197"/>
      <c r="C21" s="197"/>
      <c r="D21" s="197"/>
      <c r="E21" s="197"/>
      <c r="F21" s="197"/>
      <c r="G21" s="175">
        <f t="shared" si="0"/>
        <v>0</v>
      </c>
      <c r="H21" s="175">
        <f t="shared" si="1"/>
        <v>0</v>
      </c>
      <c r="I21" s="175">
        <f t="shared" si="1"/>
        <v>0</v>
      </c>
      <c r="J21" s="175">
        <f t="shared" si="2"/>
        <v>0</v>
      </c>
    </row>
    <row r="22" spans="1:11" ht="15.75">
      <c r="A22" s="187" t="s">
        <v>38</v>
      </c>
      <c r="B22" s="197"/>
      <c r="C22" s="197"/>
      <c r="D22" s="197"/>
      <c r="E22" s="197"/>
      <c r="F22" s="197"/>
      <c r="G22" s="175">
        <f t="shared" si="0"/>
        <v>0</v>
      </c>
      <c r="H22" s="175">
        <f t="shared" si="1"/>
        <v>0</v>
      </c>
      <c r="I22" s="175">
        <f t="shared" si="1"/>
        <v>0</v>
      </c>
      <c r="J22" s="175">
        <f t="shared" si="2"/>
        <v>0</v>
      </c>
      <c r="K22" s="206"/>
    </row>
    <row r="23" spans="1:11" ht="15.75">
      <c r="A23" s="187" t="s">
        <v>39</v>
      </c>
      <c r="B23" s="197"/>
      <c r="C23" s="197"/>
      <c r="D23" s="197"/>
      <c r="E23" s="197"/>
      <c r="F23" s="197"/>
      <c r="G23" s="175">
        <f t="shared" si="0"/>
        <v>0</v>
      </c>
      <c r="H23" s="175">
        <f t="shared" si="1"/>
        <v>0</v>
      </c>
      <c r="I23" s="175">
        <f t="shared" si="1"/>
        <v>0</v>
      </c>
      <c r="J23" s="175">
        <f t="shared" si="2"/>
        <v>0</v>
      </c>
      <c r="K23" s="206"/>
    </row>
    <row r="24" spans="1:11" ht="15.75">
      <c r="A24" s="187" t="s">
        <v>40</v>
      </c>
      <c r="B24" s="197"/>
      <c r="C24" s="197"/>
      <c r="D24" s="197"/>
      <c r="E24" s="197"/>
      <c r="F24" s="197"/>
      <c r="G24" s="175">
        <f t="shared" si="0"/>
        <v>0</v>
      </c>
      <c r="H24" s="175">
        <f t="shared" si="1"/>
        <v>0</v>
      </c>
      <c r="I24" s="175">
        <f t="shared" si="1"/>
        <v>0</v>
      </c>
      <c r="J24" s="175">
        <f t="shared" si="2"/>
        <v>0</v>
      </c>
      <c r="K24" s="206"/>
    </row>
    <row r="25" spans="1:11" ht="15.75">
      <c r="A25" s="187" t="s">
        <v>41</v>
      </c>
      <c r="B25" s="197"/>
      <c r="C25" s="197"/>
      <c r="D25" s="197"/>
      <c r="E25" s="197"/>
      <c r="F25" s="197"/>
      <c r="G25" s="175">
        <f t="shared" si="0"/>
        <v>0</v>
      </c>
      <c r="H25" s="175">
        <f t="shared" si="1"/>
        <v>0</v>
      </c>
      <c r="I25" s="175">
        <f t="shared" si="1"/>
        <v>0</v>
      </c>
      <c r="J25" s="175">
        <f t="shared" si="2"/>
        <v>0</v>
      </c>
      <c r="K25" s="206"/>
    </row>
    <row r="26" spans="1:11" ht="15.75">
      <c r="A26" s="187" t="s">
        <v>42</v>
      </c>
      <c r="B26" s="197">
        <v>70</v>
      </c>
      <c r="C26" s="197">
        <v>100</v>
      </c>
      <c r="D26" s="197">
        <v>4</v>
      </c>
      <c r="E26" s="197">
        <v>95</v>
      </c>
      <c r="F26" s="197">
        <v>82</v>
      </c>
      <c r="G26" s="175">
        <f t="shared" si="0"/>
        <v>1.4285714285714286</v>
      </c>
      <c r="H26" s="175">
        <f t="shared" si="1"/>
        <v>23.75</v>
      </c>
      <c r="I26" s="175">
        <f t="shared" si="1"/>
        <v>0.86315789473684212</v>
      </c>
      <c r="J26" s="175">
        <f t="shared" si="2"/>
        <v>1.1714285714285715</v>
      </c>
      <c r="K26" s="206"/>
    </row>
    <row r="27" spans="1:11" ht="15.75">
      <c r="A27" s="187" t="s">
        <v>43</v>
      </c>
      <c r="B27" s="197"/>
      <c r="C27" s="197"/>
      <c r="D27" s="197"/>
      <c r="E27" s="197"/>
      <c r="F27" s="197"/>
      <c r="G27" s="175">
        <f t="shared" si="0"/>
        <v>0</v>
      </c>
      <c r="H27" s="175">
        <f t="shared" si="1"/>
        <v>0</v>
      </c>
      <c r="I27" s="175">
        <f t="shared" si="1"/>
        <v>0</v>
      </c>
      <c r="J27" s="175">
        <f t="shared" si="2"/>
        <v>0</v>
      </c>
      <c r="K27" s="206"/>
    </row>
    <row r="28" spans="1:11" ht="15.75">
      <c r="A28" s="187" t="s">
        <v>44</v>
      </c>
      <c r="B28" s="197"/>
      <c r="C28" s="197"/>
      <c r="D28" s="197"/>
      <c r="E28" s="197"/>
      <c r="F28" s="197"/>
      <c r="G28" s="175">
        <f>IFERROR(C28/B28,0)</f>
        <v>0</v>
      </c>
      <c r="H28" s="175">
        <f t="shared" ref="H28:I31" si="3">IFERROR(E28/D28,0)</f>
        <v>0</v>
      </c>
      <c r="I28" s="175">
        <f t="shared" si="3"/>
        <v>0</v>
      </c>
      <c r="J28" s="175">
        <f>IFERROR(F28/B28,0)</f>
        <v>0</v>
      </c>
      <c r="K28" s="206"/>
    </row>
    <row r="29" spans="1:11" ht="15.75">
      <c r="A29" s="187" t="s">
        <v>45</v>
      </c>
      <c r="B29" s="197">
        <v>20</v>
      </c>
      <c r="C29" s="197">
        <v>8</v>
      </c>
      <c r="D29" s="197">
        <v>2</v>
      </c>
      <c r="E29" s="197">
        <v>7</v>
      </c>
      <c r="F29" s="197">
        <v>7</v>
      </c>
      <c r="G29" s="175">
        <f>IFERROR(C29/B29,0)</f>
        <v>0.4</v>
      </c>
      <c r="H29" s="175">
        <f t="shared" si="3"/>
        <v>3.5</v>
      </c>
      <c r="I29" s="175">
        <f t="shared" si="3"/>
        <v>1</v>
      </c>
      <c r="J29" s="175">
        <f>IFERROR(F29/B29,0)</f>
        <v>0.35</v>
      </c>
      <c r="K29" s="206"/>
    </row>
    <row r="30" spans="1:11" ht="30">
      <c r="A30" s="199" t="s">
        <v>46</v>
      </c>
      <c r="B30" s="209">
        <v>410</v>
      </c>
      <c r="C30" s="209">
        <v>336</v>
      </c>
      <c r="D30" s="209">
        <v>98</v>
      </c>
      <c r="E30" s="209">
        <v>275</v>
      </c>
      <c r="F30" s="209">
        <v>254</v>
      </c>
      <c r="G30" s="175">
        <f>IFERROR(C30/B30,0)</f>
        <v>0.81951219512195117</v>
      </c>
      <c r="H30" s="175">
        <f t="shared" si="3"/>
        <v>2.806122448979592</v>
      </c>
      <c r="I30" s="175">
        <f t="shared" si="3"/>
        <v>0.92363636363636359</v>
      </c>
      <c r="J30" s="175">
        <f>IFERROR(F30/B30,0)</f>
        <v>0.61951219512195121</v>
      </c>
    </row>
    <row r="31" spans="1:11" ht="15.75">
      <c r="A31" s="180" t="s">
        <v>56</v>
      </c>
      <c r="B31" s="210">
        <f>SUM(B4:B30)</f>
        <v>2950</v>
      </c>
      <c r="C31" s="210">
        <f>SUM(C4:C30)</f>
        <v>2637</v>
      </c>
      <c r="D31" s="210">
        <f>SUM(D4:D30)</f>
        <v>482</v>
      </c>
      <c r="E31" s="210">
        <f>SUM(E4:E30)</f>
        <v>2319</v>
      </c>
      <c r="F31" s="210">
        <f>SUM(F4:F30)</f>
        <v>2084</v>
      </c>
      <c r="G31" s="175">
        <f>IFERROR(C31/B31,0)</f>
        <v>0.89389830508474577</v>
      </c>
      <c r="H31" s="175">
        <f t="shared" si="3"/>
        <v>4.8112033195020745</v>
      </c>
      <c r="I31" s="175">
        <f t="shared" si="3"/>
        <v>0.89866321690383788</v>
      </c>
      <c r="J31" s="175">
        <f>IFERROR(F31/B31,0)</f>
        <v>0.70644067796610166</v>
      </c>
    </row>
    <row r="32" spans="1:11">
      <c r="A32" s="211"/>
      <c r="B32" s="206"/>
      <c r="C32" s="206"/>
      <c r="D32" s="206"/>
      <c r="E32" s="206"/>
      <c r="F32" s="206"/>
      <c r="G32" s="206"/>
      <c r="H32" s="206"/>
      <c r="J32" s="206"/>
    </row>
    <row r="33" spans="1:10" ht="16.5" thickBot="1">
      <c r="A33" s="590" t="s">
        <v>55</v>
      </c>
      <c r="B33" s="591"/>
      <c r="C33" s="591"/>
      <c r="D33" s="591"/>
      <c r="E33" s="591"/>
      <c r="F33" s="591"/>
      <c r="G33" s="591"/>
      <c r="H33" s="591"/>
      <c r="I33" s="591"/>
      <c r="J33" s="591"/>
    </row>
    <row r="34" spans="1:10" ht="32.25" thickBot="1">
      <c r="A34" s="165" t="s">
        <v>69</v>
      </c>
      <c r="B34" s="194" t="s">
        <v>60</v>
      </c>
      <c r="C34" s="194" t="s">
        <v>61</v>
      </c>
      <c r="D34" s="195" t="s">
        <v>62</v>
      </c>
      <c r="E34" s="195" t="s">
        <v>63</v>
      </c>
      <c r="F34" s="195" t="s">
        <v>64</v>
      </c>
      <c r="G34" s="207" t="s">
        <v>65</v>
      </c>
      <c r="H34" s="207" t="s">
        <v>66</v>
      </c>
      <c r="I34" s="207" t="s">
        <v>67</v>
      </c>
      <c r="J34" s="208" t="s">
        <v>68</v>
      </c>
    </row>
    <row r="35" spans="1:10" ht="31.5">
      <c r="A35" s="186" t="s">
        <v>20</v>
      </c>
      <c r="B35" s="196"/>
      <c r="C35" s="196"/>
      <c r="D35" s="196"/>
      <c r="E35" s="196"/>
      <c r="F35" s="196"/>
      <c r="G35" s="172">
        <f>IFERROR(C35/B35,0)</f>
        <v>0</v>
      </c>
      <c r="H35" s="172">
        <f>IFERROR(E35/D35,0)</f>
        <v>0</v>
      </c>
      <c r="I35" s="172">
        <f>IFERROR(F35/E35,0)</f>
        <v>0</v>
      </c>
      <c r="J35" s="172">
        <f>IFERROR(F35/B35,0)</f>
        <v>0</v>
      </c>
    </row>
    <row r="36" spans="1:10" ht="15.75">
      <c r="A36" s="187" t="s">
        <v>21</v>
      </c>
      <c r="B36" s="197"/>
      <c r="C36" s="197"/>
      <c r="D36" s="197"/>
      <c r="E36" s="197"/>
      <c r="F36" s="197"/>
      <c r="G36" s="175">
        <f t="shared" ref="G36:G60" si="4">IFERROR(C36/B36,0)</f>
        <v>0</v>
      </c>
      <c r="H36" s="175">
        <f t="shared" ref="H36:I51" si="5">IFERROR(E36/D36,0)</f>
        <v>0</v>
      </c>
      <c r="I36" s="175">
        <f t="shared" si="5"/>
        <v>0</v>
      </c>
      <c r="J36" s="175">
        <f t="shared" ref="J36:J60" si="6">IFERROR(F36/B36,0)</f>
        <v>0</v>
      </c>
    </row>
    <row r="37" spans="1:10" ht="15.75">
      <c r="A37" s="187" t="s">
        <v>22</v>
      </c>
      <c r="B37" s="197"/>
      <c r="C37" s="197"/>
      <c r="D37" s="197"/>
      <c r="E37" s="197"/>
      <c r="F37" s="197"/>
      <c r="G37" s="175">
        <f t="shared" si="4"/>
        <v>0</v>
      </c>
      <c r="H37" s="175">
        <f t="shared" si="5"/>
        <v>0</v>
      </c>
      <c r="I37" s="175">
        <f t="shared" si="5"/>
        <v>0</v>
      </c>
      <c r="J37" s="175">
        <f t="shared" si="6"/>
        <v>0</v>
      </c>
    </row>
    <row r="38" spans="1:10" ht="31.5">
      <c r="A38" s="187" t="s">
        <v>23</v>
      </c>
      <c r="B38" s="197"/>
      <c r="C38" s="197"/>
      <c r="D38" s="197"/>
      <c r="E38" s="197"/>
      <c r="F38" s="197"/>
      <c r="G38" s="175">
        <f t="shared" si="4"/>
        <v>0</v>
      </c>
      <c r="H38" s="175">
        <f t="shared" si="5"/>
        <v>0</v>
      </c>
      <c r="I38" s="175">
        <f t="shared" si="5"/>
        <v>0</v>
      </c>
      <c r="J38" s="175">
        <f t="shared" si="6"/>
        <v>0</v>
      </c>
    </row>
    <row r="39" spans="1:10" ht="15.75">
      <c r="A39" s="187" t="s">
        <v>24</v>
      </c>
      <c r="B39" s="197"/>
      <c r="C39" s="197"/>
      <c r="D39" s="197"/>
      <c r="E39" s="197"/>
      <c r="F39" s="197"/>
      <c r="G39" s="175">
        <f t="shared" si="4"/>
        <v>0</v>
      </c>
      <c r="H39" s="175">
        <f t="shared" si="5"/>
        <v>0</v>
      </c>
      <c r="I39" s="175">
        <f t="shared" si="5"/>
        <v>0</v>
      </c>
      <c r="J39" s="175">
        <f t="shared" si="6"/>
        <v>0</v>
      </c>
    </row>
    <row r="40" spans="1:10" ht="15.75">
      <c r="A40" s="187" t="s">
        <v>25</v>
      </c>
      <c r="B40" s="197"/>
      <c r="C40" s="197"/>
      <c r="D40" s="197"/>
      <c r="E40" s="197"/>
      <c r="F40" s="197"/>
      <c r="G40" s="175">
        <f t="shared" si="4"/>
        <v>0</v>
      </c>
      <c r="H40" s="175">
        <f t="shared" si="5"/>
        <v>0</v>
      </c>
      <c r="I40" s="175">
        <f t="shared" si="5"/>
        <v>0</v>
      </c>
      <c r="J40" s="175">
        <f t="shared" si="6"/>
        <v>0</v>
      </c>
    </row>
    <row r="41" spans="1:10" ht="15.75">
      <c r="A41" s="187" t="s">
        <v>26</v>
      </c>
      <c r="B41" s="197"/>
      <c r="C41" s="197"/>
      <c r="D41" s="197"/>
      <c r="E41" s="197"/>
      <c r="F41" s="197"/>
      <c r="G41" s="175">
        <f t="shared" si="4"/>
        <v>0</v>
      </c>
      <c r="H41" s="175">
        <f t="shared" si="5"/>
        <v>0</v>
      </c>
      <c r="I41" s="175">
        <f t="shared" si="5"/>
        <v>0</v>
      </c>
      <c r="J41" s="175">
        <f t="shared" si="6"/>
        <v>0</v>
      </c>
    </row>
    <row r="42" spans="1:10" ht="15.75">
      <c r="A42" s="187" t="s">
        <v>27</v>
      </c>
      <c r="B42" s="197"/>
      <c r="C42" s="197"/>
      <c r="D42" s="197"/>
      <c r="E42" s="197"/>
      <c r="F42" s="197"/>
      <c r="G42" s="175">
        <f t="shared" si="4"/>
        <v>0</v>
      </c>
      <c r="H42" s="175">
        <f t="shared" si="5"/>
        <v>0</v>
      </c>
      <c r="I42" s="175">
        <f t="shared" si="5"/>
        <v>0</v>
      </c>
      <c r="J42" s="175">
        <f t="shared" si="6"/>
        <v>0</v>
      </c>
    </row>
    <row r="43" spans="1:10" ht="15.75">
      <c r="A43" s="187" t="s">
        <v>28</v>
      </c>
      <c r="B43" s="198"/>
      <c r="C43" s="198"/>
      <c r="D43" s="198"/>
      <c r="E43" s="198"/>
      <c r="F43" s="198"/>
      <c r="G43" s="175">
        <f t="shared" si="4"/>
        <v>0</v>
      </c>
      <c r="H43" s="175">
        <f t="shared" si="5"/>
        <v>0</v>
      </c>
      <c r="I43" s="175">
        <f t="shared" si="5"/>
        <v>0</v>
      </c>
      <c r="J43" s="175">
        <f t="shared" si="6"/>
        <v>0</v>
      </c>
    </row>
    <row r="44" spans="1:10" ht="31.5">
      <c r="A44" s="187" t="s">
        <v>29</v>
      </c>
      <c r="B44" s="199"/>
      <c r="C44" s="199"/>
      <c r="D44" s="198"/>
      <c r="E44" s="198"/>
      <c r="F44" s="198"/>
      <c r="G44" s="175">
        <f t="shared" si="4"/>
        <v>0</v>
      </c>
      <c r="H44" s="175">
        <f t="shared" si="5"/>
        <v>0</v>
      </c>
      <c r="I44" s="175">
        <f t="shared" si="5"/>
        <v>0</v>
      </c>
      <c r="J44" s="175">
        <f t="shared" si="6"/>
        <v>0</v>
      </c>
    </row>
    <row r="45" spans="1:10" ht="15.75">
      <c r="A45" s="187" t="s">
        <v>30</v>
      </c>
      <c r="B45" s="197"/>
      <c r="C45" s="197"/>
      <c r="D45" s="197"/>
      <c r="E45" s="197"/>
      <c r="F45" s="197"/>
      <c r="G45" s="175">
        <f t="shared" si="4"/>
        <v>0</v>
      </c>
      <c r="H45" s="175">
        <f t="shared" si="5"/>
        <v>0</v>
      </c>
      <c r="I45" s="175">
        <f t="shared" si="5"/>
        <v>0</v>
      </c>
      <c r="J45" s="175">
        <f t="shared" si="6"/>
        <v>0</v>
      </c>
    </row>
    <row r="46" spans="1:10" ht="47.25">
      <c r="A46" s="187" t="s">
        <v>31</v>
      </c>
      <c r="B46" s="197"/>
      <c r="C46" s="197"/>
      <c r="D46" s="197"/>
      <c r="E46" s="197"/>
      <c r="F46" s="197"/>
      <c r="G46" s="175">
        <f t="shared" si="4"/>
        <v>0</v>
      </c>
      <c r="H46" s="175">
        <f t="shared" si="5"/>
        <v>0</v>
      </c>
      <c r="I46" s="175">
        <f t="shared" si="5"/>
        <v>0</v>
      </c>
      <c r="J46" s="175">
        <f t="shared" si="6"/>
        <v>0</v>
      </c>
    </row>
    <row r="47" spans="1:10" ht="15.75">
      <c r="A47" s="187" t="s">
        <v>32</v>
      </c>
      <c r="B47" s="197"/>
      <c r="C47" s="197"/>
      <c r="D47" s="197"/>
      <c r="E47" s="197"/>
      <c r="F47" s="197"/>
      <c r="G47" s="175">
        <f t="shared" si="4"/>
        <v>0</v>
      </c>
      <c r="H47" s="175">
        <f t="shared" si="5"/>
        <v>0</v>
      </c>
      <c r="I47" s="175">
        <f t="shared" si="5"/>
        <v>0</v>
      </c>
      <c r="J47" s="175">
        <f t="shared" si="6"/>
        <v>0</v>
      </c>
    </row>
    <row r="48" spans="1:10" ht="15.75">
      <c r="A48" s="187" t="s">
        <v>33</v>
      </c>
      <c r="B48" s="197"/>
      <c r="C48" s="197"/>
      <c r="D48" s="197"/>
      <c r="E48" s="197"/>
      <c r="F48" s="197"/>
      <c r="G48" s="175">
        <f t="shared" si="4"/>
        <v>0</v>
      </c>
      <c r="H48" s="175">
        <f t="shared" si="5"/>
        <v>0</v>
      </c>
      <c r="I48" s="175">
        <f t="shared" si="5"/>
        <v>0</v>
      </c>
      <c r="J48" s="175">
        <f t="shared" si="6"/>
        <v>0</v>
      </c>
    </row>
    <row r="49" spans="1:10" ht="15.75">
      <c r="A49" s="187" t="s">
        <v>34</v>
      </c>
      <c r="B49" s="197"/>
      <c r="C49" s="197"/>
      <c r="D49" s="197"/>
      <c r="E49" s="197"/>
      <c r="F49" s="197"/>
      <c r="G49" s="175">
        <f t="shared" si="4"/>
        <v>0</v>
      </c>
      <c r="H49" s="175">
        <f t="shared" si="5"/>
        <v>0</v>
      </c>
      <c r="I49" s="175">
        <f t="shared" si="5"/>
        <v>0</v>
      </c>
      <c r="J49" s="175">
        <f t="shared" si="6"/>
        <v>0</v>
      </c>
    </row>
    <row r="50" spans="1:10" ht="15.75">
      <c r="A50" s="187" t="s">
        <v>35</v>
      </c>
      <c r="B50" s="197"/>
      <c r="C50" s="197"/>
      <c r="D50" s="197"/>
      <c r="E50" s="197"/>
      <c r="F50" s="197"/>
      <c r="G50" s="175">
        <f t="shared" si="4"/>
        <v>0</v>
      </c>
      <c r="H50" s="175">
        <f t="shared" si="5"/>
        <v>0</v>
      </c>
      <c r="I50" s="175">
        <f t="shared" si="5"/>
        <v>0</v>
      </c>
      <c r="J50" s="175">
        <f t="shared" si="6"/>
        <v>0</v>
      </c>
    </row>
    <row r="51" spans="1:10" ht="15.75">
      <c r="A51" s="187" t="s">
        <v>36</v>
      </c>
      <c r="B51" s="197"/>
      <c r="C51" s="197"/>
      <c r="D51" s="197"/>
      <c r="E51" s="197"/>
      <c r="F51" s="197"/>
      <c r="G51" s="175">
        <f t="shared" si="4"/>
        <v>0</v>
      </c>
      <c r="H51" s="175">
        <f t="shared" si="5"/>
        <v>0</v>
      </c>
      <c r="I51" s="175">
        <f t="shared" si="5"/>
        <v>0</v>
      </c>
      <c r="J51" s="175">
        <f t="shared" si="6"/>
        <v>0</v>
      </c>
    </row>
    <row r="52" spans="1:10" ht="15.75">
      <c r="A52" s="187" t="s">
        <v>37</v>
      </c>
      <c r="B52" s="197"/>
      <c r="C52" s="197"/>
      <c r="D52" s="197"/>
      <c r="E52" s="197"/>
      <c r="F52" s="197"/>
      <c r="G52" s="175">
        <f t="shared" si="4"/>
        <v>0</v>
      </c>
      <c r="H52" s="175">
        <f t="shared" ref="H52:I60" si="7">IFERROR(E52/D52,0)</f>
        <v>0</v>
      </c>
      <c r="I52" s="175">
        <f t="shared" si="7"/>
        <v>0</v>
      </c>
      <c r="J52" s="175">
        <f t="shared" si="6"/>
        <v>0</v>
      </c>
    </row>
    <row r="53" spans="1:10" ht="15.75">
      <c r="A53" s="187" t="s">
        <v>38</v>
      </c>
      <c r="B53" s="197"/>
      <c r="C53" s="197"/>
      <c r="D53" s="197"/>
      <c r="E53" s="197"/>
      <c r="F53" s="197"/>
      <c r="G53" s="175">
        <f t="shared" si="4"/>
        <v>0</v>
      </c>
      <c r="H53" s="175">
        <f t="shared" si="7"/>
        <v>0</v>
      </c>
      <c r="I53" s="175">
        <f t="shared" si="7"/>
        <v>0</v>
      </c>
      <c r="J53" s="175">
        <f t="shared" si="6"/>
        <v>0</v>
      </c>
    </row>
    <row r="54" spans="1:10" ht="15.75">
      <c r="A54" s="187" t="s">
        <v>39</v>
      </c>
      <c r="B54" s="197"/>
      <c r="C54" s="197"/>
      <c r="D54" s="197"/>
      <c r="E54" s="197"/>
      <c r="F54" s="197"/>
      <c r="G54" s="175">
        <f t="shared" si="4"/>
        <v>0</v>
      </c>
      <c r="H54" s="175">
        <f t="shared" si="7"/>
        <v>0</v>
      </c>
      <c r="I54" s="175">
        <f t="shared" si="7"/>
        <v>0</v>
      </c>
      <c r="J54" s="175">
        <f t="shared" si="6"/>
        <v>0</v>
      </c>
    </row>
    <row r="55" spans="1:10" ht="15.75">
      <c r="A55" s="187" t="s">
        <v>40</v>
      </c>
      <c r="B55" s="197"/>
      <c r="C55" s="197"/>
      <c r="D55" s="197"/>
      <c r="E55" s="197"/>
      <c r="F55" s="197"/>
      <c r="G55" s="175">
        <f t="shared" si="4"/>
        <v>0</v>
      </c>
      <c r="H55" s="175">
        <f t="shared" si="7"/>
        <v>0</v>
      </c>
      <c r="I55" s="175">
        <f t="shared" si="7"/>
        <v>0</v>
      </c>
      <c r="J55" s="175">
        <f t="shared" si="6"/>
        <v>0</v>
      </c>
    </row>
    <row r="56" spans="1:10" ht="15.75">
      <c r="A56" s="187" t="s">
        <v>41</v>
      </c>
      <c r="B56" s="197"/>
      <c r="C56" s="197"/>
      <c r="D56" s="197"/>
      <c r="E56" s="197"/>
      <c r="F56" s="197"/>
      <c r="G56" s="175">
        <f t="shared" si="4"/>
        <v>0</v>
      </c>
      <c r="H56" s="175">
        <f t="shared" si="7"/>
        <v>0</v>
      </c>
      <c r="I56" s="175">
        <f t="shared" si="7"/>
        <v>0</v>
      </c>
      <c r="J56" s="175">
        <f t="shared" si="6"/>
        <v>0</v>
      </c>
    </row>
    <row r="57" spans="1:10" ht="15.75">
      <c r="A57" s="187" t="s">
        <v>42</v>
      </c>
      <c r="B57" s="197"/>
      <c r="C57" s="197"/>
      <c r="D57" s="197"/>
      <c r="E57" s="197"/>
      <c r="F57" s="197"/>
      <c r="G57" s="175">
        <f t="shared" si="4"/>
        <v>0</v>
      </c>
      <c r="H57" s="175">
        <f t="shared" si="7"/>
        <v>0</v>
      </c>
      <c r="I57" s="175">
        <f t="shared" si="7"/>
        <v>0</v>
      </c>
      <c r="J57" s="175">
        <f t="shared" si="6"/>
        <v>0</v>
      </c>
    </row>
    <row r="58" spans="1:10" ht="15.75">
      <c r="A58" s="187" t="s">
        <v>43</v>
      </c>
      <c r="B58" s="197"/>
      <c r="C58" s="197"/>
      <c r="D58" s="197"/>
      <c r="E58" s="197"/>
      <c r="F58" s="197"/>
      <c r="G58" s="175">
        <f t="shared" si="4"/>
        <v>0</v>
      </c>
      <c r="H58" s="175">
        <f t="shared" si="7"/>
        <v>0</v>
      </c>
      <c r="I58" s="175">
        <f t="shared" si="7"/>
        <v>0</v>
      </c>
      <c r="J58" s="175">
        <f t="shared" si="6"/>
        <v>0</v>
      </c>
    </row>
    <row r="59" spans="1:10" ht="15.75">
      <c r="A59" s="187" t="s">
        <v>44</v>
      </c>
      <c r="B59" s="197"/>
      <c r="C59" s="197"/>
      <c r="D59" s="197"/>
      <c r="E59" s="197"/>
      <c r="F59" s="197"/>
      <c r="G59" s="175">
        <f t="shared" si="4"/>
        <v>0</v>
      </c>
      <c r="H59" s="175">
        <f t="shared" si="7"/>
        <v>0</v>
      </c>
      <c r="I59" s="175">
        <f t="shared" si="7"/>
        <v>0</v>
      </c>
      <c r="J59" s="175">
        <f t="shared" si="6"/>
        <v>0</v>
      </c>
    </row>
    <row r="60" spans="1:10" ht="15.75">
      <c r="A60" s="187" t="s">
        <v>45</v>
      </c>
      <c r="B60" s="197"/>
      <c r="C60" s="197"/>
      <c r="D60" s="197"/>
      <c r="E60" s="197"/>
      <c r="F60" s="197"/>
      <c r="G60" s="175">
        <f t="shared" si="4"/>
        <v>0</v>
      </c>
      <c r="H60" s="175">
        <f t="shared" si="7"/>
        <v>0</v>
      </c>
      <c r="I60" s="175">
        <f t="shared" si="7"/>
        <v>0</v>
      </c>
      <c r="J60" s="175">
        <f t="shared" si="6"/>
        <v>0</v>
      </c>
    </row>
    <row r="61" spans="1:10" ht="30">
      <c r="A61" s="199" t="s">
        <v>46</v>
      </c>
      <c r="B61" s="198"/>
      <c r="C61" s="198"/>
      <c r="D61" s="198"/>
      <c r="E61" s="198"/>
      <c r="F61" s="198"/>
      <c r="G61" s="175">
        <f>IFERROR(C61/B61,0)</f>
        <v>0</v>
      </c>
      <c r="H61" s="175">
        <f>IFERROR(E61/D61,0)</f>
        <v>0</v>
      </c>
      <c r="I61" s="175">
        <f>IFERROR(F61/E61,0)</f>
        <v>0</v>
      </c>
      <c r="J61" s="175">
        <f>IFERROR(F61/B61,0)</f>
        <v>0</v>
      </c>
    </row>
    <row r="62" spans="1:10" ht="15.75">
      <c r="A62" s="180" t="s">
        <v>56</v>
      </c>
      <c r="B62" s="210">
        <f>SUM(B35:B61)</f>
        <v>0</v>
      </c>
      <c r="C62" s="210">
        <f>SUM(C35:C61)</f>
        <v>0</v>
      </c>
      <c r="D62" s="210">
        <f>SUM(D35:D61)</f>
        <v>0</v>
      </c>
      <c r="E62" s="210">
        <f>SUM(E35:E61)</f>
        <v>0</v>
      </c>
      <c r="F62" s="210">
        <f>SUM(F35:F61)</f>
        <v>0</v>
      </c>
      <c r="G62" s="175">
        <f>IFERROR(C62/B62,0)</f>
        <v>0</v>
      </c>
      <c r="H62" s="175">
        <f>IFERROR(E62/D62,0)</f>
        <v>0</v>
      </c>
      <c r="I62" s="175">
        <f>IFERROR(F62/E62,0)</f>
        <v>0</v>
      </c>
      <c r="J62" s="175">
        <f>IFERROR(F62/B62,0)</f>
        <v>0</v>
      </c>
    </row>
    <row r="63" spans="1:10">
      <c r="J63" s="206"/>
    </row>
    <row r="64" spans="1:10" ht="16.5" thickBot="1">
      <c r="A64" s="593" t="s">
        <v>127</v>
      </c>
      <c r="B64" s="594"/>
      <c r="C64" s="594"/>
      <c r="D64" s="594"/>
      <c r="E64" s="595"/>
    </row>
    <row r="65" spans="1:9" ht="63.75" thickBot="1">
      <c r="A65" s="201" t="s">
        <v>69</v>
      </c>
      <c r="B65" s="202" t="s">
        <v>61</v>
      </c>
      <c r="C65" s="203" t="s">
        <v>62</v>
      </c>
      <c r="D65" s="203" t="s">
        <v>63</v>
      </c>
      <c r="E65" s="203" t="s">
        <v>64</v>
      </c>
      <c r="F65" s="189" t="s">
        <v>147</v>
      </c>
      <c r="G65" s="189" t="s">
        <v>148</v>
      </c>
      <c r="H65" s="189" t="s">
        <v>149</v>
      </c>
      <c r="I65" s="190" t="s">
        <v>150</v>
      </c>
    </row>
    <row r="66" spans="1:9" ht="31.5">
      <c r="A66" s="186" t="s">
        <v>20</v>
      </c>
      <c r="B66" s="196"/>
      <c r="C66" s="196"/>
      <c r="D66" s="196"/>
      <c r="E66" s="196"/>
      <c r="F66" s="204">
        <f>+IFERROR(B66/(C4+C35),0)*100</f>
        <v>0</v>
      </c>
      <c r="G66" s="204">
        <f>+IFERROR(C66/(D4+D35),0)*100</f>
        <v>0</v>
      </c>
      <c r="H66" s="204">
        <f>+IFERROR(D66/(E4+E35),0)*100</f>
        <v>0</v>
      </c>
      <c r="I66" s="204">
        <f>+IFERROR(E66/(F4+F35),0)*100</f>
        <v>0</v>
      </c>
    </row>
    <row r="67" spans="1:9" ht="15.75">
      <c r="A67" s="187" t="s">
        <v>21</v>
      </c>
      <c r="B67" s="197"/>
      <c r="C67" s="197"/>
      <c r="D67" s="197"/>
      <c r="E67" s="197"/>
      <c r="F67" s="205">
        <f t="shared" ref="F67:I82" si="8">+IFERROR(B67/(C5+C36),0)*100</f>
        <v>0</v>
      </c>
      <c r="G67" s="205">
        <f t="shared" si="8"/>
        <v>0</v>
      </c>
      <c r="H67" s="205">
        <f t="shared" si="8"/>
        <v>0</v>
      </c>
      <c r="I67" s="205">
        <f t="shared" si="8"/>
        <v>0</v>
      </c>
    </row>
    <row r="68" spans="1:9" ht="15.75">
      <c r="A68" s="187" t="s">
        <v>22</v>
      </c>
      <c r="B68" s="197">
        <v>28</v>
      </c>
      <c r="C68" s="197">
        <v>4</v>
      </c>
      <c r="D68" s="197">
        <v>28</v>
      </c>
      <c r="E68" s="197">
        <v>26</v>
      </c>
      <c r="F68" s="205">
        <f t="shared" si="8"/>
        <v>70</v>
      </c>
      <c r="G68" s="205">
        <f t="shared" si="8"/>
        <v>25</v>
      </c>
      <c r="H68" s="205">
        <f t="shared" si="8"/>
        <v>75.675675675675677</v>
      </c>
      <c r="I68" s="205">
        <f t="shared" si="8"/>
        <v>76.470588235294116</v>
      </c>
    </row>
    <row r="69" spans="1:9" ht="31.5">
      <c r="A69" s="187" t="s">
        <v>23</v>
      </c>
      <c r="B69" s="197"/>
      <c r="C69" s="197"/>
      <c r="D69" s="197"/>
      <c r="E69" s="197"/>
      <c r="F69" s="205">
        <f t="shared" si="8"/>
        <v>0</v>
      </c>
      <c r="G69" s="205">
        <f t="shared" si="8"/>
        <v>0</v>
      </c>
      <c r="H69" s="205">
        <f t="shared" si="8"/>
        <v>0</v>
      </c>
      <c r="I69" s="205">
        <f t="shared" si="8"/>
        <v>0</v>
      </c>
    </row>
    <row r="70" spans="1:9" ht="15.75">
      <c r="A70" s="187" t="s">
        <v>24</v>
      </c>
      <c r="B70" s="197"/>
      <c r="C70" s="197"/>
      <c r="D70" s="197"/>
      <c r="E70" s="197"/>
      <c r="F70" s="205">
        <f t="shared" si="8"/>
        <v>0</v>
      </c>
      <c r="G70" s="205">
        <f t="shared" si="8"/>
        <v>0</v>
      </c>
      <c r="H70" s="205">
        <f t="shared" si="8"/>
        <v>0</v>
      </c>
      <c r="I70" s="205">
        <f t="shared" si="8"/>
        <v>0</v>
      </c>
    </row>
    <row r="71" spans="1:9" ht="15.75">
      <c r="A71" s="187" t="s">
        <v>25</v>
      </c>
      <c r="B71" s="197"/>
      <c r="C71" s="197"/>
      <c r="D71" s="197"/>
      <c r="E71" s="197"/>
      <c r="F71" s="205">
        <f t="shared" si="8"/>
        <v>0</v>
      </c>
      <c r="G71" s="205">
        <f t="shared" si="8"/>
        <v>0</v>
      </c>
      <c r="H71" s="205">
        <f t="shared" si="8"/>
        <v>0</v>
      </c>
      <c r="I71" s="205">
        <f t="shared" si="8"/>
        <v>0</v>
      </c>
    </row>
    <row r="72" spans="1:9" ht="15.75">
      <c r="A72" s="187" t="s">
        <v>26</v>
      </c>
      <c r="B72" s="197"/>
      <c r="C72" s="197"/>
      <c r="D72" s="197"/>
      <c r="E72" s="197"/>
      <c r="F72" s="205">
        <f t="shared" si="8"/>
        <v>0</v>
      </c>
      <c r="G72" s="205">
        <f t="shared" si="8"/>
        <v>0</v>
      </c>
      <c r="H72" s="205">
        <f t="shared" si="8"/>
        <v>0</v>
      </c>
      <c r="I72" s="205">
        <f t="shared" si="8"/>
        <v>0</v>
      </c>
    </row>
    <row r="73" spans="1:9" ht="15.75">
      <c r="A73" s="187" t="s">
        <v>27</v>
      </c>
      <c r="B73" s="198">
        <v>28.5</v>
      </c>
      <c r="C73" s="198">
        <v>4</v>
      </c>
      <c r="D73" s="198">
        <v>24.5</v>
      </c>
      <c r="E73" s="198">
        <v>21</v>
      </c>
      <c r="F73" s="205">
        <f t="shared" si="8"/>
        <v>98.275862068965509</v>
      </c>
      <c r="G73" s="205">
        <f t="shared" si="8"/>
        <v>100</v>
      </c>
      <c r="H73" s="205">
        <f t="shared" si="8"/>
        <v>98</v>
      </c>
      <c r="I73" s="205">
        <f t="shared" si="8"/>
        <v>97.674418604651152</v>
      </c>
    </row>
    <row r="74" spans="1:9" ht="15.75">
      <c r="A74" s="187" t="s">
        <v>28</v>
      </c>
      <c r="B74" s="199"/>
      <c r="C74" s="198"/>
      <c r="D74" s="198"/>
      <c r="E74" s="198"/>
      <c r="F74" s="205">
        <f t="shared" si="8"/>
        <v>0</v>
      </c>
      <c r="G74" s="205">
        <f t="shared" si="8"/>
        <v>0</v>
      </c>
      <c r="H74" s="205">
        <f t="shared" si="8"/>
        <v>0</v>
      </c>
      <c r="I74" s="205">
        <f t="shared" si="8"/>
        <v>0</v>
      </c>
    </row>
    <row r="75" spans="1:9" ht="31.5">
      <c r="A75" s="187" t="s">
        <v>29</v>
      </c>
      <c r="B75" s="197"/>
      <c r="C75" s="197"/>
      <c r="D75" s="197"/>
      <c r="E75" s="197"/>
      <c r="F75" s="205">
        <f t="shared" si="8"/>
        <v>0</v>
      </c>
      <c r="G75" s="205">
        <f t="shared" si="8"/>
        <v>0</v>
      </c>
      <c r="H75" s="205">
        <f t="shared" si="8"/>
        <v>0</v>
      </c>
      <c r="I75" s="205">
        <f t="shared" si="8"/>
        <v>0</v>
      </c>
    </row>
    <row r="76" spans="1:9" ht="15.75">
      <c r="A76" s="187" t="s">
        <v>30</v>
      </c>
      <c r="B76" s="197">
        <v>603</v>
      </c>
      <c r="C76" s="197">
        <v>135</v>
      </c>
      <c r="D76" s="197">
        <v>565.5</v>
      </c>
      <c r="E76" s="197">
        <v>530</v>
      </c>
      <c r="F76" s="205">
        <f t="shared" si="8"/>
        <v>88.546255506607935</v>
      </c>
      <c r="G76" s="205">
        <f t="shared" si="8"/>
        <v>85.714285714285708</v>
      </c>
      <c r="H76" s="205">
        <f t="shared" si="8"/>
        <v>90.843373493975903</v>
      </c>
      <c r="I76" s="205">
        <f t="shared" si="8"/>
        <v>93.227792436235717</v>
      </c>
    </row>
    <row r="77" spans="1:9" ht="47.25">
      <c r="A77" s="187" t="s">
        <v>31</v>
      </c>
      <c r="B77" s="197">
        <v>1300.5</v>
      </c>
      <c r="C77" s="197">
        <v>181</v>
      </c>
      <c r="D77" s="197">
        <v>1136.5</v>
      </c>
      <c r="E77" s="197">
        <v>1025</v>
      </c>
      <c r="F77" s="205">
        <f t="shared" si="8"/>
        <v>92.562277580071168</v>
      </c>
      <c r="G77" s="205">
        <f t="shared" si="8"/>
        <v>92.820512820512818</v>
      </c>
      <c r="H77" s="205">
        <f t="shared" si="8"/>
        <v>92.927228127555196</v>
      </c>
      <c r="I77" s="205">
        <f t="shared" si="8"/>
        <v>94.166283876894809</v>
      </c>
    </row>
    <row r="78" spans="1:9" ht="15.75">
      <c r="A78" s="187" t="s">
        <v>32</v>
      </c>
      <c r="B78" s="197">
        <v>24</v>
      </c>
      <c r="C78" s="197">
        <v>1</v>
      </c>
      <c r="D78" s="197">
        <v>24</v>
      </c>
      <c r="E78" s="197">
        <v>20</v>
      </c>
      <c r="F78" s="205">
        <f t="shared" si="8"/>
        <v>88.888888888888886</v>
      </c>
      <c r="G78" s="205">
        <f t="shared" si="8"/>
        <v>50</v>
      </c>
      <c r="H78" s="205">
        <f t="shared" si="8"/>
        <v>92.307692307692307</v>
      </c>
      <c r="I78" s="205">
        <f t="shared" si="8"/>
        <v>95.238095238095227</v>
      </c>
    </row>
    <row r="79" spans="1:9" ht="15.75">
      <c r="A79" s="187" t="s">
        <v>33</v>
      </c>
      <c r="B79" s="197"/>
      <c r="C79" s="197"/>
      <c r="D79" s="197"/>
      <c r="E79" s="197"/>
      <c r="F79" s="205">
        <f t="shared" si="8"/>
        <v>0</v>
      </c>
      <c r="G79" s="205">
        <f t="shared" si="8"/>
        <v>0</v>
      </c>
      <c r="H79" s="205">
        <f t="shared" si="8"/>
        <v>0</v>
      </c>
      <c r="I79" s="205">
        <f t="shared" si="8"/>
        <v>0</v>
      </c>
    </row>
    <row r="80" spans="1:9" ht="15.75">
      <c r="A80" s="187" t="s">
        <v>34</v>
      </c>
      <c r="B80" s="197"/>
      <c r="C80" s="197"/>
      <c r="D80" s="197"/>
      <c r="E80" s="197"/>
      <c r="F80" s="205">
        <f t="shared" si="8"/>
        <v>0</v>
      </c>
      <c r="G80" s="205">
        <f t="shared" si="8"/>
        <v>0</v>
      </c>
      <c r="H80" s="205">
        <f t="shared" si="8"/>
        <v>0</v>
      </c>
      <c r="I80" s="205">
        <f t="shared" si="8"/>
        <v>0</v>
      </c>
    </row>
    <row r="81" spans="1:9" ht="15.75">
      <c r="A81" s="187" t="s">
        <v>35</v>
      </c>
      <c r="B81" s="197">
        <v>10</v>
      </c>
      <c r="C81" s="197">
        <v>3</v>
      </c>
      <c r="D81" s="197">
        <v>7.5</v>
      </c>
      <c r="E81" s="197">
        <v>7</v>
      </c>
      <c r="F81" s="205">
        <f t="shared" si="8"/>
        <v>90.909090909090907</v>
      </c>
      <c r="G81" s="205">
        <f t="shared" si="8"/>
        <v>85.714285714285708</v>
      </c>
      <c r="H81" s="205">
        <f t="shared" si="8"/>
        <v>88.235294117647058</v>
      </c>
      <c r="I81" s="205">
        <f t="shared" si="8"/>
        <v>93.333333333333329</v>
      </c>
    </row>
    <row r="82" spans="1:9" ht="15.75">
      <c r="A82" s="187" t="s">
        <v>36</v>
      </c>
      <c r="B82" s="197"/>
      <c r="C82" s="197"/>
      <c r="D82" s="197"/>
      <c r="E82" s="197"/>
      <c r="F82" s="205">
        <f t="shared" si="8"/>
        <v>0</v>
      </c>
      <c r="G82" s="205">
        <f t="shared" si="8"/>
        <v>0</v>
      </c>
      <c r="H82" s="205">
        <f t="shared" si="8"/>
        <v>0</v>
      </c>
      <c r="I82" s="205">
        <f t="shared" si="8"/>
        <v>0</v>
      </c>
    </row>
    <row r="83" spans="1:9" ht="15.75">
      <c r="A83" s="187" t="s">
        <v>37</v>
      </c>
      <c r="B83" s="197"/>
      <c r="C83" s="197"/>
      <c r="D83" s="197"/>
      <c r="E83" s="197"/>
      <c r="F83" s="205">
        <f t="shared" ref="F83:I93" si="9">+IFERROR(B83/(C21+C52),0)*100</f>
        <v>0</v>
      </c>
      <c r="G83" s="205">
        <f t="shared" si="9"/>
        <v>0</v>
      </c>
      <c r="H83" s="205">
        <f t="shared" si="9"/>
        <v>0</v>
      </c>
      <c r="I83" s="205">
        <f t="shared" si="9"/>
        <v>0</v>
      </c>
    </row>
    <row r="84" spans="1:9" ht="15.75">
      <c r="A84" s="187" t="s">
        <v>38</v>
      </c>
      <c r="B84" s="197"/>
      <c r="C84" s="197"/>
      <c r="D84" s="197"/>
      <c r="E84" s="197"/>
      <c r="F84" s="205">
        <f t="shared" si="9"/>
        <v>0</v>
      </c>
      <c r="G84" s="205">
        <f t="shared" si="9"/>
        <v>0</v>
      </c>
      <c r="H84" s="205">
        <f t="shared" si="9"/>
        <v>0</v>
      </c>
      <c r="I84" s="205">
        <f t="shared" si="9"/>
        <v>0</v>
      </c>
    </row>
    <row r="85" spans="1:9" ht="15.75">
      <c r="A85" s="187" t="s">
        <v>39</v>
      </c>
      <c r="B85" s="197"/>
      <c r="C85" s="197"/>
      <c r="D85" s="197"/>
      <c r="E85" s="197"/>
      <c r="F85" s="205">
        <f t="shared" si="9"/>
        <v>0</v>
      </c>
      <c r="G85" s="205">
        <f t="shared" si="9"/>
        <v>0</v>
      </c>
      <c r="H85" s="205">
        <f t="shared" si="9"/>
        <v>0</v>
      </c>
      <c r="I85" s="205">
        <f t="shared" si="9"/>
        <v>0</v>
      </c>
    </row>
    <row r="86" spans="1:9" ht="15.75">
      <c r="A86" s="187" t="s">
        <v>40</v>
      </c>
      <c r="B86" s="197"/>
      <c r="C86" s="197"/>
      <c r="D86" s="197"/>
      <c r="E86" s="197"/>
      <c r="F86" s="205">
        <f t="shared" si="9"/>
        <v>0</v>
      </c>
      <c r="G86" s="205">
        <f t="shared" si="9"/>
        <v>0</v>
      </c>
      <c r="H86" s="205">
        <f t="shared" si="9"/>
        <v>0</v>
      </c>
      <c r="I86" s="205">
        <f t="shared" si="9"/>
        <v>0</v>
      </c>
    </row>
    <row r="87" spans="1:9" ht="15.75">
      <c r="A87" s="187" t="s">
        <v>41</v>
      </c>
      <c r="B87" s="197"/>
      <c r="C87" s="197"/>
      <c r="D87" s="197"/>
      <c r="E87" s="197"/>
      <c r="F87" s="205">
        <f t="shared" si="9"/>
        <v>0</v>
      </c>
      <c r="G87" s="205">
        <f t="shared" si="9"/>
        <v>0</v>
      </c>
      <c r="H87" s="205">
        <f t="shared" si="9"/>
        <v>0</v>
      </c>
      <c r="I87" s="205">
        <f t="shared" si="9"/>
        <v>0</v>
      </c>
    </row>
    <row r="88" spans="1:9" ht="15.75">
      <c r="A88" s="187" t="s">
        <v>42</v>
      </c>
      <c r="B88" s="197">
        <v>69</v>
      </c>
      <c r="C88" s="197">
        <v>4</v>
      </c>
      <c r="D88" s="197">
        <v>64</v>
      </c>
      <c r="E88" s="197">
        <v>57</v>
      </c>
      <c r="F88" s="205">
        <f t="shared" si="9"/>
        <v>69</v>
      </c>
      <c r="G88" s="205">
        <f t="shared" si="9"/>
        <v>100</v>
      </c>
      <c r="H88" s="205">
        <f t="shared" si="9"/>
        <v>67.368421052631575</v>
      </c>
      <c r="I88" s="205">
        <f t="shared" si="9"/>
        <v>69.512195121951208</v>
      </c>
    </row>
    <row r="89" spans="1:9" ht="15.75">
      <c r="A89" s="187" t="s">
        <v>43</v>
      </c>
      <c r="B89" s="197"/>
      <c r="C89" s="197"/>
      <c r="D89" s="197"/>
      <c r="E89" s="197"/>
      <c r="F89" s="205">
        <f t="shared" si="9"/>
        <v>0</v>
      </c>
      <c r="G89" s="205">
        <f t="shared" si="9"/>
        <v>0</v>
      </c>
      <c r="H89" s="205">
        <f t="shared" si="9"/>
        <v>0</v>
      </c>
      <c r="I89" s="205">
        <f t="shared" si="9"/>
        <v>0</v>
      </c>
    </row>
    <row r="90" spans="1:9" ht="15.75">
      <c r="A90" s="187" t="s">
        <v>44</v>
      </c>
      <c r="B90" s="197"/>
      <c r="C90" s="197"/>
      <c r="D90" s="197"/>
      <c r="E90" s="197"/>
      <c r="F90" s="205">
        <f t="shared" si="9"/>
        <v>0</v>
      </c>
      <c r="G90" s="205">
        <f t="shared" si="9"/>
        <v>0</v>
      </c>
      <c r="H90" s="205">
        <f t="shared" si="9"/>
        <v>0</v>
      </c>
      <c r="I90" s="205">
        <f t="shared" si="9"/>
        <v>0</v>
      </c>
    </row>
    <row r="91" spans="1:9" ht="15.75">
      <c r="A91" s="187" t="s">
        <v>45</v>
      </c>
      <c r="B91" s="197">
        <v>8</v>
      </c>
      <c r="C91" s="197">
        <v>2</v>
      </c>
      <c r="D91" s="197">
        <v>7</v>
      </c>
      <c r="E91" s="197">
        <v>7</v>
      </c>
      <c r="F91" s="205">
        <f t="shared" si="9"/>
        <v>100</v>
      </c>
      <c r="G91" s="205">
        <f t="shared" si="9"/>
        <v>100</v>
      </c>
      <c r="H91" s="205">
        <f t="shared" si="9"/>
        <v>100</v>
      </c>
      <c r="I91" s="205">
        <f t="shared" si="9"/>
        <v>100</v>
      </c>
    </row>
    <row r="92" spans="1:9" ht="30">
      <c r="A92" s="199" t="s">
        <v>46</v>
      </c>
      <c r="B92" s="197">
        <v>277</v>
      </c>
      <c r="C92" s="197">
        <v>44</v>
      </c>
      <c r="D92" s="197">
        <v>239</v>
      </c>
      <c r="E92" s="197">
        <v>227</v>
      </c>
      <c r="F92" s="205">
        <f t="shared" si="9"/>
        <v>82.44047619047619</v>
      </c>
      <c r="G92" s="205">
        <f t="shared" si="9"/>
        <v>44.897959183673471</v>
      </c>
      <c r="H92" s="205">
        <f t="shared" si="9"/>
        <v>86.909090909090907</v>
      </c>
      <c r="I92" s="205">
        <f t="shared" si="9"/>
        <v>89.370078740157481</v>
      </c>
    </row>
    <row r="93" spans="1:9" ht="15.75">
      <c r="A93" s="180" t="s">
        <v>56</v>
      </c>
      <c r="B93" s="210">
        <f>SUM(B66:B92)</f>
        <v>2348</v>
      </c>
      <c r="C93" s="210">
        <f>SUM(C66:C92)</f>
        <v>378</v>
      </c>
      <c r="D93" s="210">
        <f>SUM(D66:D92)</f>
        <v>2096</v>
      </c>
      <c r="E93" s="210">
        <f>SUM(E66:E92)</f>
        <v>1920</v>
      </c>
      <c r="F93" s="205">
        <f t="shared" si="9"/>
        <v>89.04057641259007</v>
      </c>
      <c r="G93" s="205">
        <f t="shared" si="9"/>
        <v>78.423236514522827</v>
      </c>
      <c r="H93" s="205">
        <f t="shared" si="9"/>
        <v>90.383786114704606</v>
      </c>
      <c r="I93" s="205">
        <f t="shared" si="9"/>
        <v>92.130518234165066</v>
      </c>
    </row>
    <row r="94" spans="1:9" ht="15.75">
      <c r="A94" s="191"/>
      <c r="B94" s="206"/>
      <c r="C94" s="206"/>
      <c r="E94" s="206"/>
      <c r="I94" s="206"/>
    </row>
    <row r="95" spans="1:9" ht="16.5" thickBot="1">
      <c r="A95" s="188" t="s">
        <v>128</v>
      </c>
      <c r="B95" s="200"/>
      <c r="C95" s="200"/>
      <c r="D95" s="200"/>
      <c r="E95" s="200"/>
    </row>
    <row r="96" spans="1:9" ht="63.75" thickBot="1">
      <c r="A96" s="201" t="s">
        <v>69</v>
      </c>
      <c r="B96" s="202" t="s">
        <v>61</v>
      </c>
      <c r="C96" s="203" t="s">
        <v>62</v>
      </c>
      <c r="D96" s="203" t="s">
        <v>63</v>
      </c>
      <c r="E96" s="203" t="s">
        <v>64</v>
      </c>
      <c r="F96" s="189" t="s">
        <v>147</v>
      </c>
      <c r="G96" s="189" t="s">
        <v>148</v>
      </c>
      <c r="H96" s="189" t="s">
        <v>149</v>
      </c>
      <c r="I96" s="190" t="s">
        <v>150</v>
      </c>
    </row>
    <row r="97" spans="1:9" ht="31.5">
      <c r="A97" s="186" t="s">
        <v>20</v>
      </c>
      <c r="B97" s="196"/>
      <c r="C97" s="196"/>
      <c r="D97" s="196"/>
      <c r="E97" s="196"/>
      <c r="F97" s="204">
        <f>+IFERROR(B97/(C4+C35),0)*100</f>
        <v>0</v>
      </c>
      <c r="G97" s="204">
        <f>+IFERROR(C97/(D4+D35),0)*100</f>
        <v>0</v>
      </c>
      <c r="H97" s="204">
        <f>+IFERROR(D97/(E4+E35),0)*100</f>
        <v>0</v>
      </c>
      <c r="I97" s="204">
        <f>+IFERROR(E97/(F4+F35),0)*100</f>
        <v>0</v>
      </c>
    </row>
    <row r="98" spans="1:9" ht="15.75">
      <c r="A98" s="187" t="s">
        <v>21</v>
      </c>
      <c r="B98" s="197"/>
      <c r="C98" s="197"/>
      <c r="D98" s="197"/>
      <c r="E98" s="197"/>
      <c r="F98" s="205">
        <f t="shared" ref="F98:I113" si="10">+IFERROR(B98/(C5+C36),0)*100</f>
        <v>0</v>
      </c>
      <c r="G98" s="205">
        <f t="shared" si="10"/>
        <v>0</v>
      </c>
      <c r="H98" s="205">
        <f t="shared" si="10"/>
        <v>0</v>
      </c>
      <c r="I98" s="205">
        <f t="shared" si="10"/>
        <v>0</v>
      </c>
    </row>
    <row r="99" spans="1:9" ht="15.75">
      <c r="A99" s="187" t="s">
        <v>22</v>
      </c>
      <c r="B99" s="197">
        <v>1</v>
      </c>
      <c r="C99" s="197">
        <v>1</v>
      </c>
      <c r="D99" s="197">
        <v>1</v>
      </c>
      <c r="E99" s="197">
        <v>0</v>
      </c>
      <c r="F99" s="205">
        <f t="shared" si="10"/>
        <v>2.5</v>
      </c>
      <c r="G99" s="205">
        <f t="shared" si="10"/>
        <v>6.25</v>
      </c>
      <c r="H99" s="205">
        <f t="shared" si="10"/>
        <v>2.7027027027027026</v>
      </c>
      <c r="I99" s="205">
        <f t="shared" si="10"/>
        <v>0</v>
      </c>
    </row>
    <row r="100" spans="1:9" ht="31.5">
      <c r="A100" s="187" t="s">
        <v>23</v>
      </c>
      <c r="B100" s="197"/>
      <c r="C100" s="197"/>
      <c r="D100" s="197"/>
      <c r="E100" s="197"/>
      <c r="F100" s="205">
        <f t="shared" si="10"/>
        <v>0</v>
      </c>
      <c r="G100" s="205">
        <f t="shared" si="10"/>
        <v>0</v>
      </c>
      <c r="H100" s="205">
        <f t="shared" si="10"/>
        <v>0</v>
      </c>
      <c r="I100" s="205">
        <f t="shared" si="10"/>
        <v>0</v>
      </c>
    </row>
    <row r="101" spans="1:9" ht="15.75">
      <c r="A101" s="187" t="s">
        <v>24</v>
      </c>
      <c r="B101" s="197"/>
      <c r="C101" s="197"/>
      <c r="D101" s="197"/>
      <c r="E101" s="197"/>
      <c r="F101" s="205">
        <f t="shared" si="10"/>
        <v>0</v>
      </c>
      <c r="G101" s="205">
        <f t="shared" si="10"/>
        <v>0</v>
      </c>
      <c r="H101" s="205">
        <f t="shared" si="10"/>
        <v>0</v>
      </c>
      <c r="I101" s="205">
        <f t="shared" si="10"/>
        <v>0</v>
      </c>
    </row>
    <row r="102" spans="1:9" ht="15.75">
      <c r="A102" s="187" t="s">
        <v>25</v>
      </c>
      <c r="B102" s="197"/>
      <c r="C102" s="197"/>
      <c r="D102" s="197"/>
      <c r="E102" s="197"/>
      <c r="F102" s="205">
        <f t="shared" si="10"/>
        <v>0</v>
      </c>
      <c r="G102" s="205">
        <f t="shared" si="10"/>
        <v>0</v>
      </c>
      <c r="H102" s="205">
        <f t="shared" si="10"/>
        <v>0</v>
      </c>
      <c r="I102" s="205">
        <f t="shared" si="10"/>
        <v>0</v>
      </c>
    </row>
    <row r="103" spans="1:9" ht="15.75">
      <c r="A103" s="187" t="s">
        <v>26</v>
      </c>
      <c r="B103" s="197"/>
      <c r="C103" s="197"/>
      <c r="D103" s="197"/>
      <c r="E103" s="197"/>
      <c r="F103" s="205">
        <f t="shared" si="10"/>
        <v>0</v>
      </c>
      <c r="G103" s="205">
        <f t="shared" si="10"/>
        <v>0</v>
      </c>
      <c r="H103" s="205">
        <f t="shared" si="10"/>
        <v>0</v>
      </c>
      <c r="I103" s="205">
        <f t="shared" si="10"/>
        <v>0</v>
      </c>
    </row>
    <row r="104" spans="1:9" ht="15.75">
      <c r="A104" s="187" t="s">
        <v>27</v>
      </c>
      <c r="B104" s="197">
        <v>0.5</v>
      </c>
      <c r="C104" s="197">
        <v>0</v>
      </c>
      <c r="D104" s="197">
        <v>0.5</v>
      </c>
      <c r="E104" s="197">
        <v>0.5</v>
      </c>
      <c r="F104" s="205">
        <f t="shared" si="10"/>
        <v>1.7241379310344827</v>
      </c>
      <c r="G104" s="205">
        <f t="shared" si="10"/>
        <v>0</v>
      </c>
      <c r="H104" s="205">
        <f t="shared" si="10"/>
        <v>2</v>
      </c>
      <c r="I104" s="205">
        <f t="shared" si="10"/>
        <v>2.3255813953488373</v>
      </c>
    </row>
    <row r="105" spans="1:9" ht="15.75">
      <c r="A105" s="187" t="s">
        <v>28</v>
      </c>
      <c r="B105" s="197"/>
      <c r="C105" s="197"/>
      <c r="D105" s="197"/>
      <c r="E105" s="197"/>
      <c r="F105" s="205">
        <f t="shared" si="10"/>
        <v>0</v>
      </c>
      <c r="G105" s="205">
        <f t="shared" si="10"/>
        <v>0</v>
      </c>
      <c r="H105" s="205">
        <f t="shared" si="10"/>
        <v>0</v>
      </c>
      <c r="I105" s="205">
        <f t="shared" si="10"/>
        <v>0</v>
      </c>
    </row>
    <row r="106" spans="1:9" ht="31.5">
      <c r="A106" s="187" t="s">
        <v>29</v>
      </c>
      <c r="B106" s="197"/>
      <c r="C106" s="197"/>
      <c r="D106" s="197"/>
      <c r="E106" s="197"/>
      <c r="F106" s="205">
        <f t="shared" si="10"/>
        <v>0</v>
      </c>
      <c r="G106" s="205">
        <f t="shared" si="10"/>
        <v>0</v>
      </c>
      <c r="H106" s="205">
        <f t="shared" si="10"/>
        <v>0</v>
      </c>
      <c r="I106" s="205">
        <f t="shared" si="10"/>
        <v>0</v>
      </c>
    </row>
    <row r="107" spans="1:9" ht="15.75">
      <c r="A107" s="187" t="s">
        <v>30</v>
      </c>
      <c r="B107" s="197">
        <v>39.5</v>
      </c>
      <c r="C107" s="197">
        <v>11</v>
      </c>
      <c r="D107" s="197">
        <v>26.5</v>
      </c>
      <c r="E107" s="197">
        <v>15.5</v>
      </c>
      <c r="F107" s="205">
        <f t="shared" si="10"/>
        <v>5.800293685756241</v>
      </c>
      <c r="G107" s="205">
        <f t="shared" si="10"/>
        <v>6.9841269841269842</v>
      </c>
      <c r="H107" s="205">
        <f t="shared" si="10"/>
        <v>4.2570281124497988</v>
      </c>
      <c r="I107" s="205">
        <f t="shared" si="10"/>
        <v>2.7264731750219875</v>
      </c>
    </row>
    <row r="108" spans="1:9" ht="47.25">
      <c r="A108" s="187" t="s">
        <v>31</v>
      </c>
      <c r="B108" s="197">
        <v>19.5</v>
      </c>
      <c r="C108" s="197">
        <v>6</v>
      </c>
      <c r="D108" s="197">
        <v>10.5</v>
      </c>
      <c r="E108" s="197">
        <v>8.5</v>
      </c>
      <c r="F108" s="205">
        <f t="shared" si="10"/>
        <v>1.3879003558718861</v>
      </c>
      <c r="G108" s="205">
        <f t="shared" si="10"/>
        <v>3.0769230769230771</v>
      </c>
      <c r="H108" s="205">
        <f t="shared" si="10"/>
        <v>0.85854456255110378</v>
      </c>
      <c r="I108" s="205">
        <f t="shared" si="10"/>
        <v>0.78089113458888371</v>
      </c>
    </row>
    <row r="109" spans="1:9" ht="15.75">
      <c r="A109" s="187" t="s">
        <v>32</v>
      </c>
      <c r="B109" s="197"/>
      <c r="C109" s="197"/>
      <c r="D109" s="197"/>
      <c r="E109" s="197"/>
      <c r="F109" s="205">
        <f t="shared" si="10"/>
        <v>0</v>
      </c>
      <c r="G109" s="205">
        <f t="shared" si="10"/>
        <v>0</v>
      </c>
      <c r="H109" s="205">
        <f t="shared" si="10"/>
        <v>0</v>
      </c>
      <c r="I109" s="205">
        <f t="shared" si="10"/>
        <v>0</v>
      </c>
    </row>
    <row r="110" spans="1:9" ht="15.75">
      <c r="A110" s="187" t="s">
        <v>33</v>
      </c>
      <c r="B110" s="197"/>
      <c r="C110" s="197"/>
      <c r="D110" s="197"/>
      <c r="E110" s="197"/>
      <c r="F110" s="205">
        <f t="shared" si="10"/>
        <v>0</v>
      </c>
      <c r="G110" s="205">
        <f t="shared" si="10"/>
        <v>0</v>
      </c>
      <c r="H110" s="205">
        <f t="shared" si="10"/>
        <v>0</v>
      </c>
      <c r="I110" s="205">
        <f t="shared" si="10"/>
        <v>0</v>
      </c>
    </row>
    <row r="111" spans="1:9" ht="15.75">
      <c r="A111" s="187" t="s">
        <v>34</v>
      </c>
      <c r="B111" s="197"/>
      <c r="C111" s="197"/>
      <c r="D111" s="197"/>
      <c r="E111" s="197"/>
      <c r="F111" s="205">
        <f>+IFERROR(B111/(C18+C49),0)*100</f>
        <v>0</v>
      </c>
      <c r="G111" s="205">
        <f t="shared" si="10"/>
        <v>0</v>
      </c>
      <c r="H111" s="205">
        <f t="shared" si="10"/>
        <v>0</v>
      </c>
      <c r="I111" s="205">
        <f t="shared" si="10"/>
        <v>0</v>
      </c>
    </row>
    <row r="112" spans="1:9" ht="15.75">
      <c r="A112" s="187" t="s">
        <v>35</v>
      </c>
      <c r="B112" s="197">
        <v>0.5</v>
      </c>
      <c r="C112" s="197">
        <v>0</v>
      </c>
      <c r="D112" s="197">
        <v>0.5</v>
      </c>
      <c r="E112" s="197">
        <v>0.5</v>
      </c>
      <c r="F112" s="205">
        <f t="shared" ref="F112:I124" si="11">+IFERROR(B112/(C19+C50),0)*100</f>
        <v>4.5454545454545459</v>
      </c>
      <c r="G112" s="205">
        <f t="shared" si="10"/>
        <v>0</v>
      </c>
      <c r="H112" s="205">
        <f t="shared" si="10"/>
        <v>5.8823529411764701</v>
      </c>
      <c r="I112" s="205">
        <f t="shared" si="10"/>
        <v>6.666666666666667</v>
      </c>
    </row>
    <row r="113" spans="1:9" ht="15.75">
      <c r="A113" s="187" t="s">
        <v>36</v>
      </c>
      <c r="B113" s="197"/>
      <c r="C113" s="197"/>
      <c r="D113" s="197"/>
      <c r="E113" s="197"/>
      <c r="F113" s="205">
        <f t="shared" si="11"/>
        <v>0</v>
      </c>
      <c r="G113" s="205">
        <f t="shared" si="10"/>
        <v>0</v>
      </c>
      <c r="H113" s="205">
        <f t="shared" si="10"/>
        <v>0</v>
      </c>
      <c r="I113" s="205">
        <f t="shared" si="10"/>
        <v>0</v>
      </c>
    </row>
    <row r="114" spans="1:9" ht="15.75">
      <c r="A114" s="187" t="s">
        <v>37</v>
      </c>
      <c r="B114" s="197"/>
      <c r="C114" s="197"/>
      <c r="D114" s="197"/>
      <c r="E114" s="197"/>
      <c r="F114" s="205">
        <f t="shared" si="11"/>
        <v>0</v>
      </c>
      <c r="G114" s="205">
        <f t="shared" si="11"/>
        <v>0</v>
      </c>
      <c r="H114" s="205">
        <f t="shared" si="11"/>
        <v>0</v>
      </c>
      <c r="I114" s="205">
        <f t="shared" si="11"/>
        <v>0</v>
      </c>
    </row>
    <row r="115" spans="1:9" ht="15.75">
      <c r="A115" s="187" t="s">
        <v>38</v>
      </c>
      <c r="B115" s="197"/>
      <c r="C115" s="197"/>
      <c r="D115" s="197"/>
      <c r="E115" s="197"/>
      <c r="F115" s="205">
        <f t="shared" si="11"/>
        <v>0</v>
      </c>
      <c r="G115" s="205">
        <f t="shared" si="11"/>
        <v>0</v>
      </c>
      <c r="H115" s="205">
        <f t="shared" si="11"/>
        <v>0</v>
      </c>
      <c r="I115" s="205">
        <f t="shared" si="11"/>
        <v>0</v>
      </c>
    </row>
    <row r="116" spans="1:9" ht="15.75">
      <c r="A116" s="187" t="s">
        <v>39</v>
      </c>
      <c r="B116" s="197"/>
      <c r="C116" s="197"/>
      <c r="D116" s="197"/>
      <c r="E116" s="197"/>
      <c r="F116" s="205">
        <f t="shared" si="11"/>
        <v>0</v>
      </c>
      <c r="G116" s="205">
        <f t="shared" si="11"/>
        <v>0</v>
      </c>
      <c r="H116" s="205">
        <f t="shared" si="11"/>
        <v>0</v>
      </c>
      <c r="I116" s="205">
        <f t="shared" si="11"/>
        <v>0</v>
      </c>
    </row>
    <row r="117" spans="1:9" ht="15.75">
      <c r="A117" s="187" t="s">
        <v>40</v>
      </c>
      <c r="B117" s="197"/>
      <c r="C117" s="197"/>
      <c r="D117" s="197"/>
      <c r="E117" s="197"/>
      <c r="F117" s="205">
        <f t="shared" si="11"/>
        <v>0</v>
      </c>
      <c r="G117" s="205">
        <f t="shared" si="11"/>
        <v>0</v>
      </c>
      <c r="H117" s="205">
        <f t="shared" si="11"/>
        <v>0</v>
      </c>
      <c r="I117" s="205">
        <f t="shared" si="11"/>
        <v>0</v>
      </c>
    </row>
    <row r="118" spans="1:9" ht="15.75">
      <c r="A118" s="187" t="s">
        <v>41</v>
      </c>
      <c r="B118" s="197"/>
      <c r="C118" s="197"/>
      <c r="D118" s="197"/>
      <c r="E118" s="197"/>
      <c r="F118" s="205">
        <f t="shared" si="11"/>
        <v>0</v>
      </c>
      <c r="G118" s="205">
        <f t="shared" si="11"/>
        <v>0</v>
      </c>
      <c r="H118" s="205">
        <f t="shared" si="11"/>
        <v>0</v>
      </c>
      <c r="I118" s="205">
        <f t="shared" si="11"/>
        <v>0</v>
      </c>
    </row>
    <row r="119" spans="1:9" ht="15.75">
      <c r="A119" s="187" t="s">
        <v>42</v>
      </c>
      <c r="B119" s="197"/>
      <c r="C119" s="197"/>
      <c r="D119" s="197"/>
      <c r="E119" s="197"/>
      <c r="F119" s="205">
        <f t="shared" si="11"/>
        <v>0</v>
      </c>
      <c r="G119" s="205">
        <f t="shared" si="11"/>
        <v>0</v>
      </c>
      <c r="H119" s="205">
        <f t="shared" si="11"/>
        <v>0</v>
      </c>
      <c r="I119" s="205">
        <f t="shared" si="11"/>
        <v>0</v>
      </c>
    </row>
    <row r="120" spans="1:9" ht="15.75">
      <c r="A120" s="187" t="s">
        <v>43</v>
      </c>
      <c r="B120" s="197"/>
      <c r="C120" s="197"/>
      <c r="D120" s="197"/>
      <c r="E120" s="197"/>
      <c r="F120" s="205">
        <f t="shared" si="11"/>
        <v>0</v>
      </c>
      <c r="G120" s="205">
        <f t="shared" si="11"/>
        <v>0</v>
      </c>
      <c r="H120" s="205">
        <f t="shared" si="11"/>
        <v>0</v>
      </c>
      <c r="I120" s="205">
        <f t="shared" si="11"/>
        <v>0</v>
      </c>
    </row>
    <row r="121" spans="1:9" ht="15.75">
      <c r="A121" s="187" t="s">
        <v>44</v>
      </c>
      <c r="B121" s="197"/>
      <c r="C121" s="197"/>
      <c r="D121" s="197"/>
      <c r="E121" s="197"/>
      <c r="F121" s="205">
        <f t="shared" si="11"/>
        <v>0</v>
      </c>
      <c r="G121" s="205">
        <f t="shared" si="11"/>
        <v>0</v>
      </c>
      <c r="H121" s="205">
        <f t="shared" si="11"/>
        <v>0</v>
      </c>
      <c r="I121" s="205">
        <f t="shared" si="11"/>
        <v>0</v>
      </c>
    </row>
    <row r="122" spans="1:9" ht="15.75">
      <c r="A122" s="187" t="s">
        <v>45</v>
      </c>
      <c r="B122" s="197"/>
      <c r="C122" s="197"/>
      <c r="D122" s="197"/>
      <c r="E122" s="197"/>
      <c r="F122" s="205">
        <f t="shared" si="11"/>
        <v>0</v>
      </c>
      <c r="G122" s="205">
        <f t="shared" si="11"/>
        <v>0</v>
      </c>
      <c r="H122" s="205">
        <f t="shared" si="11"/>
        <v>0</v>
      </c>
      <c r="I122" s="205">
        <f t="shared" si="11"/>
        <v>0</v>
      </c>
    </row>
    <row r="123" spans="1:9" ht="30">
      <c r="A123" s="199" t="s">
        <v>46</v>
      </c>
      <c r="B123" s="197">
        <v>9</v>
      </c>
      <c r="C123" s="197">
        <v>8</v>
      </c>
      <c r="D123" s="197">
        <v>5</v>
      </c>
      <c r="E123" s="197">
        <v>5</v>
      </c>
      <c r="F123" s="205">
        <f t="shared" si="11"/>
        <v>2.6785714285714284</v>
      </c>
      <c r="G123" s="205">
        <f t="shared" si="11"/>
        <v>8.1632653061224492</v>
      </c>
      <c r="H123" s="205">
        <f t="shared" si="11"/>
        <v>1.8181818181818181</v>
      </c>
      <c r="I123" s="205">
        <f t="shared" si="11"/>
        <v>1.9685039370078741</v>
      </c>
    </row>
    <row r="124" spans="1:9" ht="15.75">
      <c r="A124" s="180" t="s">
        <v>56</v>
      </c>
      <c r="B124" s="210">
        <f>SUM(B97:B123)</f>
        <v>70</v>
      </c>
      <c r="C124" s="210">
        <f>SUM(C97:C123)</f>
        <v>26</v>
      </c>
      <c r="D124" s="210">
        <f>SUM(D97:D123)</f>
        <v>44</v>
      </c>
      <c r="E124" s="210">
        <f>SUM(E97:E123)</f>
        <v>30</v>
      </c>
      <c r="F124" s="205">
        <f t="shared" si="11"/>
        <v>2.6545316647705723</v>
      </c>
      <c r="G124" s="205">
        <f t="shared" si="11"/>
        <v>5.394190871369295</v>
      </c>
      <c r="H124" s="205">
        <f t="shared" si="11"/>
        <v>1.8973695558430357</v>
      </c>
      <c r="I124" s="205">
        <f t="shared" si="11"/>
        <v>1.4395393474088292</v>
      </c>
    </row>
    <row r="125" spans="1:9" ht="15.75">
      <c r="A125" s="191"/>
      <c r="B125" s="206"/>
      <c r="C125" s="206"/>
      <c r="D125" s="206"/>
      <c r="I125" s="206"/>
    </row>
    <row r="126" spans="1:9" ht="15.75">
      <c r="A126" s="191"/>
      <c r="B126" s="206"/>
      <c r="C126" s="206"/>
      <c r="D126" s="206"/>
      <c r="E126" s="206"/>
    </row>
    <row r="127" spans="1:9" ht="15.75">
      <c r="A127" s="191"/>
      <c r="B127" s="206"/>
      <c r="C127" s="206"/>
      <c r="D127" s="206"/>
      <c r="E127" s="206"/>
    </row>
    <row r="128" spans="1:9" ht="15.75">
      <c r="A128" s="191"/>
      <c r="B128" s="206"/>
      <c r="C128" s="206"/>
      <c r="D128" s="206"/>
      <c r="E128" s="206"/>
    </row>
    <row r="129" spans="1:5" ht="15.75">
      <c r="A129" s="191"/>
      <c r="B129" s="206"/>
      <c r="C129" s="206"/>
      <c r="D129" s="206"/>
      <c r="E129" s="206"/>
    </row>
    <row r="130" spans="1:5" ht="15.75">
      <c r="A130" s="191"/>
      <c r="B130" s="206"/>
      <c r="C130" s="206"/>
      <c r="D130" s="206"/>
      <c r="E130" s="206"/>
    </row>
    <row r="131" spans="1:5">
      <c r="A131" s="212"/>
      <c r="B131" s="206"/>
      <c r="C131" s="206"/>
      <c r="D131" s="206"/>
      <c r="E131" s="206"/>
    </row>
    <row r="132" spans="1:5" ht="15.75">
      <c r="A132" s="191"/>
      <c r="B132" s="206"/>
      <c r="C132" s="206"/>
      <c r="D132" s="206"/>
      <c r="E132" s="206"/>
    </row>
  </sheetData>
  <mergeCells count="4">
    <mergeCell ref="A1:J1"/>
    <mergeCell ref="A2:J2"/>
    <mergeCell ref="A33:J33"/>
    <mergeCell ref="A64:E64"/>
  </mergeCells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workbookViewId="0">
      <selection activeCell="P12" sqref="P12"/>
    </sheetView>
  </sheetViews>
  <sheetFormatPr defaultColWidth="9" defaultRowHeight="15"/>
  <cols>
    <col min="1" max="1" width="24.125" style="192" customWidth="1"/>
    <col min="2" max="10" width="10.625" style="192" customWidth="1"/>
    <col min="11" max="16384" width="9" style="192"/>
  </cols>
  <sheetData>
    <row r="1" spans="1:12" ht="31.5" customHeight="1">
      <c r="A1" s="596" t="s">
        <v>250</v>
      </c>
      <c r="B1" s="596"/>
      <c r="C1" s="596"/>
      <c r="D1" s="596"/>
      <c r="E1" s="596"/>
      <c r="F1" s="596"/>
      <c r="G1" s="596"/>
      <c r="H1" s="596"/>
      <c r="I1" s="596"/>
      <c r="J1" s="596"/>
      <c r="K1" s="214"/>
    </row>
    <row r="2" spans="1:12" ht="16.5" thickBot="1">
      <c r="A2" s="590" t="s">
        <v>54</v>
      </c>
      <c r="B2" s="590"/>
      <c r="C2" s="590"/>
      <c r="D2" s="590"/>
      <c r="E2" s="590"/>
      <c r="F2" s="590"/>
      <c r="G2" s="590"/>
      <c r="H2" s="590"/>
      <c r="I2" s="590"/>
      <c r="J2" s="590"/>
      <c r="K2" s="193"/>
      <c r="L2" s="206"/>
    </row>
    <row r="3" spans="1:12" ht="32.25" thickBot="1">
      <c r="A3" s="165" t="s">
        <v>69</v>
      </c>
      <c r="B3" s="194" t="s">
        <v>60</v>
      </c>
      <c r="C3" s="194" t="s">
        <v>61</v>
      </c>
      <c r="D3" s="195" t="s">
        <v>62</v>
      </c>
      <c r="E3" s="195" t="s">
        <v>63</v>
      </c>
      <c r="F3" s="195" t="s">
        <v>64</v>
      </c>
      <c r="G3" s="207" t="s">
        <v>65</v>
      </c>
      <c r="H3" s="207" t="s">
        <v>66</v>
      </c>
      <c r="I3" s="207" t="s">
        <v>67</v>
      </c>
      <c r="J3" s="208" t="s">
        <v>68</v>
      </c>
      <c r="K3" s="193"/>
      <c r="L3" s="206"/>
    </row>
    <row r="4" spans="1:12" ht="31.5">
      <c r="A4" s="186" t="s">
        <v>20</v>
      </c>
      <c r="B4" s="196"/>
      <c r="C4" s="196"/>
      <c r="D4" s="196"/>
      <c r="E4" s="196"/>
      <c r="F4" s="196"/>
      <c r="G4" s="172">
        <f>IFERROR(C4/B4,0)</f>
        <v>0</v>
      </c>
      <c r="H4" s="172">
        <f>IFERROR(E4/D4,0)</f>
        <v>0</v>
      </c>
      <c r="I4" s="172">
        <f>IFERROR(F4/E4,0)</f>
        <v>0</v>
      </c>
      <c r="J4" s="172">
        <f>IFERROR(F4/B4,0)</f>
        <v>0</v>
      </c>
      <c r="K4" s="193"/>
      <c r="L4" s="206"/>
    </row>
    <row r="5" spans="1:12" ht="15.75">
      <c r="A5" s="187" t="s">
        <v>21</v>
      </c>
      <c r="B5" s="197"/>
      <c r="C5" s="197"/>
      <c r="D5" s="197"/>
      <c r="E5" s="197"/>
      <c r="F5" s="197"/>
      <c r="G5" s="175">
        <f t="shared" ref="G5:G31" si="0">IFERROR(C5/B5,0)</f>
        <v>0</v>
      </c>
      <c r="H5" s="175">
        <f t="shared" ref="H5:I22" si="1">IFERROR(E5/D5,0)</f>
        <v>0</v>
      </c>
      <c r="I5" s="175">
        <f t="shared" si="1"/>
        <v>0</v>
      </c>
      <c r="J5" s="175">
        <f t="shared" ref="J5:J31" si="2">IFERROR(F5/B5,0)</f>
        <v>0</v>
      </c>
      <c r="K5" s="193"/>
      <c r="L5" s="206"/>
    </row>
    <row r="6" spans="1:12" ht="15.75">
      <c r="A6" s="187" t="s">
        <v>22</v>
      </c>
      <c r="B6" s="197">
        <v>5</v>
      </c>
      <c r="C6" s="197">
        <v>21</v>
      </c>
      <c r="D6" s="197">
        <v>20</v>
      </c>
      <c r="E6" s="197">
        <v>6</v>
      </c>
      <c r="F6" s="197">
        <v>6</v>
      </c>
      <c r="G6" s="175">
        <f t="shared" si="0"/>
        <v>4.2</v>
      </c>
      <c r="H6" s="175">
        <f t="shared" si="1"/>
        <v>0.3</v>
      </c>
      <c r="I6" s="175">
        <f t="shared" si="1"/>
        <v>1</v>
      </c>
      <c r="J6" s="175">
        <f t="shared" si="2"/>
        <v>1.2</v>
      </c>
      <c r="K6" s="193"/>
      <c r="L6" s="206"/>
    </row>
    <row r="7" spans="1:12" ht="31.5">
      <c r="A7" s="187" t="s">
        <v>23</v>
      </c>
      <c r="B7" s="197"/>
      <c r="C7" s="197"/>
      <c r="D7" s="197"/>
      <c r="E7" s="197"/>
      <c r="F7" s="197"/>
      <c r="G7" s="175">
        <f t="shared" si="0"/>
        <v>0</v>
      </c>
      <c r="H7" s="175">
        <f t="shared" si="1"/>
        <v>0</v>
      </c>
      <c r="I7" s="175">
        <f t="shared" si="1"/>
        <v>0</v>
      </c>
      <c r="J7" s="175">
        <f t="shared" si="2"/>
        <v>0</v>
      </c>
      <c r="K7" s="193"/>
      <c r="L7" s="206"/>
    </row>
    <row r="8" spans="1:12" ht="15.75">
      <c r="A8" s="187" t="s">
        <v>24</v>
      </c>
      <c r="B8" s="197"/>
      <c r="C8" s="197"/>
      <c r="D8" s="197"/>
      <c r="E8" s="197"/>
      <c r="F8" s="197"/>
      <c r="G8" s="175">
        <f t="shared" si="0"/>
        <v>0</v>
      </c>
      <c r="H8" s="175">
        <f t="shared" si="1"/>
        <v>0</v>
      </c>
      <c r="I8" s="175">
        <f t="shared" si="1"/>
        <v>0</v>
      </c>
      <c r="J8" s="175">
        <f t="shared" si="2"/>
        <v>0</v>
      </c>
      <c r="K8" s="193"/>
      <c r="L8" s="206"/>
    </row>
    <row r="9" spans="1:12" ht="15.75">
      <c r="A9" s="187" t="s">
        <v>25</v>
      </c>
      <c r="B9" s="197"/>
      <c r="C9" s="197"/>
      <c r="D9" s="197"/>
      <c r="E9" s="197"/>
      <c r="F9" s="197"/>
      <c r="G9" s="175">
        <f t="shared" si="0"/>
        <v>0</v>
      </c>
      <c r="H9" s="175">
        <f t="shared" si="1"/>
        <v>0</v>
      </c>
      <c r="I9" s="175">
        <f t="shared" si="1"/>
        <v>0</v>
      </c>
      <c r="J9" s="175">
        <f t="shared" si="2"/>
        <v>0</v>
      </c>
      <c r="K9" s="193"/>
      <c r="L9" s="206"/>
    </row>
    <row r="10" spans="1:12" ht="15.75">
      <c r="A10" s="187" t="s">
        <v>26</v>
      </c>
      <c r="B10" s="197"/>
      <c r="C10" s="197"/>
      <c r="D10" s="197"/>
      <c r="E10" s="197"/>
      <c r="F10" s="197"/>
      <c r="G10" s="175">
        <f t="shared" si="0"/>
        <v>0</v>
      </c>
      <c r="H10" s="175">
        <f t="shared" si="1"/>
        <v>0</v>
      </c>
      <c r="I10" s="175">
        <f t="shared" si="1"/>
        <v>0</v>
      </c>
      <c r="J10" s="175">
        <f t="shared" si="2"/>
        <v>0</v>
      </c>
      <c r="K10" s="193"/>
      <c r="L10" s="206"/>
    </row>
    <row r="11" spans="1:12" ht="15.75">
      <c r="A11" s="187" t="s">
        <v>27</v>
      </c>
      <c r="B11" s="197">
        <v>23</v>
      </c>
      <c r="C11" s="197">
        <v>34</v>
      </c>
      <c r="D11" s="197">
        <v>31</v>
      </c>
      <c r="E11" s="197">
        <v>23</v>
      </c>
      <c r="F11" s="197">
        <v>21</v>
      </c>
      <c r="G11" s="175">
        <f t="shared" si="0"/>
        <v>1.4782608695652173</v>
      </c>
      <c r="H11" s="175">
        <f t="shared" si="1"/>
        <v>0.74193548387096775</v>
      </c>
      <c r="I11" s="175">
        <f t="shared" si="1"/>
        <v>0.91304347826086951</v>
      </c>
      <c r="J11" s="175">
        <f t="shared" si="2"/>
        <v>0.91304347826086951</v>
      </c>
      <c r="K11" s="193"/>
      <c r="L11" s="206"/>
    </row>
    <row r="12" spans="1:12" ht="15.75">
      <c r="A12" s="187" t="s">
        <v>28</v>
      </c>
      <c r="B12" s="198"/>
      <c r="C12" s="198"/>
      <c r="D12" s="198"/>
      <c r="E12" s="198"/>
      <c r="F12" s="198"/>
      <c r="G12" s="175">
        <f t="shared" si="0"/>
        <v>0</v>
      </c>
      <c r="H12" s="175">
        <f t="shared" si="1"/>
        <v>0</v>
      </c>
      <c r="I12" s="175">
        <f t="shared" si="1"/>
        <v>0</v>
      </c>
      <c r="J12" s="175">
        <f t="shared" si="2"/>
        <v>0</v>
      </c>
      <c r="K12" s="193"/>
      <c r="L12" s="206"/>
    </row>
    <row r="13" spans="1:12" ht="31.5">
      <c r="A13" s="187" t="s">
        <v>29</v>
      </c>
      <c r="B13" s="199"/>
      <c r="C13" s="199"/>
      <c r="D13" s="198"/>
      <c r="E13" s="198"/>
      <c r="F13" s="198"/>
      <c r="G13" s="175">
        <f t="shared" si="0"/>
        <v>0</v>
      </c>
      <c r="H13" s="175">
        <f t="shared" si="1"/>
        <v>0</v>
      </c>
      <c r="I13" s="175">
        <f t="shared" si="1"/>
        <v>0</v>
      </c>
      <c r="J13" s="175">
        <f t="shared" si="2"/>
        <v>0</v>
      </c>
      <c r="K13" s="193"/>
      <c r="L13" s="206"/>
    </row>
    <row r="14" spans="1:12" ht="15.75">
      <c r="A14" s="187" t="s">
        <v>30</v>
      </c>
      <c r="B14" s="197">
        <v>55</v>
      </c>
      <c r="C14" s="197">
        <v>103.5</v>
      </c>
      <c r="D14" s="197">
        <v>95.5</v>
      </c>
      <c r="E14" s="197">
        <v>52.5</v>
      </c>
      <c r="F14" s="197">
        <v>47.5</v>
      </c>
      <c r="G14" s="175">
        <f t="shared" si="0"/>
        <v>1.8818181818181818</v>
      </c>
      <c r="H14" s="175">
        <f t="shared" si="1"/>
        <v>0.54973821989528793</v>
      </c>
      <c r="I14" s="175">
        <f t="shared" si="1"/>
        <v>0.90476190476190477</v>
      </c>
      <c r="J14" s="175">
        <f t="shared" si="2"/>
        <v>0.86363636363636365</v>
      </c>
      <c r="K14" s="193"/>
      <c r="L14" s="206"/>
    </row>
    <row r="15" spans="1:12" ht="47.25">
      <c r="A15" s="187" t="s">
        <v>31</v>
      </c>
      <c r="B15" s="197">
        <v>112</v>
      </c>
      <c r="C15" s="197">
        <v>115</v>
      </c>
      <c r="D15" s="197">
        <v>103</v>
      </c>
      <c r="E15" s="197">
        <v>89</v>
      </c>
      <c r="F15" s="197">
        <v>82</v>
      </c>
      <c r="G15" s="175">
        <f t="shared" si="0"/>
        <v>1.0267857142857142</v>
      </c>
      <c r="H15" s="175">
        <f t="shared" si="1"/>
        <v>0.86407766990291257</v>
      </c>
      <c r="I15" s="175">
        <f t="shared" si="1"/>
        <v>0.9213483146067416</v>
      </c>
      <c r="J15" s="175">
        <f t="shared" si="2"/>
        <v>0.7321428571428571</v>
      </c>
      <c r="K15" s="193"/>
      <c r="L15" s="206"/>
    </row>
    <row r="16" spans="1:12" ht="15.75">
      <c r="A16" s="187" t="s">
        <v>32</v>
      </c>
      <c r="B16" s="197">
        <v>3</v>
      </c>
      <c r="C16" s="197">
        <v>2</v>
      </c>
      <c r="D16" s="197">
        <v>2</v>
      </c>
      <c r="E16" s="197">
        <v>2</v>
      </c>
      <c r="F16" s="197">
        <v>2</v>
      </c>
      <c r="G16" s="175">
        <f t="shared" si="0"/>
        <v>0.66666666666666663</v>
      </c>
      <c r="H16" s="175">
        <f t="shared" si="1"/>
        <v>1</v>
      </c>
      <c r="I16" s="175">
        <f t="shared" si="1"/>
        <v>1</v>
      </c>
      <c r="J16" s="175">
        <f t="shared" si="2"/>
        <v>0.66666666666666663</v>
      </c>
      <c r="K16" s="193"/>
      <c r="L16" s="206"/>
    </row>
    <row r="17" spans="1:12" ht="15.75">
      <c r="A17" s="187" t="s">
        <v>33</v>
      </c>
      <c r="B17" s="197"/>
      <c r="C17" s="197"/>
      <c r="D17" s="197"/>
      <c r="E17" s="197"/>
      <c r="F17" s="197"/>
      <c r="G17" s="175">
        <f t="shared" si="0"/>
        <v>0</v>
      </c>
      <c r="H17" s="175">
        <f t="shared" si="1"/>
        <v>0</v>
      </c>
      <c r="I17" s="175">
        <f t="shared" si="1"/>
        <v>0</v>
      </c>
      <c r="J17" s="175">
        <f t="shared" si="2"/>
        <v>0</v>
      </c>
      <c r="K17" s="193"/>
      <c r="L17" s="206"/>
    </row>
    <row r="18" spans="1:12" ht="15.75">
      <c r="A18" s="187" t="s">
        <v>34</v>
      </c>
      <c r="B18" s="197"/>
      <c r="C18" s="197"/>
      <c r="D18" s="197"/>
      <c r="E18" s="197"/>
      <c r="F18" s="197"/>
      <c r="G18" s="175">
        <f t="shared" si="0"/>
        <v>0</v>
      </c>
      <c r="H18" s="175">
        <f t="shared" si="1"/>
        <v>0</v>
      </c>
      <c r="I18" s="175">
        <f t="shared" si="1"/>
        <v>0</v>
      </c>
      <c r="J18" s="175">
        <f t="shared" si="2"/>
        <v>0</v>
      </c>
      <c r="K18" s="193"/>
      <c r="L18" s="206"/>
    </row>
    <row r="19" spans="1:12" ht="15.75">
      <c r="A19" s="187" t="s">
        <v>35</v>
      </c>
      <c r="B19" s="197">
        <v>4</v>
      </c>
      <c r="C19" s="197">
        <v>3.5</v>
      </c>
      <c r="D19" s="197">
        <v>3.5</v>
      </c>
      <c r="E19" s="197">
        <v>3.5</v>
      </c>
      <c r="F19" s="197">
        <v>2.5</v>
      </c>
      <c r="G19" s="175">
        <f t="shared" si="0"/>
        <v>0.875</v>
      </c>
      <c r="H19" s="175">
        <f t="shared" si="1"/>
        <v>1</v>
      </c>
      <c r="I19" s="175">
        <f t="shared" si="1"/>
        <v>0.7142857142857143</v>
      </c>
      <c r="J19" s="175">
        <f t="shared" si="2"/>
        <v>0.625</v>
      </c>
      <c r="K19" s="193"/>
      <c r="L19" s="206"/>
    </row>
    <row r="20" spans="1:12" ht="15.75">
      <c r="A20" s="187" t="s">
        <v>36</v>
      </c>
      <c r="B20" s="197"/>
      <c r="C20" s="197"/>
      <c r="D20" s="197"/>
      <c r="E20" s="197"/>
      <c r="F20" s="197"/>
      <c r="G20" s="175">
        <f t="shared" si="0"/>
        <v>0</v>
      </c>
      <c r="H20" s="175">
        <f t="shared" si="1"/>
        <v>0</v>
      </c>
      <c r="I20" s="175">
        <f t="shared" si="1"/>
        <v>0</v>
      </c>
      <c r="J20" s="175">
        <f t="shared" si="2"/>
        <v>0</v>
      </c>
      <c r="K20" s="211"/>
      <c r="L20" s="206"/>
    </row>
    <row r="21" spans="1:12" ht="15.75">
      <c r="A21" s="187" t="s">
        <v>37</v>
      </c>
      <c r="B21" s="197"/>
      <c r="C21" s="197"/>
      <c r="D21" s="197"/>
      <c r="E21" s="197"/>
      <c r="F21" s="197"/>
      <c r="G21" s="175">
        <f t="shared" si="0"/>
        <v>0</v>
      </c>
      <c r="H21" s="175">
        <f t="shared" si="1"/>
        <v>0</v>
      </c>
      <c r="I21" s="175">
        <f t="shared" si="1"/>
        <v>0</v>
      </c>
      <c r="J21" s="175">
        <f t="shared" si="2"/>
        <v>0</v>
      </c>
      <c r="K21" s="193"/>
      <c r="L21" s="206"/>
    </row>
    <row r="22" spans="1:12" ht="15.75">
      <c r="A22" s="187" t="s">
        <v>38</v>
      </c>
      <c r="B22" s="197"/>
      <c r="C22" s="197"/>
      <c r="D22" s="197"/>
      <c r="E22" s="197"/>
      <c r="F22" s="197"/>
      <c r="G22" s="175">
        <f t="shared" si="0"/>
        <v>0</v>
      </c>
      <c r="H22" s="175">
        <f t="shared" si="1"/>
        <v>0</v>
      </c>
      <c r="I22" s="175">
        <f t="shared" si="1"/>
        <v>0</v>
      </c>
      <c r="J22" s="175">
        <f t="shared" si="2"/>
        <v>0</v>
      </c>
      <c r="K22" s="193"/>
      <c r="L22" s="206"/>
    </row>
    <row r="23" spans="1:12" ht="15.75">
      <c r="A23" s="187" t="s">
        <v>39</v>
      </c>
      <c r="B23" s="197"/>
      <c r="C23" s="197"/>
      <c r="D23" s="197"/>
      <c r="E23" s="197"/>
      <c r="F23" s="197"/>
      <c r="G23" s="175">
        <f t="shared" si="0"/>
        <v>0</v>
      </c>
      <c r="H23" s="175">
        <f t="shared" ref="H23:I31" si="3">IFERROR(E23/D23,0)</f>
        <v>0</v>
      </c>
      <c r="I23" s="175">
        <f t="shared" si="3"/>
        <v>0</v>
      </c>
      <c r="J23" s="175">
        <f t="shared" si="2"/>
        <v>0</v>
      </c>
      <c r="K23" s="193"/>
      <c r="L23" s="206"/>
    </row>
    <row r="24" spans="1:12" ht="15.75">
      <c r="A24" s="187" t="s">
        <v>40</v>
      </c>
      <c r="B24" s="197"/>
      <c r="C24" s="197"/>
      <c r="D24" s="197"/>
      <c r="E24" s="197"/>
      <c r="F24" s="197"/>
      <c r="G24" s="175">
        <f t="shared" si="0"/>
        <v>0</v>
      </c>
      <c r="H24" s="175">
        <f t="shared" si="3"/>
        <v>0</v>
      </c>
      <c r="I24" s="175">
        <f t="shared" si="3"/>
        <v>0</v>
      </c>
      <c r="J24" s="175">
        <f t="shared" si="2"/>
        <v>0</v>
      </c>
      <c r="K24" s="193"/>
      <c r="L24" s="206"/>
    </row>
    <row r="25" spans="1:12" ht="15.75">
      <c r="A25" s="187" t="s">
        <v>41</v>
      </c>
      <c r="B25" s="197"/>
      <c r="C25" s="197"/>
      <c r="D25" s="197"/>
      <c r="E25" s="197"/>
      <c r="F25" s="197"/>
      <c r="G25" s="175">
        <f t="shared" si="0"/>
        <v>0</v>
      </c>
      <c r="H25" s="175">
        <f t="shared" si="3"/>
        <v>0</v>
      </c>
      <c r="I25" s="175">
        <f t="shared" si="3"/>
        <v>0</v>
      </c>
      <c r="J25" s="175">
        <f t="shared" si="2"/>
        <v>0</v>
      </c>
      <c r="K25" s="193"/>
      <c r="L25" s="206"/>
    </row>
    <row r="26" spans="1:12" ht="15.75">
      <c r="A26" s="187" t="s">
        <v>42</v>
      </c>
      <c r="B26" s="197">
        <v>5</v>
      </c>
      <c r="C26" s="197">
        <v>2</v>
      </c>
      <c r="D26" s="197">
        <v>2</v>
      </c>
      <c r="E26" s="197">
        <v>2</v>
      </c>
      <c r="F26" s="197">
        <v>2</v>
      </c>
      <c r="G26" s="175">
        <f t="shared" si="0"/>
        <v>0.4</v>
      </c>
      <c r="H26" s="175">
        <f t="shared" si="3"/>
        <v>1</v>
      </c>
      <c r="I26" s="175">
        <f t="shared" si="3"/>
        <v>1</v>
      </c>
      <c r="J26" s="175">
        <f t="shared" si="2"/>
        <v>0.4</v>
      </c>
      <c r="K26" s="193"/>
      <c r="L26" s="206"/>
    </row>
    <row r="27" spans="1:12" ht="15.75">
      <c r="A27" s="187" t="s">
        <v>43</v>
      </c>
      <c r="B27" s="197"/>
      <c r="C27" s="197"/>
      <c r="D27" s="197"/>
      <c r="E27" s="197"/>
      <c r="F27" s="197"/>
      <c r="G27" s="175">
        <f t="shared" si="0"/>
        <v>0</v>
      </c>
      <c r="H27" s="175">
        <f t="shared" si="3"/>
        <v>0</v>
      </c>
      <c r="I27" s="175">
        <f t="shared" si="3"/>
        <v>0</v>
      </c>
      <c r="J27" s="175">
        <f t="shared" si="2"/>
        <v>0</v>
      </c>
      <c r="K27" s="193"/>
      <c r="L27" s="206"/>
    </row>
    <row r="28" spans="1:12" ht="15.75">
      <c r="A28" s="187" t="s">
        <v>44</v>
      </c>
      <c r="B28" s="197"/>
      <c r="C28" s="197"/>
      <c r="D28" s="197"/>
      <c r="E28" s="197"/>
      <c r="F28" s="197"/>
      <c r="G28" s="175">
        <f t="shared" si="0"/>
        <v>0</v>
      </c>
      <c r="H28" s="175">
        <f t="shared" si="3"/>
        <v>0</v>
      </c>
      <c r="I28" s="175">
        <f t="shared" si="3"/>
        <v>0</v>
      </c>
      <c r="J28" s="175">
        <f t="shared" si="2"/>
        <v>0</v>
      </c>
      <c r="K28" s="193"/>
      <c r="L28" s="206"/>
    </row>
    <row r="29" spans="1:12" ht="15.75">
      <c r="A29" s="187" t="s">
        <v>45</v>
      </c>
      <c r="B29" s="197">
        <v>6</v>
      </c>
      <c r="C29" s="197">
        <v>5</v>
      </c>
      <c r="D29" s="197">
        <v>5</v>
      </c>
      <c r="E29" s="197">
        <v>5</v>
      </c>
      <c r="F29" s="197">
        <v>5</v>
      </c>
      <c r="G29" s="175">
        <f t="shared" si="0"/>
        <v>0.83333333333333337</v>
      </c>
      <c r="H29" s="175">
        <f t="shared" si="3"/>
        <v>1</v>
      </c>
      <c r="I29" s="175">
        <f t="shared" si="3"/>
        <v>1</v>
      </c>
      <c r="J29" s="175">
        <f t="shared" si="2"/>
        <v>0.83333333333333337</v>
      </c>
      <c r="K29" s="193"/>
      <c r="L29" s="206"/>
    </row>
    <row r="30" spans="1:12" ht="30">
      <c r="A30" s="199" t="s">
        <v>46</v>
      </c>
      <c r="B30" s="209">
        <v>33</v>
      </c>
      <c r="C30" s="209">
        <v>26</v>
      </c>
      <c r="D30" s="209">
        <v>25</v>
      </c>
      <c r="E30" s="209">
        <v>22</v>
      </c>
      <c r="F30" s="209">
        <v>21</v>
      </c>
      <c r="G30" s="175">
        <f t="shared" si="0"/>
        <v>0.78787878787878785</v>
      </c>
      <c r="H30" s="175">
        <f t="shared" si="3"/>
        <v>0.88</v>
      </c>
      <c r="I30" s="175">
        <f t="shared" si="3"/>
        <v>0.95454545454545459</v>
      </c>
      <c r="J30" s="175">
        <f t="shared" si="2"/>
        <v>0.63636363636363635</v>
      </c>
      <c r="K30" s="193"/>
      <c r="L30" s="206"/>
    </row>
    <row r="31" spans="1:12">
      <c r="A31" s="215" t="s">
        <v>56</v>
      </c>
      <c r="B31" s="216">
        <f>SUM(B4:B30)</f>
        <v>246</v>
      </c>
      <c r="C31" s="216">
        <f>SUM(C4:C30)</f>
        <v>312</v>
      </c>
      <c r="D31" s="216">
        <f>SUM(D4:D30)</f>
        <v>287</v>
      </c>
      <c r="E31" s="216">
        <f>SUM(E4:E30)</f>
        <v>205</v>
      </c>
      <c r="F31" s="216">
        <f>SUM(F4:F30)</f>
        <v>189</v>
      </c>
      <c r="G31" s="175">
        <f t="shared" si="0"/>
        <v>1.2682926829268293</v>
      </c>
      <c r="H31" s="175">
        <f t="shared" si="3"/>
        <v>0.7142857142857143</v>
      </c>
      <c r="I31" s="175">
        <f t="shared" si="3"/>
        <v>0.92195121951219516</v>
      </c>
      <c r="J31" s="175">
        <f t="shared" si="2"/>
        <v>0.76829268292682928</v>
      </c>
      <c r="K31" s="193"/>
      <c r="L31" s="206"/>
    </row>
    <row r="32" spans="1:12">
      <c r="A32" s="211"/>
      <c r="B32" s="206"/>
      <c r="C32" s="206"/>
      <c r="D32" s="206"/>
      <c r="E32" s="206"/>
      <c r="F32" s="206"/>
      <c r="G32" s="206"/>
      <c r="H32" s="206"/>
      <c r="I32" s="206"/>
      <c r="J32" s="206"/>
      <c r="K32" s="193"/>
      <c r="L32" s="206"/>
    </row>
    <row r="33" spans="1:12" ht="16.5" thickBot="1">
      <c r="A33" s="590" t="s">
        <v>55</v>
      </c>
      <c r="B33" s="590"/>
      <c r="C33" s="590"/>
      <c r="D33" s="590"/>
      <c r="E33" s="590"/>
      <c r="F33" s="590"/>
      <c r="G33" s="590"/>
      <c r="H33" s="590"/>
      <c r="I33" s="590"/>
      <c r="J33" s="590"/>
      <c r="K33" s="193"/>
      <c r="L33" s="206"/>
    </row>
    <row r="34" spans="1:12" ht="32.25" thickBot="1">
      <c r="A34" s="165" t="s">
        <v>69</v>
      </c>
      <c r="B34" s="194" t="s">
        <v>60</v>
      </c>
      <c r="C34" s="194" t="s">
        <v>61</v>
      </c>
      <c r="D34" s="195" t="s">
        <v>62</v>
      </c>
      <c r="E34" s="195" t="s">
        <v>63</v>
      </c>
      <c r="F34" s="195" t="s">
        <v>64</v>
      </c>
      <c r="G34" s="207" t="s">
        <v>65</v>
      </c>
      <c r="H34" s="207" t="s">
        <v>66</v>
      </c>
      <c r="I34" s="207" t="s">
        <v>67</v>
      </c>
      <c r="J34" s="208" t="s">
        <v>68</v>
      </c>
      <c r="K34" s="193"/>
      <c r="L34" s="206"/>
    </row>
    <row r="35" spans="1:12" ht="31.5">
      <c r="A35" s="186" t="s">
        <v>20</v>
      </c>
      <c r="B35" s="196"/>
      <c r="C35" s="196"/>
      <c r="D35" s="196"/>
      <c r="E35" s="196"/>
      <c r="F35" s="196"/>
      <c r="G35" s="172">
        <f>IFERROR(C35/B35,0)</f>
        <v>0</v>
      </c>
      <c r="H35" s="172">
        <f>IFERROR(E35/D35,0)</f>
        <v>0</v>
      </c>
      <c r="I35" s="172">
        <f>IFERROR(F35/E35,0)</f>
        <v>0</v>
      </c>
      <c r="J35" s="172">
        <f>IFERROR(F35/B35,0)</f>
        <v>0</v>
      </c>
      <c r="K35" s="193"/>
      <c r="L35" s="206"/>
    </row>
    <row r="36" spans="1:12" ht="20.25" customHeight="1">
      <c r="A36" s="187" t="s">
        <v>21</v>
      </c>
      <c r="B36" s="197"/>
      <c r="C36" s="197"/>
      <c r="D36" s="197"/>
      <c r="E36" s="197"/>
      <c r="F36" s="197"/>
      <c r="G36" s="175">
        <f t="shared" ref="G36:G62" si="4">IFERROR(C36/B36,0)</f>
        <v>0</v>
      </c>
      <c r="H36" s="175">
        <f t="shared" ref="H36:I51" si="5">IFERROR(E36/D36,0)</f>
        <v>0</v>
      </c>
      <c r="I36" s="175">
        <f t="shared" si="5"/>
        <v>0</v>
      </c>
      <c r="J36" s="175">
        <f t="shared" ref="J36:J62" si="6">IFERROR(F36/B36,0)</f>
        <v>0</v>
      </c>
      <c r="K36" s="193"/>
      <c r="L36" s="206"/>
    </row>
    <row r="37" spans="1:12" ht="15.75">
      <c r="A37" s="187" t="s">
        <v>22</v>
      </c>
      <c r="B37" s="197">
        <v>0</v>
      </c>
      <c r="C37" s="197">
        <v>5</v>
      </c>
      <c r="D37" s="197">
        <v>5</v>
      </c>
      <c r="E37" s="197">
        <v>4</v>
      </c>
      <c r="F37" s="197">
        <v>4</v>
      </c>
      <c r="G37" s="175">
        <f t="shared" si="4"/>
        <v>0</v>
      </c>
      <c r="H37" s="175">
        <f t="shared" si="5"/>
        <v>0.8</v>
      </c>
      <c r="I37" s="175">
        <f t="shared" si="5"/>
        <v>1</v>
      </c>
      <c r="J37" s="175">
        <f t="shared" si="6"/>
        <v>0</v>
      </c>
      <c r="K37" s="193"/>
      <c r="L37" s="206"/>
    </row>
    <row r="38" spans="1:12" ht="31.5">
      <c r="A38" s="187" t="s">
        <v>23</v>
      </c>
      <c r="B38" s="197"/>
      <c r="C38" s="197"/>
      <c r="D38" s="197"/>
      <c r="E38" s="197"/>
      <c r="F38" s="197"/>
      <c r="G38" s="175">
        <f t="shared" si="4"/>
        <v>0</v>
      </c>
      <c r="H38" s="175">
        <f t="shared" si="5"/>
        <v>0</v>
      </c>
      <c r="I38" s="175">
        <f t="shared" si="5"/>
        <v>0</v>
      </c>
      <c r="J38" s="175">
        <f t="shared" si="6"/>
        <v>0</v>
      </c>
      <c r="K38" s="217"/>
    </row>
    <row r="39" spans="1:12" ht="19.5" customHeight="1">
      <c r="A39" s="187" t="s">
        <v>24</v>
      </c>
      <c r="B39" s="197"/>
      <c r="C39" s="197"/>
      <c r="D39" s="197"/>
      <c r="E39" s="197"/>
      <c r="F39" s="197"/>
      <c r="G39" s="175">
        <f t="shared" si="4"/>
        <v>0</v>
      </c>
      <c r="H39" s="175">
        <f t="shared" si="5"/>
        <v>0</v>
      </c>
      <c r="I39" s="175">
        <f t="shared" si="5"/>
        <v>0</v>
      </c>
      <c r="J39" s="175">
        <f t="shared" si="6"/>
        <v>0</v>
      </c>
      <c r="K39" s="217"/>
    </row>
    <row r="40" spans="1:12" ht="20.25" customHeight="1">
      <c r="A40" s="187" t="s">
        <v>25</v>
      </c>
      <c r="B40" s="197"/>
      <c r="C40" s="197"/>
      <c r="D40" s="197"/>
      <c r="E40" s="197"/>
      <c r="F40" s="197"/>
      <c r="G40" s="175">
        <f t="shared" si="4"/>
        <v>0</v>
      </c>
      <c r="H40" s="175">
        <f t="shared" si="5"/>
        <v>0</v>
      </c>
      <c r="I40" s="175">
        <f t="shared" si="5"/>
        <v>0</v>
      </c>
      <c r="J40" s="175">
        <f t="shared" si="6"/>
        <v>0</v>
      </c>
      <c r="K40" s="217"/>
    </row>
    <row r="41" spans="1:12" ht="19.5" customHeight="1">
      <c r="A41" s="187" t="s">
        <v>26</v>
      </c>
      <c r="B41" s="197"/>
      <c r="C41" s="197"/>
      <c r="D41" s="197"/>
      <c r="E41" s="197"/>
      <c r="F41" s="197"/>
      <c r="G41" s="175">
        <f t="shared" si="4"/>
        <v>0</v>
      </c>
      <c r="H41" s="175">
        <f t="shared" si="5"/>
        <v>0</v>
      </c>
      <c r="I41" s="175">
        <f t="shared" si="5"/>
        <v>0</v>
      </c>
      <c r="J41" s="175">
        <f t="shared" si="6"/>
        <v>0</v>
      </c>
      <c r="K41" s="217"/>
    </row>
    <row r="42" spans="1:12" ht="18.75" customHeight="1">
      <c r="A42" s="187" t="s">
        <v>27</v>
      </c>
      <c r="B42" s="197">
        <v>6</v>
      </c>
      <c r="C42" s="197">
        <v>4</v>
      </c>
      <c r="D42" s="197">
        <v>4</v>
      </c>
      <c r="E42" s="197">
        <v>4</v>
      </c>
      <c r="F42" s="197">
        <v>3</v>
      </c>
      <c r="G42" s="175">
        <f t="shared" si="4"/>
        <v>0.66666666666666663</v>
      </c>
      <c r="H42" s="175">
        <f t="shared" si="5"/>
        <v>1</v>
      </c>
      <c r="I42" s="175">
        <f t="shared" si="5"/>
        <v>0.75</v>
      </c>
      <c r="J42" s="175">
        <f t="shared" si="6"/>
        <v>0.5</v>
      </c>
      <c r="K42" s="217"/>
    </row>
    <row r="43" spans="1:12" ht="21.75" customHeight="1">
      <c r="A43" s="187" t="s">
        <v>28</v>
      </c>
      <c r="B43" s="198"/>
      <c r="C43" s="198"/>
      <c r="D43" s="198"/>
      <c r="E43" s="198"/>
      <c r="F43" s="198"/>
      <c r="G43" s="175">
        <f t="shared" si="4"/>
        <v>0</v>
      </c>
      <c r="H43" s="175">
        <f t="shared" si="5"/>
        <v>0</v>
      </c>
      <c r="I43" s="175">
        <f t="shared" si="5"/>
        <v>0</v>
      </c>
      <c r="J43" s="175">
        <f t="shared" si="6"/>
        <v>0</v>
      </c>
      <c r="K43" s="217"/>
    </row>
    <row r="44" spans="1:12" ht="31.5">
      <c r="A44" s="187" t="s">
        <v>29</v>
      </c>
      <c r="B44" s="199"/>
      <c r="C44" s="199"/>
      <c r="D44" s="198"/>
      <c r="E44" s="198"/>
      <c r="F44" s="198"/>
      <c r="G44" s="175">
        <f t="shared" si="4"/>
        <v>0</v>
      </c>
      <c r="H44" s="175">
        <f t="shared" si="5"/>
        <v>0</v>
      </c>
      <c r="I44" s="175">
        <f t="shared" si="5"/>
        <v>0</v>
      </c>
      <c r="J44" s="175">
        <f t="shared" si="6"/>
        <v>0</v>
      </c>
      <c r="K44" s="217"/>
    </row>
    <row r="45" spans="1:12" ht="15.75">
      <c r="A45" s="187" t="s">
        <v>30</v>
      </c>
      <c r="B45" s="197">
        <v>19</v>
      </c>
      <c r="C45" s="197">
        <v>17.5</v>
      </c>
      <c r="D45" s="197">
        <v>16.5</v>
      </c>
      <c r="E45" s="197">
        <v>16.5</v>
      </c>
      <c r="F45" s="197">
        <v>15.5</v>
      </c>
      <c r="G45" s="175">
        <f t="shared" si="4"/>
        <v>0.92105263157894735</v>
      </c>
      <c r="H45" s="175">
        <f t="shared" si="5"/>
        <v>1</v>
      </c>
      <c r="I45" s="175">
        <f t="shared" si="5"/>
        <v>0.93939393939393945</v>
      </c>
      <c r="J45" s="175">
        <f t="shared" si="6"/>
        <v>0.81578947368421051</v>
      </c>
      <c r="K45" s="217"/>
    </row>
    <row r="46" spans="1:12" ht="47.25">
      <c r="A46" s="187" t="s">
        <v>31</v>
      </c>
      <c r="B46" s="197">
        <v>54</v>
      </c>
      <c r="C46" s="197">
        <v>46</v>
      </c>
      <c r="D46" s="197">
        <v>43</v>
      </c>
      <c r="E46" s="197">
        <v>41</v>
      </c>
      <c r="F46" s="197">
        <v>39</v>
      </c>
      <c r="G46" s="175">
        <f t="shared" si="4"/>
        <v>0.85185185185185186</v>
      </c>
      <c r="H46" s="175">
        <f t="shared" si="5"/>
        <v>0.95348837209302328</v>
      </c>
      <c r="I46" s="175">
        <f t="shared" si="5"/>
        <v>0.95121951219512191</v>
      </c>
      <c r="J46" s="175">
        <f t="shared" si="6"/>
        <v>0.72222222222222221</v>
      </c>
      <c r="K46" s="217"/>
    </row>
    <row r="47" spans="1:12" ht="15.75">
      <c r="A47" s="187" t="s">
        <v>32</v>
      </c>
      <c r="B47" s="197"/>
      <c r="C47" s="197"/>
      <c r="D47" s="197"/>
      <c r="E47" s="197"/>
      <c r="F47" s="197"/>
      <c r="G47" s="175">
        <f t="shared" si="4"/>
        <v>0</v>
      </c>
      <c r="H47" s="175">
        <f t="shared" si="5"/>
        <v>0</v>
      </c>
      <c r="I47" s="175">
        <f t="shared" si="5"/>
        <v>0</v>
      </c>
      <c r="J47" s="175">
        <f t="shared" si="6"/>
        <v>0</v>
      </c>
      <c r="K47" s="217"/>
    </row>
    <row r="48" spans="1:12" ht="15.75">
      <c r="A48" s="187" t="s">
        <v>33</v>
      </c>
      <c r="B48" s="197"/>
      <c r="C48" s="197"/>
      <c r="D48" s="197"/>
      <c r="E48" s="197"/>
      <c r="F48" s="197"/>
      <c r="G48" s="175">
        <f t="shared" si="4"/>
        <v>0</v>
      </c>
      <c r="H48" s="175">
        <f t="shared" si="5"/>
        <v>0</v>
      </c>
      <c r="I48" s="175">
        <f t="shared" si="5"/>
        <v>0</v>
      </c>
      <c r="J48" s="175">
        <f t="shared" si="6"/>
        <v>0</v>
      </c>
      <c r="K48" s="217"/>
    </row>
    <row r="49" spans="1:11" ht="15.75">
      <c r="A49" s="187" t="s">
        <v>34</v>
      </c>
      <c r="B49" s="197"/>
      <c r="C49" s="197"/>
      <c r="D49" s="197"/>
      <c r="E49" s="197"/>
      <c r="F49" s="197"/>
      <c r="G49" s="175">
        <f t="shared" si="4"/>
        <v>0</v>
      </c>
      <c r="H49" s="175">
        <f t="shared" si="5"/>
        <v>0</v>
      </c>
      <c r="I49" s="175">
        <f t="shared" si="5"/>
        <v>0</v>
      </c>
      <c r="J49" s="175">
        <f t="shared" si="6"/>
        <v>0</v>
      </c>
      <c r="K49" s="217"/>
    </row>
    <row r="50" spans="1:11" ht="15.75">
      <c r="A50" s="187" t="s">
        <v>35</v>
      </c>
      <c r="B50" s="197">
        <v>1</v>
      </c>
      <c r="C50" s="197">
        <v>0.5</v>
      </c>
      <c r="D50" s="197">
        <v>0.5</v>
      </c>
      <c r="E50" s="197">
        <v>0.5</v>
      </c>
      <c r="F50" s="197">
        <v>0.5</v>
      </c>
      <c r="G50" s="175">
        <f t="shared" si="4"/>
        <v>0.5</v>
      </c>
      <c r="H50" s="175">
        <f t="shared" si="5"/>
        <v>1</v>
      </c>
      <c r="I50" s="175">
        <f t="shared" si="5"/>
        <v>1</v>
      </c>
      <c r="J50" s="175">
        <f t="shared" si="6"/>
        <v>0.5</v>
      </c>
      <c r="K50" s="217"/>
    </row>
    <row r="51" spans="1:11" ht="15.75">
      <c r="A51" s="187" t="s">
        <v>36</v>
      </c>
      <c r="B51" s="197"/>
      <c r="C51" s="197"/>
      <c r="D51" s="197"/>
      <c r="E51" s="197"/>
      <c r="F51" s="197"/>
      <c r="G51" s="175">
        <f t="shared" si="4"/>
        <v>0</v>
      </c>
      <c r="H51" s="175">
        <f t="shared" si="5"/>
        <v>0</v>
      </c>
      <c r="I51" s="175">
        <f t="shared" si="5"/>
        <v>0</v>
      </c>
      <c r="J51" s="175">
        <f t="shared" si="6"/>
        <v>0</v>
      </c>
      <c r="K51" s="217"/>
    </row>
    <row r="52" spans="1:11" ht="15.75">
      <c r="A52" s="187" t="s">
        <v>37</v>
      </c>
      <c r="B52" s="197"/>
      <c r="C52" s="197"/>
      <c r="D52" s="197"/>
      <c r="E52" s="197"/>
      <c r="F52" s="197"/>
      <c r="G52" s="175">
        <f t="shared" si="4"/>
        <v>0</v>
      </c>
      <c r="H52" s="175">
        <f t="shared" ref="H52:I62" si="7">IFERROR(E52/D52,0)</f>
        <v>0</v>
      </c>
      <c r="I52" s="175">
        <f t="shared" si="7"/>
        <v>0</v>
      </c>
      <c r="J52" s="175">
        <f t="shared" si="6"/>
        <v>0</v>
      </c>
      <c r="K52" s="217"/>
    </row>
    <row r="53" spans="1:11" ht="15.75">
      <c r="A53" s="187" t="s">
        <v>38</v>
      </c>
      <c r="B53" s="197"/>
      <c r="C53" s="197"/>
      <c r="D53" s="197"/>
      <c r="E53" s="197"/>
      <c r="F53" s="197"/>
      <c r="G53" s="175">
        <f t="shared" si="4"/>
        <v>0</v>
      </c>
      <c r="H53" s="175">
        <f t="shared" si="7"/>
        <v>0</v>
      </c>
      <c r="I53" s="175">
        <f t="shared" si="7"/>
        <v>0</v>
      </c>
      <c r="J53" s="175">
        <f t="shared" si="6"/>
        <v>0</v>
      </c>
      <c r="K53" s="217"/>
    </row>
    <row r="54" spans="1:11" ht="15.75">
      <c r="A54" s="187" t="s">
        <v>39</v>
      </c>
      <c r="B54" s="197"/>
      <c r="C54" s="197"/>
      <c r="D54" s="197"/>
      <c r="E54" s="197"/>
      <c r="F54" s="197"/>
      <c r="G54" s="175">
        <f t="shared" si="4"/>
        <v>0</v>
      </c>
      <c r="H54" s="175">
        <f t="shared" si="7"/>
        <v>0</v>
      </c>
      <c r="I54" s="175">
        <f t="shared" si="7"/>
        <v>0</v>
      </c>
      <c r="J54" s="175">
        <f t="shared" si="6"/>
        <v>0</v>
      </c>
      <c r="K54" s="217"/>
    </row>
    <row r="55" spans="1:11" ht="15.75">
      <c r="A55" s="187" t="s">
        <v>40</v>
      </c>
      <c r="B55" s="197"/>
      <c r="C55" s="197"/>
      <c r="D55" s="197"/>
      <c r="E55" s="197"/>
      <c r="F55" s="197"/>
      <c r="G55" s="175">
        <f t="shared" si="4"/>
        <v>0</v>
      </c>
      <c r="H55" s="175">
        <f t="shared" si="7"/>
        <v>0</v>
      </c>
      <c r="I55" s="175">
        <f t="shared" si="7"/>
        <v>0</v>
      </c>
      <c r="J55" s="175">
        <f t="shared" si="6"/>
        <v>0</v>
      </c>
      <c r="K55" s="217"/>
    </row>
    <row r="56" spans="1:11" ht="15.75">
      <c r="A56" s="187" t="s">
        <v>41</v>
      </c>
      <c r="B56" s="197"/>
      <c r="C56" s="197"/>
      <c r="D56" s="197"/>
      <c r="E56" s="197"/>
      <c r="F56" s="197"/>
      <c r="G56" s="175">
        <f t="shared" si="4"/>
        <v>0</v>
      </c>
      <c r="H56" s="175">
        <f t="shared" si="7"/>
        <v>0</v>
      </c>
      <c r="I56" s="175">
        <f t="shared" si="7"/>
        <v>0</v>
      </c>
      <c r="J56" s="175">
        <f t="shared" si="6"/>
        <v>0</v>
      </c>
      <c r="K56" s="217"/>
    </row>
    <row r="57" spans="1:11" ht="15.75">
      <c r="A57" s="187" t="s">
        <v>42</v>
      </c>
      <c r="B57" s="197">
        <v>2</v>
      </c>
      <c r="C57" s="197">
        <v>4</v>
      </c>
      <c r="D57" s="197">
        <v>4</v>
      </c>
      <c r="E57" s="197">
        <v>4</v>
      </c>
      <c r="F57" s="197">
        <v>3</v>
      </c>
      <c r="G57" s="175">
        <f t="shared" si="4"/>
        <v>2</v>
      </c>
      <c r="H57" s="175">
        <f t="shared" si="7"/>
        <v>1</v>
      </c>
      <c r="I57" s="175">
        <f t="shared" si="7"/>
        <v>0.75</v>
      </c>
      <c r="J57" s="175">
        <f t="shared" si="6"/>
        <v>1.5</v>
      </c>
      <c r="K57" s="217"/>
    </row>
    <row r="58" spans="1:11" ht="15.75">
      <c r="A58" s="187" t="s">
        <v>43</v>
      </c>
      <c r="B58" s="197"/>
      <c r="C58" s="197"/>
      <c r="D58" s="197"/>
      <c r="E58" s="197"/>
      <c r="F58" s="197"/>
      <c r="G58" s="175">
        <f t="shared" si="4"/>
        <v>0</v>
      </c>
      <c r="H58" s="175">
        <f t="shared" si="7"/>
        <v>0</v>
      </c>
      <c r="I58" s="175">
        <f t="shared" si="7"/>
        <v>0</v>
      </c>
      <c r="J58" s="175">
        <f t="shared" si="6"/>
        <v>0</v>
      </c>
      <c r="K58" s="217"/>
    </row>
    <row r="59" spans="1:11" ht="15.75">
      <c r="A59" s="187" t="s">
        <v>44</v>
      </c>
      <c r="B59" s="197"/>
      <c r="C59" s="197"/>
      <c r="D59" s="197"/>
      <c r="E59" s="197"/>
      <c r="F59" s="197"/>
      <c r="G59" s="175">
        <f t="shared" si="4"/>
        <v>0</v>
      </c>
      <c r="H59" s="175">
        <f t="shared" si="7"/>
        <v>0</v>
      </c>
      <c r="I59" s="175">
        <f t="shared" si="7"/>
        <v>0</v>
      </c>
      <c r="J59" s="175">
        <f t="shared" si="6"/>
        <v>0</v>
      </c>
      <c r="K59" s="217"/>
    </row>
    <row r="60" spans="1:11" ht="15.75">
      <c r="A60" s="187" t="s">
        <v>45</v>
      </c>
      <c r="B60" s="197">
        <v>2</v>
      </c>
      <c r="C60" s="197">
        <v>1</v>
      </c>
      <c r="D60" s="197">
        <v>1</v>
      </c>
      <c r="E60" s="197">
        <v>1</v>
      </c>
      <c r="F60" s="197">
        <v>1</v>
      </c>
      <c r="G60" s="175">
        <f t="shared" si="4"/>
        <v>0.5</v>
      </c>
      <c r="H60" s="175">
        <f t="shared" si="7"/>
        <v>1</v>
      </c>
      <c r="I60" s="175">
        <f t="shared" si="7"/>
        <v>1</v>
      </c>
      <c r="J60" s="175">
        <f t="shared" si="6"/>
        <v>0.5</v>
      </c>
      <c r="K60" s="217"/>
    </row>
    <row r="61" spans="1:11" ht="30">
      <c r="A61" s="199" t="s">
        <v>46</v>
      </c>
      <c r="B61" s="209">
        <v>3</v>
      </c>
      <c r="C61" s="209">
        <v>6</v>
      </c>
      <c r="D61" s="209">
        <v>5</v>
      </c>
      <c r="E61" s="209">
        <v>5</v>
      </c>
      <c r="F61" s="209">
        <v>5</v>
      </c>
      <c r="G61" s="175">
        <f t="shared" si="4"/>
        <v>2</v>
      </c>
      <c r="H61" s="175">
        <f t="shared" si="7"/>
        <v>1</v>
      </c>
      <c r="I61" s="175">
        <f t="shared" si="7"/>
        <v>1</v>
      </c>
      <c r="J61" s="175">
        <f t="shared" si="6"/>
        <v>1.6666666666666667</v>
      </c>
      <c r="K61" s="217"/>
    </row>
    <row r="62" spans="1:11">
      <c r="A62" s="215" t="s">
        <v>56</v>
      </c>
      <c r="B62" s="210">
        <f>SUM(B35:B61)</f>
        <v>87</v>
      </c>
      <c r="C62" s="210">
        <f>SUM(C35:C61)</f>
        <v>84</v>
      </c>
      <c r="D62" s="210">
        <f>SUM(D35:D61)</f>
        <v>79</v>
      </c>
      <c r="E62" s="210">
        <f>SUM(E35:E61)</f>
        <v>76</v>
      </c>
      <c r="F62" s="210">
        <f>SUM(F35:F61)</f>
        <v>71</v>
      </c>
      <c r="G62" s="175">
        <f t="shared" si="4"/>
        <v>0.96551724137931039</v>
      </c>
      <c r="H62" s="175">
        <f t="shared" si="7"/>
        <v>0.96202531645569622</v>
      </c>
      <c r="I62" s="175">
        <f t="shared" si="7"/>
        <v>0.93421052631578949</v>
      </c>
      <c r="J62" s="175">
        <f t="shared" si="6"/>
        <v>0.81609195402298851</v>
      </c>
      <c r="K62" s="217"/>
    </row>
    <row r="63" spans="1:11">
      <c r="K63" s="217"/>
    </row>
    <row r="64" spans="1:11" ht="16.5" thickBot="1">
      <c r="A64" s="593" t="s">
        <v>127</v>
      </c>
      <c r="B64" s="594"/>
      <c r="C64" s="594"/>
      <c r="D64" s="594"/>
      <c r="E64" s="595"/>
      <c r="K64" s="217"/>
    </row>
    <row r="65" spans="1:11" ht="63.75" thickBot="1">
      <c r="A65" s="201" t="s">
        <v>69</v>
      </c>
      <c r="B65" s="202" t="s">
        <v>61</v>
      </c>
      <c r="C65" s="203" t="s">
        <v>62</v>
      </c>
      <c r="D65" s="203" t="s">
        <v>63</v>
      </c>
      <c r="E65" s="203" t="s">
        <v>64</v>
      </c>
      <c r="F65" s="189" t="s">
        <v>147</v>
      </c>
      <c r="G65" s="189" t="s">
        <v>148</v>
      </c>
      <c r="H65" s="189" t="s">
        <v>149</v>
      </c>
      <c r="I65" s="190" t="s">
        <v>150</v>
      </c>
      <c r="K65" s="217"/>
    </row>
    <row r="66" spans="1:11" ht="31.5">
      <c r="A66" s="186" t="s">
        <v>20</v>
      </c>
      <c r="B66" s="196"/>
      <c r="C66" s="196"/>
      <c r="D66" s="196"/>
      <c r="E66" s="196"/>
      <c r="F66" s="204">
        <f>+IFERROR(B66/(C4+C35),0)*100</f>
        <v>0</v>
      </c>
      <c r="G66" s="204">
        <f>+IFERROR(C66/(D4+D35),0)*100</f>
        <v>0</v>
      </c>
      <c r="H66" s="204">
        <f>+IFERROR(D66/(E4+E35),0)*100</f>
        <v>0</v>
      </c>
      <c r="I66" s="204">
        <f>+IFERROR(E66/(F4+F35),0)*100</f>
        <v>0</v>
      </c>
      <c r="K66" s="217"/>
    </row>
    <row r="67" spans="1:11" ht="15.75">
      <c r="A67" s="187" t="s">
        <v>21</v>
      </c>
      <c r="B67" s="197"/>
      <c r="C67" s="197"/>
      <c r="D67" s="197"/>
      <c r="E67" s="197"/>
      <c r="F67" s="205">
        <f t="shared" ref="F67:I82" si="8">+IFERROR(B67/(C5+C36),0)*100</f>
        <v>0</v>
      </c>
      <c r="G67" s="205">
        <f t="shared" si="8"/>
        <v>0</v>
      </c>
      <c r="H67" s="205">
        <f t="shared" si="8"/>
        <v>0</v>
      </c>
      <c r="I67" s="205">
        <f t="shared" si="8"/>
        <v>0</v>
      </c>
      <c r="K67" s="217"/>
    </row>
    <row r="68" spans="1:11" ht="15.75">
      <c r="A68" s="187" t="s">
        <v>22</v>
      </c>
      <c r="B68" s="197">
        <v>19</v>
      </c>
      <c r="C68" s="197">
        <v>19</v>
      </c>
      <c r="D68" s="197">
        <v>7</v>
      </c>
      <c r="E68" s="197">
        <v>7</v>
      </c>
      <c r="F68" s="205">
        <f t="shared" si="8"/>
        <v>73.076923076923066</v>
      </c>
      <c r="G68" s="205">
        <f t="shared" si="8"/>
        <v>76</v>
      </c>
      <c r="H68" s="205">
        <f t="shared" si="8"/>
        <v>70</v>
      </c>
      <c r="I68" s="205">
        <f t="shared" si="8"/>
        <v>70</v>
      </c>
      <c r="K68" s="217"/>
    </row>
    <row r="69" spans="1:11" ht="31.5">
      <c r="A69" s="187" t="s">
        <v>23</v>
      </c>
      <c r="B69" s="197"/>
      <c r="C69" s="197"/>
      <c r="D69" s="197"/>
      <c r="E69" s="197"/>
      <c r="F69" s="205">
        <f t="shared" si="8"/>
        <v>0</v>
      </c>
      <c r="G69" s="205">
        <f t="shared" si="8"/>
        <v>0</v>
      </c>
      <c r="H69" s="205">
        <f t="shared" si="8"/>
        <v>0</v>
      </c>
      <c r="I69" s="205">
        <f t="shared" si="8"/>
        <v>0</v>
      </c>
      <c r="K69" s="217"/>
    </row>
    <row r="70" spans="1:11" ht="15.75">
      <c r="A70" s="187" t="s">
        <v>24</v>
      </c>
      <c r="B70" s="197"/>
      <c r="C70" s="197"/>
      <c r="D70" s="197"/>
      <c r="E70" s="197"/>
      <c r="F70" s="205">
        <f t="shared" si="8"/>
        <v>0</v>
      </c>
      <c r="G70" s="205">
        <f t="shared" si="8"/>
        <v>0</v>
      </c>
      <c r="H70" s="205">
        <f t="shared" si="8"/>
        <v>0</v>
      </c>
      <c r="I70" s="205">
        <f t="shared" si="8"/>
        <v>0</v>
      </c>
      <c r="K70" s="217"/>
    </row>
    <row r="71" spans="1:11" ht="15.75">
      <c r="A71" s="187" t="s">
        <v>25</v>
      </c>
      <c r="B71" s="197"/>
      <c r="C71" s="197"/>
      <c r="D71" s="197"/>
      <c r="E71" s="197"/>
      <c r="F71" s="205">
        <f t="shared" si="8"/>
        <v>0</v>
      </c>
      <c r="G71" s="205">
        <f t="shared" si="8"/>
        <v>0</v>
      </c>
      <c r="H71" s="205">
        <f t="shared" si="8"/>
        <v>0</v>
      </c>
      <c r="I71" s="205">
        <f t="shared" si="8"/>
        <v>0</v>
      </c>
      <c r="K71" s="217"/>
    </row>
    <row r="72" spans="1:11" ht="15.75">
      <c r="A72" s="187" t="s">
        <v>26</v>
      </c>
      <c r="B72" s="197"/>
      <c r="C72" s="197"/>
      <c r="D72" s="197"/>
      <c r="E72" s="197"/>
      <c r="F72" s="205">
        <f t="shared" si="8"/>
        <v>0</v>
      </c>
      <c r="G72" s="205">
        <f t="shared" si="8"/>
        <v>0</v>
      </c>
      <c r="H72" s="205">
        <f t="shared" si="8"/>
        <v>0</v>
      </c>
      <c r="I72" s="205">
        <f t="shared" si="8"/>
        <v>0</v>
      </c>
      <c r="K72" s="217"/>
    </row>
    <row r="73" spans="1:11" ht="15.75">
      <c r="A73" s="187" t="s">
        <v>27</v>
      </c>
      <c r="B73" s="209">
        <v>28</v>
      </c>
      <c r="C73" s="209">
        <v>26</v>
      </c>
      <c r="D73" s="209">
        <v>21</v>
      </c>
      <c r="E73" s="209">
        <v>19</v>
      </c>
      <c r="F73" s="205">
        <f t="shared" si="8"/>
        <v>73.68421052631578</v>
      </c>
      <c r="G73" s="205">
        <f t="shared" si="8"/>
        <v>74.285714285714292</v>
      </c>
      <c r="H73" s="205">
        <f t="shared" si="8"/>
        <v>77.777777777777786</v>
      </c>
      <c r="I73" s="205">
        <f t="shared" si="8"/>
        <v>79.166666666666657</v>
      </c>
      <c r="K73" s="217"/>
    </row>
    <row r="74" spans="1:11" ht="15.75">
      <c r="A74" s="187" t="s">
        <v>28</v>
      </c>
      <c r="B74" s="218"/>
      <c r="C74" s="209"/>
      <c r="D74" s="209"/>
      <c r="E74" s="209"/>
      <c r="F74" s="205">
        <f t="shared" si="8"/>
        <v>0</v>
      </c>
      <c r="G74" s="205">
        <f t="shared" si="8"/>
        <v>0</v>
      </c>
      <c r="H74" s="205">
        <f t="shared" si="8"/>
        <v>0</v>
      </c>
      <c r="I74" s="205">
        <f t="shared" si="8"/>
        <v>0</v>
      </c>
      <c r="K74" s="217"/>
    </row>
    <row r="75" spans="1:11" ht="31.5">
      <c r="A75" s="187" t="s">
        <v>29</v>
      </c>
      <c r="B75" s="197"/>
      <c r="C75" s="197"/>
      <c r="D75" s="197"/>
      <c r="E75" s="197"/>
      <c r="F75" s="205">
        <f t="shared" si="8"/>
        <v>0</v>
      </c>
      <c r="G75" s="205">
        <f t="shared" si="8"/>
        <v>0</v>
      </c>
      <c r="H75" s="205">
        <f t="shared" si="8"/>
        <v>0</v>
      </c>
      <c r="I75" s="205">
        <f t="shared" si="8"/>
        <v>0</v>
      </c>
      <c r="K75" s="217"/>
    </row>
    <row r="76" spans="1:11" ht="15.75">
      <c r="A76" s="187" t="s">
        <v>30</v>
      </c>
      <c r="B76" s="197">
        <v>106</v>
      </c>
      <c r="C76" s="197">
        <v>97</v>
      </c>
      <c r="D76" s="197">
        <v>58</v>
      </c>
      <c r="E76" s="197">
        <v>53.5</v>
      </c>
      <c r="F76" s="205">
        <f t="shared" si="8"/>
        <v>87.603305785123965</v>
      </c>
      <c r="G76" s="205">
        <f t="shared" si="8"/>
        <v>86.607142857142861</v>
      </c>
      <c r="H76" s="205">
        <f t="shared" si="8"/>
        <v>84.05797101449275</v>
      </c>
      <c r="I76" s="205">
        <f t="shared" si="8"/>
        <v>84.920634920634924</v>
      </c>
      <c r="K76" s="217"/>
    </row>
    <row r="77" spans="1:11" ht="47.25">
      <c r="A77" s="187" t="s">
        <v>31</v>
      </c>
      <c r="B77" s="197">
        <v>130</v>
      </c>
      <c r="C77" s="197">
        <v>119</v>
      </c>
      <c r="D77" s="197">
        <v>104</v>
      </c>
      <c r="E77" s="197">
        <v>95</v>
      </c>
      <c r="F77" s="205">
        <f t="shared" si="8"/>
        <v>80.745341614906835</v>
      </c>
      <c r="G77" s="205">
        <f t="shared" si="8"/>
        <v>81.506849315068493</v>
      </c>
      <c r="H77" s="205">
        <f t="shared" si="8"/>
        <v>80</v>
      </c>
      <c r="I77" s="205">
        <f t="shared" si="8"/>
        <v>78.512396694214885</v>
      </c>
      <c r="K77" s="217"/>
    </row>
    <row r="78" spans="1:11" ht="15.75">
      <c r="A78" s="187" t="s">
        <v>32</v>
      </c>
      <c r="B78" s="197">
        <v>2</v>
      </c>
      <c r="C78" s="197">
        <v>2</v>
      </c>
      <c r="D78" s="197">
        <v>2</v>
      </c>
      <c r="E78" s="197">
        <v>2</v>
      </c>
      <c r="F78" s="205">
        <f t="shared" si="8"/>
        <v>100</v>
      </c>
      <c r="G78" s="205">
        <f t="shared" si="8"/>
        <v>100</v>
      </c>
      <c r="H78" s="205">
        <f t="shared" si="8"/>
        <v>100</v>
      </c>
      <c r="I78" s="205">
        <f t="shared" si="8"/>
        <v>100</v>
      </c>
      <c r="K78" s="217"/>
    </row>
    <row r="79" spans="1:11" ht="15.75">
      <c r="A79" s="187" t="s">
        <v>33</v>
      </c>
      <c r="B79" s="197"/>
      <c r="C79" s="197"/>
      <c r="D79" s="197"/>
      <c r="E79" s="197"/>
      <c r="F79" s="205">
        <f t="shared" si="8"/>
        <v>0</v>
      </c>
      <c r="G79" s="205">
        <f t="shared" si="8"/>
        <v>0</v>
      </c>
      <c r="H79" s="205">
        <f t="shared" si="8"/>
        <v>0</v>
      </c>
      <c r="I79" s="205">
        <f t="shared" si="8"/>
        <v>0</v>
      </c>
      <c r="K79" s="217"/>
    </row>
    <row r="80" spans="1:11" ht="15.75">
      <c r="A80" s="187" t="s">
        <v>34</v>
      </c>
      <c r="B80" s="197"/>
      <c r="C80" s="197"/>
      <c r="D80" s="197"/>
      <c r="E80" s="197"/>
      <c r="F80" s="205">
        <f t="shared" si="8"/>
        <v>0</v>
      </c>
      <c r="G80" s="205">
        <f t="shared" si="8"/>
        <v>0</v>
      </c>
      <c r="H80" s="205">
        <f t="shared" si="8"/>
        <v>0</v>
      </c>
      <c r="I80" s="205">
        <f t="shared" si="8"/>
        <v>0</v>
      </c>
      <c r="K80" s="217"/>
    </row>
    <row r="81" spans="1:11" ht="15.75">
      <c r="A81" s="187" t="s">
        <v>35</v>
      </c>
      <c r="B81" s="197">
        <v>3</v>
      </c>
      <c r="C81" s="197">
        <v>3</v>
      </c>
      <c r="D81" s="197">
        <v>3</v>
      </c>
      <c r="E81" s="197">
        <v>2.5</v>
      </c>
      <c r="F81" s="205">
        <f t="shared" si="8"/>
        <v>75</v>
      </c>
      <c r="G81" s="205">
        <f t="shared" si="8"/>
        <v>75</v>
      </c>
      <c r="H81" s="205">
        <f t="shared" si="8"/>
        <v>75</v>
      </c>
      <c r="I81" s="205">
        <f t="shared" si="8"/>
        <v>83.333333333333343</v>
      </c>
      <c r="K81" s="217"/>
    </row>
    <row r="82" spans="1:11" ht="15.75">
      <c r="A82" s="187" t="s">
        <v>36</v>
      </c>
      <c r="B82" s="197"/>
      <c r="C82" s="197"/>
      <c r="D82" s="197"/>
      <c r="E82" s="197"/>
      <c r="F82" s="205">
        <f t="shared" si="8"/>
        <v>0</v>
      </c>
      <c r="G82" s="205">
        <f t="shared" si="8"/>
        <v>0</v>
      </c>
      <c r="H82" s="205">
        <f t="shared" si="8"/>
        <v>0</v>
      </c>
      <c r="I82" s="205">
        <f t="shared" si="8"/>
        <v>0</v>
      </c>
      <c r="K82" s="217"/>
    </row>
    <row r="83" spans="1:11" ht="15.75">
      <c r="A83" s="187" t="s">
        <v>37</v>
      </c>
      <c r="B83" s="197"/>
      <c r="C83" s="197"/>
      <c r="D83" s="197"/>
      <c r="E83" s="197"/>
      <c r="F83" s="205">
        <f t="shared" ref="F83:I93" si="9">+IFERROR(B83/(C21+C52),0)*100</f>
        <v>0</v>
      </c>
      <c r="G83" s="205">
        <f t="shared" si="9"/>
        <v>0</v>
      </c>
      <c r="H83" s="205">
        <f t="shared" si="9"/>
        <v>0</v>
      </c>
      <c r="I83" s="205">
        <f t="shared" si="9"/>
        <v>0</v>
      </c>
      <c r="K83" s="217"/>
    </row>
    <row r="84" spans="1:11" ht="15.75">
      <c r="A84" s="187" t="s">
        <v>38</v>
      </c>
      <c r="B84" s="197"/>
      <c r="C84" s="197"/>
      <c r="D84" s="197"/>
      <c r="E84" s="197"/>
      <c r="F84" s="205">
        <f t="shared" si="9"/>
        <v>0</v>
      </c>
      <c r="G84" s="205">
        <f t="shared" si="9"/>
        <v>0</v>
      </c>
      <c r="H84" s="205">
        <f t="shared" si="9"/>
        <v>0</v>
      </c>
      <c r="I84" s="205">
        <f t="shared" si="9"/>
        <v>0</v>
      </c>
      <c r="K84" s="217"/>
    </row>
    <row r="85" spans="1:11" ht="15.75">
      <c r="A85" s="187" t="s">
        <v>39</v>
      </c>
      <c r="B85" s="197"/>
      <c r="C85" s="197"/>
      <c r="D85" s="197"/>
      <c r="E85" s="197"/>
      <c r="F85" s="205">
        <f t="shared" si="9"/>
        <v>0</v>
      </c>
      <c r="G85" s="205">
        <f t="shared" si="9"/>
        <v>0</v>
      </c>
      <c r="H85" s="205">
        <f t="shared" si="9"/>
        <v>0</v>
      </c>
      <c r="I85" s="205">
        <f t="shared" si="9"/>
        <v>0</v>
      </c>
      <c r="K85" s="217"/>
    </row>
    <row r="86" spans="1:11" ht="15.75">
      <c r="A86" s="187" t="s">
        <v>40</v>
      </c>
      <c r="B86" s="197"/>
      <c r="C86" s="197"/>
      <c r="D86" s="197"/>
      <c r="E86" s="197"/>
      <c r="F86" s="205">
        <f t="shared" si="9"/>
        <v>0</v>
      </c>
      <c r="G86" s="205">
        <f t="shared" si="9"/>
        <v>0</v>
      </c>
      <c r="H86" s="205">
        <f t="shared" si="9"/>
        <v>0</v>
      </c>
      <c r="I86" s="205">
        <f t="shared" si="9"/>
        <v>0</v>
      </c>
      <c r="K86" s="217"/>
    </row>
    <row r="87" spans="1:11" ht="15.75">
      <c r="A87" s="187" t="s">
        <v>41</v>
      </c>
      <c r="B87" s="197"/>
      <c r="C87" s="197"/>
      <c r="D87" s="197"/>
      <c r="E87" s="197"/>
      <c r="F87" s="205">
        <f t="shared" si="9"/>
        <v>0</v>
      </c>
      <c r="G87" s="205">
        <f t="shared" si="9"/>
        <v>0</v>
      </c>
      <c r="H87" s="205">
        <f t="shared" si="9"/>
        <v>0</v>
      </c>
      <c r="I87" s="205">
        <f t="shared" si="9"/>
        <v>0</v>
      </c>
      <c r="K87" s="217"/>
    </row>
    <row r="88" spans="1:11" ht="15.75">
      <c r="A88" s="187" t="s">
        <v>42</v>
      </c>
      <c r="B88" s="197">
        <v>5</v>
      </c>
      <c r="C88" s="197">
        <v>5</v>
      </c>
      <c r="D88" s="197">
        <v>5</v>
      </c>
      <c r="E88" s="197">
        <v>4</v>
      </c>
      <c r="F88" s="205">
        <f t="shared" si="9"/>
        <v>83.333333333333343</v>
      </c>
      <c r="G88" s="205">
        <f t="shared" si="9"/>
        <v>83.333333333333343</v>
      </c>
      <c r="H88" s="205">
        <f t="shared" si="9"/>
        <v>83.333333333333343</v>
      </c>
      <c r="I88" s="205">
        <f t="shared" si="9"/>
        <v>80</v>
      </c>
      <c r="K88" s="217"/>
    </row>
    <row r="89" spans="1:11" ht="15.75">
      <c r="A89" s="187" t="s">
        <v>43</v>
      </c>
      <c r="B89" s="197"/>
      <c r="C89" s="197"/>
      <c r="D89" s="197"/>
      <c r="E89" s="197"/>
      <c r="F89" s="205">
        <f t="shared" si="9"/>
        <v>0</v>
      </c>
      <c r="G89" s="205">
        <f t="shared" si="9"/>
        <v>0</v>
      </c>
      <c r="H89" s="205">
        <f t="shared" si="9"/>
        <v>0</v>
      </c>
      <c r="I89" s="205">
        <f t="shared" si="9"/>
        <v>0</v>
      </c>
      <c r="K89" s="217"/>
    </row>
    <row r="90" spans="1:11" ht="15.75">
      <c r="A90" s="187" t="s">
        <v>44</v>
      </c>
      <c r="B90" s="197"/>
      <c r="C90" s="197"/>
      <c r="D90" s="197"/>
      <c r="E90" s="197"/>
      <c r="F90" s="205">
        <f t="shared" si="9"/>
        <v>0</v>
      </c>
      <c r="G90" s="205">
        <f t="shared" si="9"/>
        <v>0</v>
      </c>
      <c r="H90" s="205">
        <f t="shared" si="9"/>
        <v>0</v>
      </c>
      <c r="I90" s="205">
        <f t="shared" si="9"/>
        <v>0</v>
      </c>
      <c r="K90" s="217"/>
    </row>
    <row r="91" spans="1:11" ht="15.75">
      <c r="A91" s="187" t="s">
        <v>45</v>
      </c>
      <c r="B91" s="197">
        <v>5</v>
      </c>
      <c r="C91" s="197">
        <v>5</v>
      </c>
      <c r="D91" s="197">
        <v>5</v>
      </c>
      <c r="E91" s="197">
        <v>5</v>
      </c>
      <c r="F91" s="205">
        <f t="shared" si="9"/>
        <v>83.333333333333343</v>
      </c>
      <c r="G91" s="205">
        <f t="shared" si="9"/>
        <v>83.333333333333343</v>
      </c>
      <c r="H91" s="205">
        <f t="shared" si="9"/>
        <v>83.333333333333343</v>
      </c>
      <c r="I91" s="205">
        <f t="shared" si="9"/>
        <v>83.333333333333343</v>
      </c>
      <c r="K91" s="217"/>
    </row>
    <row r="92" spans="1:11" ht="30">
      <c r="A92" s="199" t="s">
        <v>46</v>
      </c>
      <c r="B92" s="197">
        <v>25</v>
      </c>
      <c r="C92" s="197">
        <v>24</v>
      </c>
      <c r="D92" s="197">
        <v>22</v>
      </c>
      <c r="E92" s="197">
        <v>21</v>
      </c>
      <c r="F92" s="205">
        <f>+IFERROR(B92/(C30+C61),0)*100</f>
        <v>78.125</v>
      </c>
      <c r="G92" s="205">
        <f t="shared" si="9"/>
        <v>80</v>
      </c>
      <c r="H92" s="205">
        <f t="shared" si="9"/>
        <v>81.481481481481481</v>
      </c>
      <c r="I92" s="205">
        <f t="shared" si="9"/>
        <v>80.769230769230774</v>
      </c>
      <c r="K92" s="217"/>
    </row>
    <row r="93" spans="1:11">
      <c r="A93" s="215" t="s">
        <v>56</v>
      </c>
      <c r="B93" s="210">
        <f>SUM(B66:B92)</f>
        <v>323</v>
      </c>
      <c r="C93" s="210">
        <f>SUM(C66:C92)</f>
        <v>300</v>
      </c>
      <c r="D93" s="210">
        <f>SUM(D66:D92)</f>
        <v>227</v>
      </c>
      <c r="E93" s="210">
        <f>SUM(E66:E92)</f>
        <v>209</v>
      </c>
      <c r="F93" s="205">
        <f t="shared" si="9"/>
        <v>81.565656565656568</v>
      </c>
      <c r="G93" s="205">
        <f t="shared" si="9"/>
        <v>81.967213114754102</v>
      </c>
      <c r="H93" s="205">
        <f t="shared" si="9"/>
        <v>80.782918149466184</v>
      </c>
      <c r="I93" s="205">
        <f t="shared" si="9"/>
        <v>80.384615384615387</v>
      </c>
      <c r="K93" s="217"/>
    </row>
    <row r="94" spans="1:11" ht="15.75">
      <c r="A94" s="206"/>
      <c r="B94" s="206"/>
      <c r="C94" s="206"/>
      <c r="E94" s="206"/>
      <c r="I94" s="213"/>
      <c r="K94" s="217"/>
    </row>
    <row r="95" spans="1:11">
      <c r="A95" s="193"/>
      <c r="B95" s="193"/>
      <c r="C95" s="193"/>
      <c r="D95" s="193"/>
      <c r="E95" s="193"/>
      <c r="K95" s="217"/>
    </row>
    <row r="96" spans="1:11" ht="16.5" thickBot="1">
      <c r="A96" s="597" t="s">
        <v>128</v>
      </c>
      <c r="B96" s="597"/>
      <c r="C96" s="597"/>
      <c r="D96" s="597"/>
      <c r="E96" s="597"/>
      <c r="F96" s="206"/>
      <c r="G96" s="206"/>
      <c r="H96" s="206"/>
      <c r="I96" s="206"/>
      <c r="K96" s="217"/>
    </row>
    <row r="97" spans="1:11" ht="63.75" thickBot="1">
      <c r="A97" s="201" t="s">
        <v>69</v>
      </c>
      <c r="B97" s="202" t="s">
        <v>61</v>
      </c>
      <c r="C97" s="203" t="s">
        <v>62</v>
      </c>
      <c r="D97" s="203" t="s">
        <v>63</v>
      </c>
      <c r="E97" s="203" t="s">
        <v>64</v>
      </c>
      <c r="F97" s="189" t="s">
        <v>147</v>
      </c>
      <c r="G97" s="189" t="s">
        <v>148</v>
      </c>
      <c r="H97" s="189" t="s">
        <v>149</v>
      </c>
      <c r="I97" s="190" t="s">
        <v>150</v>
      </c>
      <c r="K97" s="217"/>
    </row>
    <row r="98" spans="1:11" ht="31.5">
      <c r="A98" s="186" t="s">
        <v>20</v>
      </c>
      <c r="B98" s="196"/>
      <c r="C98" s="196"/>
      <c r="D98" s="196"/>
      <c r="E98" s="196"/>
      <c r="F98" s="204">
        <f t="shared" ref="F98:I113" si="10">+IFERROR(B98/(C4+C35),0)*100</f>
        <v>0</v>
      </c>
      <c r="G98" s="204">
        <f t="shared" si="10"/>
        <v>0</v>
      </c>
      <c r="H98" s="204">
        <f t="shared" si="10"/>
        <v>0</v>
      </c>
      <c r="I98" s="204">
        <f t="shared" si="10"/>
        <v>0</v>
      </c>
      <c r="K98" s="217"/>
    </row>
    <row r="99" spans="1:11" ht="15.75">
      <c r="A99" s="187" t="s">
        <v>21</v>
      </c>
      <c r="B99" s="197"/>
      <c r="C99" s="197"/>
      <c r="D99" s="197"/>
      <c r="E99" s="197"/>
      <c r="F99" s="205">
        <f t="shared" si="10"/>
        <v>0</v>
      </c>
      <c r="G99" s="205">
        <f t="shared" si="10"/>
        <v>0</v>
      </c>
      <c r="H99" s="205">
        <f t="shared" si="10"/>
        <v>0</v>
      </c>
      <c r="I99" s="205">
        <f t="shared" si="10"/>
        <v>0</v>
      </c>
      <c r="K99" s="217"/>
    </row>
    <row r="100" spans="1:11" ht="15.75">
      <c r="A100" s="187" t="s">
        <v>22</v>
      </c>
      <c r="B100" s="197">
        <v>2</v>
      </c>
      <c r="C100" s="197">
        <v>2</v>
      </c>
      <c r="D100" s="197">
        <v>1</v>
      </c>
      <c r="E100" s="197">
        <v>1</v>
      </c>
      <c r="F100" s="205">
        <f t="shared" si="10"/>
        <v>7.6923076923076925</v>
      </c>
      <c r="G100" s="205">
        <f t="shared" si="10"/>
        <v>8</v>
      </c>
      <c r="H100" s="205">
        <f t="shared" si="10"/>
        <v>10</v>
      </c>
      <c r="I100" s="205">
        <f t="shared" si="10"/>
        <v>10</v>
      </c>
      <c r="K100" s="217"/>
    </row>
    <row r="101" spans="1:11" ht="31.5">
      <c r="A101" s="187" t="s">
        <v>23</v>
      </c>
      <c r="B101" s="197"/>
      <c r="C101" s="197"/>
      <c r="D101" s="197"/>
      <c r="E101" s="197"/>
      <c r="F101" s="205">
        <f t="shared" si="10"/>
        <v>0</v>
      </c>
      <c r="G101" s="205">
        <f t="shared" si="10"/>
        <v>0</v>
      </c>
      <c r="H101" s="205">
        <f t="shared" si="10"/>
        <v>0</v>
      </c>
      <c r="I101" s="205">
        <f t="shared" si="10"/>
        <v>0</v>
      </c>
      <c r="K101" s="217"/>
    </row>
    <row r="102" spans="1:11" ht="15.75">
      <c r="A102" s="187" t="s">
        <v>24</v>
      </c>
      <c r="B102" s="197"/>
      <c r="C102" s="197"/>
      <c r="D102" s="197"/>
      <c r="E102" s="197"/>
      <c r="F102" s="205">
        <f t="shared" si="10"/>
        <v>0</v>
      </c>
      <c r="G102" s="205">
        <f t="shared" si="10"/>
        <v>0</v>
      </c>
      <c r="H102" s="205">
        <f t="shared" si="10"/>
        <v>0</v>
      </c>
      <c r="I102" s="205">
        <f t="shared" si="10"/>
        <v>0</v>
      </c>
      <c r="K102" s="217"/>
    </row>
    <row r="103" spans="1:11" ht="15.75">
      <c r="A103" s="187" t="s">
        <v>25</v>
      </c>
      <c r="B103" s="197"/>
      <c r="C103" s="197"/>
      <c r="D103" s="197"/>
      <c r="E103" s="197"/>
      <c r="F103" s="205">
        <f t="shared" si="10"/>
        <v>0</v>
      </c>
      <c r="G103" s="205">
        <f t="shared" si="10"/>
        <v>0</v>
      </c>
      <c r="H103" s="205">
        <f t="shared" si="10"/>
        <v>0</v>
      </c>
      <c r="I103" s="205">
        <f t="shared" si="10"/>
        <v>0</v>
      </c>
      <c r="K103" s="217"/>
    </row>
    <row r="104" spans="1:11" ht="15.75">
      <c r="A104" s="187" t="s">
        <v>26</v>
      </c>
      <c r="B104" s="197"/>
      <c r="C104" s="197"/>
      <c r="D104" s="197"/>
      <c r="E104" s="197"/>
      <c r="F104" s="205">
        <f t="shared" si="10"/>
        <v>0</v>
      </c>
      <c r="G104" s="205">
        <f t="shared" si="10"/>
        <v>0</v>
      </c>
      <c r="H104" s="205">
        <f t="shared" si="10"/>
        <v>0</v>
      </c>
      <c r="I104" s="205">
        <f t="shared" si="10"/>
        <v>0</v>
      </c>
      <c r="K104" s="217"/>
    </row>
    <row r="105" spans="1:11" ht="15.75">
      <c r="A105" s="187" t="s">
        <v>27</v>
      </c>
      <c r="B105" s="197">
        <v>3</v>
      </c>
      <c r="C105" s="197">
        <v>3</v>
      </c>
      <c r="D105" s="197">
        <v>2</v>
      </c>
      <c r="E105" s="197">
        <v>1</v>
      </c>
      <c r="F105" s="205">
        <f t="shared" si="10"/>
        <v>7.8947368421052628</v>
      </c>
      <c r="G105" s="205">
        <f t="shared" si="10"/>
        <v>8.5714285714285712</v>
      </c>
      <c r="H105" s="205">
        <f t="shared" si="10"/>
        <v>7.4074074074074066</v>
      </c>
      <c r="I105" s="205">
        <f t="shared" si="10"/>
        <v>4.1666666666666661</v>
      </c>
      <c r="K105" s="217"/>
    </row>
    <row r="106" spans="1:11" ht="15.75">
      <c r="A106" s="187" t="s">
        <v>28</v>
      </c>
      <c r="B106" s="197"/>
      <c r="C106" s="197"/>
      <c r="D106" s="197"/>
      <c r="E106" s="197"/>
      <c r="F106" s="205">
        <f t="shared" si="10"/>
        <v>0</v>
      </c>
      <c r="G106" s="205">
        <f t="shared" si="10"/>
        <v>0</v>
      </c>
      <c r="H106" s="205">
        <f t="shared" si="10"/>
        <v>0</v>
      </c>
      <c r="I106" s="205">
        <f t="shared" si="10"/>
        <v>0</v>
      </c>
      <c r="K106" s="217"/>
    </row>
    <row r="107" spans="1:11" ht="31.5">
      <c r="A107" s="187" t="s">
        <v>29</v>
      </c>
      <c r="B107" s="197"/>
      <c r="C107" s="197"/>
      <c r="D107" s="197"/>
      <c r="E107" s="197"/>
      <c r="F107" s="205">
        <f t="shared" si="10"/>
        <v>0</v>
      </c>
      <c r="G107" s="205">
        <f t="shared" si="10"/>
        <v>0</v>
      </c>
      <c r="H107" s="205">
        <f t="shared" si="10"/>
        <v>0</v>
      </c>
      <c r="I107" s="205">
        <f t="shared" si="10"/>
        <v>0</v>
      </c>
      <c r="K107" s="217"/>
    </row>
    <row r="108" spans="1:11" ht="15.75">
      <c r="A108" s="187" t="s">
        <v>30</v>
      </c>
      <c r="B108" s="197">
        <v>4</v>
      </c>
      <c r="C108" s="197">
        <v>4</v>
      </c>
      <c r="D108" s="197">
        <v>2</v>
      </c>
      <c r="E108" s="197">
        <v>1</v>
      </c>
      <c r="F108" s="205">
        <f t="shared" si="10"/>
        <v>3.3057851239669422</v>
      </c>
      <c r="G108" s="205">
        <f t="shared" si="10"/>
        <v>3.5714285714285712</v>
      </c>
      <c r="H108" s="205">
        <f t="shared" si="10"/>
        <v>2.8985507246376812</v>
      </c>
      <c r="I108" s="205">
        <f t="shared" si="10"/>
        <v>1.5873015873015872</v>
      </c>
      <c r="K108" s="217"/>
    </row>
    <row r="109" spans="1:11" ht="47.25">
      <c r="A109" s="187" t="s">
        <v>31</v>
      </c>
      <c r="B109" s="197">
        <v>14</v>
      </c>
      <c r="C109" s="197">
        <v>13</v>
      </c>
      <c r="D109" s="197">
        <v>13</v>
      </c>
      <c r="E109" s="197">
        <v>13</v>
      </c>
      <c r="F109" s="205">
        <f t="shared" si="10"/>
        <v>8.695652173913043</v>
      </c>
      <c r="G109" s="205">
        <f t="shared" si="10"/>
        <v>8.9041095890410951</v>
      </c>
      <c r="H109" s="205">
        <f t="shared" si="10"/>
        <v>10</v>
      </c>
      <c r="I109" s="205">
        <f t="shared" si="10"/>
        <v>10.743801652892563</v>
      </c>
      <c r="K109" s="217"/>
    </row>
    <row r="110" spans="1:11" ht="15.75">
      <c r="A110" s="187" t="s">
        <v>32</v>
      </c>
      <c r="B110" s="197"/>
      <c r="C110" s="197"/>
      <c r="D110" s="197"/>
      <c r="E110" s="197"/>
      <c r="F110" s="205">
        <f t="shared" si="10"/>
        <v>0</v>
      </c>
      <c r="G110" s="205">
        <f t="shared" si="10"/>
        <v>0</v>
      </c>
      <c r="H110" s="205">
        <f t="shared" si="10"/>
        <v>0</v>
      </c>
      <c r="I110" s="205">
        <f t="shared" si="10"/>
        <v>0</v>
      </c>
      <c r="K110" s="217"/>
    </row>
    <row r="111" spans="1:11" ht="15.75">
      <c r="A111" s="187" t="s">
        <v>33</v>
      </c>
      <c r="B111" s="197"/>
      <c r="C111" s="197"/>
      <c r="D111" s="197"/>
      <c r="E111" s="197"/>
      <c r="F111" s="205">
        <f t="shared" si="10"/>
        <v>0</v>
      </c>
      <c r="G111" s="205">
        <f t="shared" si="10"/>
        <v>0</v>
      </c>
      <c r="H111" s="205">
        <f t="shared" si="10"/>
        <v>0</v>
      </c>
      <c r="I111" s="205">
        <f t="shared" si="10"/>
        <v>0</v>
      </c>
      <c r="K111" s="217"/>
    </row>
    <row r="112" spans="1:11" ht="15.75">
      <c r="A112" s="187" t="s">
        <v>34</v>
      </c>
      <c r="B112" s="197"/>
      <c r="C112" s="197"/>
      <c r="D112" s="197"/>
      <c r="E112" s="197"/>
      <c r="F112" s="205">
        <f t="shared" si="10"/>
        <v>0</v>
      </c>
      <c r="G112" s="205">
        <f t="shared" si="10"/>
        <v>0</v>
      </c>
      <c r="H112" s="205">
        <f t="shared" si="10"/>
        <v>0</v>
      </c>
      <c r="I112" s="205">
        <f t="shared" si="10"/>
        <v>0</v>
      </c>
      <c r="K112" s="217"/>
    </row>
    <row r="113" spans="1:11" ht="15.75">
      <c r="A113" s="187" t="s">
        <v>35</v>
      </c>
      <c r="B113" s="197"/>
      <c r="C113" s="197"/>
      <c r="D113" s="197"/>
      <c r="E113" s="197"/>
      <c r="F113" s="205">
        <f t="shared" si="10"/>
        <v>0</v>
      </c>
      <c r="G113" s="205">
        <f t="shared" si="10"/>
        <v>0</v>
      </c>
      <c r="H113" s="205">
        <f t="shared" si="10"/>
        <v>0</v>
      </c>
      <c r="I113" s="205">
        <f t="shared" si="10"/>
        <v>0</v>
      </c>
      <c r="K113" s="217"/>
    </row>
    <row r="114" spans="1:11" ht="15.75">
      <c r="A114" s="187" t="s">
        <v>36</v>
      </c>
      <c r="B114" s="197"/>
      <c r="C114" s="197"/>
      <c r="D114" s="197"/>
      <c r="E114" s="197"/>
      <c r="F114" s="205">
        <f t="shared" ref="F114:I125" si="11">+IFERROR(B114/(C20+C51),0)*100</f>
        <v>0</v>
      </c>
      <c r="G114" s="205">
        <f t="shared" si="11"/>
        <v>0</v>
      </c>
      <c r="H114" s="205">
        <f t="shared" si="11"/>
        <v>0</v>
      </c>
      <c r="I114" s="205">
        <f t="shared" si="11"/>
        <v>0</v>
      </c>
      <c r="K114" s="217"/>
    </row>
    <row r="115" spans="1:11" ht="15.75">
      <c r="A115" s="187" t="s">
        <v>37</v>
      </c>
      <c r="B115" s="197"/>
      <c r="C115" s="197"/>
      <c r="D115" s="197"/>
      <c r="E115" s="197"/>
      <c r="F115" s="205">
        <f t="shared" si="11"/>
        <v>0</v>
      </c>
      <c r="G115" s="205">
        <f t="shared" si="11"/>
        <v>0</v>
      </c>
      <c r="H115" s="205">
        <f t="shared" si="11"/>
        <v>0</v>
      </c>
      <c r="I115" s="205">
        <f t="shared" si="11"/>
        <v>0</v>
      </c>
      <c r="K115" s="217"/>
    </row>
    <row r="116" spans="1:11" ht="15.75">
      <c r="A116" s="187" t="s">
        <v>38</v>
      </c>
      <c r="B116" s="197"/>
      <c r="C116" s="197"/>
      <c r="D116" s="197"/>
      <c r="E116" s="197"/>
      <c r="F116" s="205">
        <f t="shared" si="11"/>
        <v>0</v>
      </c>
      <c r="G116" s="205">
        <f t="shared" si="11"/>
        <v>0</v>
      </c>
      <c r="H116" s="205">
        <f t="shared" si="11"/>
        <v>0</v>
      </c>
      <c r="I116" s="205">
        <f t="shared" si="11"/>
        <v>0</v>
      </c>
      <c r="K116" s="217"/>
    </row>
    <row r="117" spans="1:11" ht="15.75">
      <c r="A117" s="187" t="s">
        <v>39</v>
      </c>
      <c r="B117" s="197"/>
      <c r="C117" s="197"/>
      <c r="D117" s="197"/>
      <c r="E117" s="197"/>
      <c r="F117" s="205">
        <f t="shared" si="11"/>
        <v>0</v>
      </c>
      <c r="G117" s="205">
        <f t="shared" si="11"/>
        <v>0</v>
      </c>
      <c r="H117" s="205">
        <f t="shared" si="11"/>
        <v>0</v>
      </c>
      <c r="I117" s="205">
        <f t="shared" si="11"/>
        <v>0</v>
      </c>
      <c r="K117" s="217"/>
    </row>
    <row r="118" spans="1:11" ht="15.75">
      <c r="A118" s="187" t="s">
        <v>40</v>
      </c>
      <c r="B118" s="197"/>
      <c r="C118" s="197"/>
      <c r="D118" s="197"/>
      <c r="E118" s="197"/>
      <c r="F118" s="205">
        <f t="shared" si="11"/>
        <v>0</v>
      </c>
      <c r="G118" s="205">
        <f t="shared" si="11"/>
        <v>0</v>
      </c>
      <c r="H118" s="205">
        <f t="shared" si="11"/>
        <v>0</v>
      </c>
      <c r="I118" s="205">
        <f t="shared" si="11"/>
        <v>0</v>
      </c>
      <c r="K118" s="217"/>
    </row>
    <row r="119" spans="1:11" ht="15.75">
      <c r="A119" s="187" t="s">
        <v>41</v>
      </c>
      <c r="B119" s="197"/>
      <c r="C119" s="197"/>
      <c r="D119" s="197"/>
      <c r="E119" s="197"/>
      <c r="F119" s="205">
        <f t="shared" si="11"/>
        <v>0</v>
      </c>
      <c r="G119" s="205">
        <f t="shared" si="11"/>
        <v>0</v>
      </c>
      <c r="H119" s="205">
        <f t="shared" si="11"/>
        <v>0</v>
      </c>
      <c r="I119" s="205">
        <f t="shared" si="11"/>
        <v>0</v>
      </c>
      <c r="K119" s="217"/>
    </row>
    <row r="120" spans="1:11" ht="15.75">
      <c r="A120" s="187" t="s">
        <v>42</v>
      </c>
      <c r="B120" s="197"/>
      <c r="C120" s="197"/>
      <c r="D120" s="197"/>
      <c r="E120" s="197"/>
      <c r="F120" s="205">
        <f t="shared" si="11"/>
        <v>0</v>
      </c>
      <c r="G120" s="205">
        <f t="shared" si="11"/>
        <v>0</v>
      </c>
      <c r="H120" s="205">
        <f t="shared" si="11"/>
        <v>0</v>
      </c>
      <c r="I120" s="205">
        <f t="shared" si="11"/>
        <v>0</v>
      </c>
      <c r="K120" s="217"/>
    </row>
    <row r="121" spans="1:11" ht="15.75">
      <c r="A121" s="187" t="s">
        <v>43</v>
      </c>
      <c r="B121" s="197"/>
      <c r="C121" s="197"/>
      <c r="D121" s="197"/>
      <c r="E121" s="197"/>
      <c r="F121" s="205">
        <f t="shared" si="11"/>
        <v>0</v>
      </c>
      <c r="G121" s="205">
        <f t="shared" si="11"/>
        <v>0</v>
      </c>
      <c r="H121" s="205">
        <f t="shared" si="11"/>
        <v>0</v>
      </c>
      <c r="I121" s="205">
        <f t="shared" si="11"/>
        <v>0</v>
      </c>
      <c r="K121" s="217"/>
    </row>
    <row r="122" spans="1:11" ht="15.75">
      <c r="A122" s="187" t="s">
        <v>44</v>
      </c>
      <c r="B122" s="197"/>
      <c r="C122" s="197"/>
      <c r="D122" s="197"/>
      <c r="E122" s="197"/>
      <c r="F122" s="205">
        <f t="shared" si="11"/>
        <v>0</v>
      </c>
      <c r="G122" s="205">
        <f t="shared" si="11"/>
        <v>0</v>
      </c>
      <c r="H122" s="205">
        <f t="shared" si="11"/>
        <v>0</v>
      </c>
      <c r="I122" s="205">
        <f t="shared" si="11"/>
        <v>0</v>
      </c>
      <c r="K122" s="217"/>
    </row>
    <row r="123" spans="1:11" ht="15.75">
      <c r="A123" s="187" t="s">
        <v>45</v>
      </c>
      <c r="B123" s="197"/>
      <c r="C123" s="197"/>
      <c r="D123" s="197"/>
      <c r="E123" s="197"/>
      <c r="F123" s="205">
        <f t="shared" si="11"/>
        <v>0</v>
      </c>
      <c r="G123" s="205">
        <f t="shared" si="11"/>
        <v>0</v>
      </c>
      <c r="H123" s="205">
        <f t="shared" si="11"/>
        <v>0</v>
      </c>
      <c r="I123" s="205">
        <f t="shared" si="11"/>
        <v>0</v>
      </c>
      <c r="K123" s="217"/>
    </row>
    <row r="124" spans="1:11" ht="30">
      <c r="A124" s="199" t="s">
        <v>46</v>
      </c>
      <c r="B124" s="197">
        <v>3</v>
      </c>
      <c r="C124" s="197">
        <v>3</v>
      </c>
      <c r="D124" s="197">
        <v>3</v>
      </c>
      <c r="E124" s="197">
        <v>3</v>
      </c>
      <c r="F124" s="205">
        <f t="shared" si="11"/>
        <v>9.375</v>
      </c>
      <c r="G124" s="205">
        <f t="shared" si="11"/>
        <v>10</v>
      </c>
      <c r="H124" s="205">
        <f t="shared" si="11"/>
        <v>11.111111111111111</v>
      </c>
      <c r="I124" s="205">
        <f t="shared" si="11"/>
        <v>11.538461538461538</v>
      </c>
      <c r="K124" s="217"/>
    </row>
    <row r="125" spans="1:11">
      <c r="A125" s="215" t="s">
        <v>56</v>
      </c>
      <c r="B125" s="210">
        <f>SUM(B98:B124)</f>
        <v>26</v>
      </c>
      <c r="C125" s="210">
        <f>SUM(C98:C124)</f>
        <v>25</v>
      </c>
      <c r="D125" s="210">
        <f>SUM(D98:D124)</f>
        <v>21</v>
      </c>
      <c r="E125" s="210">
        <f>SUM(E98:E124)</f>
        <v>19</v>
      </c>
      <c r="F125" s="205">
        <f t="shared" si="11"/>
        <v>6.5656565656565666</v>
      </c>
      <c r="G125" s="205">
        <f t="shared" si="11"/>
        <v>6.8306010928961758</v>
      </c>
      <c r="H125" s="205">
        <f t="shared" si="11"/>
        <v>7.4733096085409247</v>
      </c>
      <c r="I125" s="205">
        <f t="shared" si="11"/>
        <v>7.3076923076923084</v>
      </c>
      <c r="K125" s="217"/>
    </row>
    <row r="126" spans="1:11">
      <c r="A126" s="217"/>
      <c r="B126" s="217"/>
      <c r="C126" s="217"/>
      <c r="D126" s="217"/>
      <c r="F126" s="217"/>
      <c r="G126" s="217"/>
      <c r="H126" s="217"/>
      <c r="I126" s="217"/>
      <c r="J126" s="217"/>
      <c r="K126" s="217"/>
    </row>
    <row r="127" spans="1:11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</row>
    <row r="128" spans="1:11">
      <c r="A128" s="217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</row>
    <row r="129" spans="1:11">
      <c r="A129" s="21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</row>
    <row r="130" spans="1:11">
      <c r="A130" s="21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</row>
    <row r="131" spans="1:11">
      <c r="A131" s="21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</row>
    <row r="132" spans="1:11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</row>
    <row r="133" spans="1:11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</row>
    <row r="134" spans="1:11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</row>
    <row r="135" spans="1:11">
      <c r="A135" s="217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</row>
    <row r="136" spans="1:11">
      <c r="A136" s="217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</row>
    <row r="137" spans="1:11">
      <c r="A137" s="217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</row>
    <row r="138" spans="1:11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</row>
    <row r="139" spans="1:11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</row>
    <row r="140" spans="1:11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</row>
    <row r="141" spans="1:11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</row>
    <row r="142" spans="1:11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</row>
    <row r="143" spans="1:11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</row>
    <row r="144" spans="1:11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</row>
    <row r="145" spans="1:11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</row>
    <row r="146" spans="1:11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</row>
    <row r="147" spans="1:11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</row>
    <row r="148" spans="1:11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</row>
    <row r="149" spans="1:11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</row>
    <row r="150" spans="1:11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</row>
    <row r="151" spans="1:11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</row>
    <row r="152" spans="1:11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</row>
    <row r="153" spans="1:11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</row>
    <row r="154" spans="1:11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</row>
    <row r="155" spans="1:11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</row>
    <row r="156" spans="1:11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</row>
    <row r="157" spans="1:11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</row>
    <row r="158" spans="1:11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</row>
    <row r="159" spans="1:11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</row>
    <row r="160" spans="1:11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</row>
    <row r="161" spans="1:11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</row>
    <row r="162" spans="1:11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</row>
    <row r="163" spans="1:11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</row>
    <row r="164" spans="1:11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</row>
    <row r="165" spans="1:11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</row>
    <row r="166" spans="1:11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</row>
    <row r="167" spans="1:11">
      <c r="A167" s="217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</row>
    <row r="168" spans="1:11">
      <c r="A168" s="217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</row>
    <row r="169" spans="1:11">
      <c r="A169" s="217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</row>
    <row r="170" spans="1:11">
      <c r="A170" s="217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</row>
    <row r="171" spans="1:11">
      <c r="A171" s="217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</row>
    <row r="172" spans="1:11">
      <c r="A172" s="217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</row>
    <row r="173" spans="1:11">
      <c r="A173" s="217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</row>
    <row r="174" spans="1:1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</row>
    <row r="175" spans="1:11">
      <c r="A175" s="217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</row>
    <row r="176" spans="1:11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</row>
    <row r="177" spans="1:11">
      <c r="A177" s="217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</row>
    <row r="178" spans="1:11">
      <c r="A178" s="217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</row>
    <row r="179" spans="1:11">
      <c r="A179" s="217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</row>
    <row r="180" spans="1:11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</row>
    <row r="181" spans="1:11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</row>
    <row r="182" spans="1:11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</row>
    <row r="183" spans="1:11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</row>
    <row r="184" spans="1:11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</row>
    <row r="185" spans="1:1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</row>
    <row r="186" spans="1:1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</row>
    <row r="187" spans="1:11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</row>
    <row r="188" spans="1:11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</row>
    <row r="189" spans="1:11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</row>
    <row r="190" spans="1:11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</row>
    <row r="191" spans="1:11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</row>
    <row r="192" spans="1:11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</row>
    <row r="193" spans="1:11">
      <c r="A193" s="217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</row>
    <row r="194" spans="1:11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</row>
    <row r="195" spans="1:11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</row>
    <row r="196" spans="1:11">
      <c r="A196" s="21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</row>
    <row r="197" spans="1:11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</row>
    <row r="198" spans="1:11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</row>
    <row r="199" spans="1:11">
      <c r="A199" s="217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</row>
    <row r="200" spans="1:11">
      <c r="A200" s="217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</row>
    <row r="201" spans="1:11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</row>
    <row r="202" spans="1:11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</row>
    <row r="203" spans="1:11">
      <c r="A203" s="217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</row>
    <row r="204" spans="1:11">
      <c r="A204" s="217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</row>
    <row r="205" spans="1:11">
      <c r="A205" s="217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</row>
    <row r="206" spans="1:11">
      <c r="A206" s="217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</row>
    <row r="207" spans="1:11">
      <c r="A207" s="217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</row>
    <row r="208" spans="1:11">
      <c r="A208" s="217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</row>
    <row r="209" spans="1:11">
      <c r="A209" s="217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</row>
    <row r="210" spans="1:11">
      <c r="A210" s="217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</row>
    <row r="211" spans="1:11">
      <c r="A211" s="217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</row>
    <row r="212" spans="1:11">
      <c r="A212" s="217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</row>
    <row r="213" spans="1:11">
      <c r="A213" s="217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</row>
    <row r="214" spans="1:11">
      <c r="A214" s="217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</row>
    <row r="215" spans="1:11">
      <c r="A215" s="217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</row>
    <row r="216" spans="1:11">
      <c r="A216" s="217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</row>
    <row r="217" spans="1:11">
      <c r="A217" s="217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</row>
  </sheetData>
  <mergeCells count="5">
    <mergeCell ref="A1:J1"/>
    <mergeCell ref="A2:J2"/>
    <mergeCell ref="A33:J33"/>
    <mergeCell ref="A64:E64"/>
    <mergeCell ref="A96:E96"/>
  </mergeCells>
  <pageMargins left="0.70866141732283472" right="0.70866141732283472" top="0.74803149606299213" bottom="0.74803149606299213" header="0.31496062992125984" footer="0.31496062992125984"/>
  <pageSetup paperSize="9" scale="78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90" zoomScaleNormal="100" zoomScaleSheetLayoutView="90" workbookViewId="0">
      <selection activeCell="F30" sqref="F30"/>
    </sheetView>
  </sheetViews>
  <sheetFormatPr defaultRowHeight="15.7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>
      <c r="A1" s="602" t="s">
        <v>251</v>
      </c>
      <c r="B1" s="603"/>
      <c r="C1" s="603"/>
      <c r="D1" s="603"/>
      <c r="E1" s="603"/>
      <c r="F1" s="603"/>
      <c r="G1" s="603"/>
      <c r="H1" s="603"/>
      <c r="I1" s="603"/>
      <c r="J1" s="603"/>
    </row>
    <row r="2" spans="1:10" ht="15.75" customHeight="1">
      <c r="A2" s="599" t="s">
        <v>70</v>
      </c>
      <c r="B2" s="578" t="s">
        <v>71</v>
      </c>
      <c r="C2" s="598"/>
      <c r="D2" s="41"/>
      <c r="E2" s="77"/>
      <c r="F2" s="77"/>
      <c r="G2" s="578" t="s">
        <v>72</v>
      </c>
      <c r="H2" s="604"/>
      <c r="I2" s="562" t="s">
        <v>73</v>
      </c>
      <c r="J2" s="606" t="s">
        <v>74</v>
      </c>
    </row>
    <row r="3" spans="1:10" ht="15.75" customHeight="1">
      <c r="A3" s="600"/>
      <c r="B3" s="47"/>
      <c r="C3" s="48"/>
      <c r="D3" s="34" t="s">
        <v>129</v>
      </c>
      <c r="E3" s="34"/>
      <c r="F3" s="34"/>
      <c r="G3" s="47"/>
      <c r="H3" s="50"/>
      <c r="I3" s="572"/>
      <c r="J3" s="607"/>
    </row>
    <row r="4" spans="1:10" s="5" customFormat="1" ht="126" customHeight="1">
      <c r="A4" s="601"/>
      <c r="B4" s="121" t="s">
        <v>2</v>
      </c>
      <c r="C4" s="121" t="s">
        <v>252</v>
      </c>
      <c r="D4" s="121" t="s">
        <v>125</v>
      </c>
      <c r="E4" s="121" t="s">
        <v>126</v>
      </c>
      <c r="F4" s="121" t="s">
        <v>122</v>
      </c>
      <c r="G4" s="121" t="s">
        <v>120</v>
      </c>
      <c r="H4" s="121" t="s">
        <v>121</v>
      </c>
      <c r="I4" s="605"/>
      <c r="J4" s="608"/>
    </row>
    <row r="5" spans="1:10">
      <c r="A5" s="122" t="s">
        <v>54</v>
      </c>
      <c r="B5" s="46">
        <v>1</v>
      </c>
      <c r="C5" s="3">
        <v>1552</v>
      </c>
      <c r="D5" s="3"/>
      <c r="E5" s="3">
        <v>1534</v>
      </c>
      <c r="F5" s="3">
        <v>1</v>
      </c>
      <c r="G5" s="3">
        <v>15</v>
      </c>
      <c r="H5" s="3">
        <v>283</v>
      </c>
      <c r="I5" s="3">
        <v>420</v>
      </c>
      <c r="J5" s="3">
        <v>36</v>
      </c>
    </row>
    <row r="6" spans="1:10">
      <c r="A6" s="120"/>
      <c r="B6" s="46">
        <v>2</v>
      </c>
      <c r="C6" s="3">
        <v>393</v>
      </c>
      <c r="D6" s="3"/>
      <c r="E6" s="3">
        <v>387</v>
      </c>
      <c r="F6" s="3"/>
      <c r="G6" s="3">
        <v>32</v>
      </c>
      <c r="H6" s="3">
        <v>194</v>
      </c>
      <c r="I6" s="3">
        <v>214</v>
      </c>
      <c r="J6" s="3">
        <v>38</v>
      </c>
    </row>
    <row r="7" spans="1:10">
      <c r="A7" s="120"/>
      <c r="B7" s="46" t="s">
        <v>3</v>
      </c>
      <c r="C7" s="3"/>
      <c r="D7" s="3"/>
      <c r="E7" s="3"/>
      <c r="F7" s="3"/>
      <c r="G7" s="3"/>
      <c r="H7" s="3"/>
      <c r="I7" s="3"/>
      <c r="J7" s="3"/>
    </row>
    <row r="8" spans="1:10">
      <c r="A8" s="120"/>
      <c r="B8" s="46">
        <v>3</v>
      </c>
      <c r="C8" s="3">
        <v>192</v>
      </c>
      <c r="D8" s="3"/>
      <c r="E8" s="3">
        <v>192</v>
      </c>
      <c r="F8" s="3"/>
      <c r="G8" s="3">
        <v>34</v>
      </c>
      <c r="H8" s="3">
        <v>38</v>
      </c>
      <c r="I8" s="3">
        <v>33</v>
      </c>
      <c r="J8" s="3">
        <v>42</v>
      </c>
    </row>
    <row r="9" spans="1:10">
      <c r="A9" s="63" t="s">
        <v>165</v>
      </c>
      <c r="B9" s="102"/>
      <c r="C9" s="44">
        <f t="shared" ref="C9:J9" si="0">+SUM(C5:C8)</f>
        <v>2137</v>
      </c>
      <c r="D9" s="44">
        <f t="shared" si="0"/>
        <v>0</v>
      </c>
      <c r="E9" s="44">
        <f t="shared" si="0"/>
        <v>2113</v>
      </c>
      <c r="F9" s="44">
        <f t="shared" si="0"/>
        <v>1</v>
      </c>
      <c r="G9" s="44">
        <f t="shared" si="0"/>
        <v>81</v>
      </c>
      <c r="H9" s="44">
        <f t="shared" si="0"/>
        <v>515</v>
      </c>
      <c r="I9" s="44">
        <f t="shared" si="0"/>
        <v>667</v>
      </c>
      <c r="J9" s="44">
        <f t="shared" si="0"/>
        <v>116</v>
      </c>
    </row>
    <row r="10" spans="1:10">
      <c r="A10" s="120" t="s">
        <v>55</v>
      </c>
      <c r="B10" s="46">
        <v>1</v>
      </c>
      <c r="C10" s="3">
        <v>26</v>
      </c>
      <c r="D10" s="3">
        <v>9</v>
      </c>
      <c r="E10" s="3">
        <v>17</v>
      </c>
      <c r="F10" s="3"/>
      <c r="G10" s="3"/>
      <c r="H10" s="3">
        <v>6</v>
      </c>
      <c r="I10" s="3">
        <v>6</v>
      </c>
      <c r="J10" s="3"/>
    </row>
    <row r="11" spans="1:10">
      <c r="A11" s="120"/>
      <c r="B11" s="46">
        <v>2</v>
      </c>
      <c r="C11" s="3"/>
      <c r="D11" s="3"/>
      <c r="E11" s="3"/>
      <c r="F11" s="3"/>
      <c r="G11" s="3"/>
      <c r="H11" s="3"/>
      <c r="I11" s="3"/>
      <c r="J11" s="3"/>
    </row>
    <row r="12" spans="1:10">
      <c r="A12" s="120"/>
      <c r="B12" s="46" t="s">
        <v>3</v>
      </c>
      <c r="C12" s="3"/>
      <c r="D12" s="3"/>
      <c r="E12" s="3"/>
      <c r="F12" s="3"/>
      <c r="G12" s="3"/>
      <c r="H12" s="3"/>
      <c r="I12" s="3"/>
      <c r="J12" s="3"/>
    </row>
    <row r="13" spans="1:10">
      <c r="A13" s="120"/>
      <c r="B13" s="46">
        <v>3</v>
      </c>
      <c r="C13" s="3">
        <v>357</v>
      </c>
      <c r="D13" s="3">
        <v>286</v>
      </c>
      <c r="E13" s="3">
        <v>62</v>
      </c>
      <c r="F13" s="3"/>
      <c r="G13" s="3">
        <v>43</v>
      </c>
      <c r="H13" s="3">
        <v>25</v>
      </c>
      <c r="I13" s="3">
        <v>28</v>
      </c>
      <c r="J13" s="3">
        <v>50</v>
      </c>
    </row>
    <row r="14" spans="1:10">
      <c r="A14" s="105" t="s">
        <v>166</v>
      </c>
      <c r="B14" s="106"/>
      <c r="C14" s="107">
        <f t="shared" ref="C14:J14" si="1">+SUM(C10:C13)</f>
        <v>383</v>
      </c>
      <c r="D14" s="107">
        <f t="shared" si="1"/>
        <v>295</v>
      </c>
      <c r="E14" s="107">
        <f t="shared" si="1"/>
        <v>79</v>
      </c>
      <c r="F14" s="107">
        <f t="shared" si="1"/>
        <v>0</v>
      </c>
      <c r="G14" s="107">
        <f t="shared" si="1"/>
        <v>43</v>
      </c>
      <c r="H14" s="107">
        <f t="shared" si="1"/>
        <v>31</v>
      </c>
      <c r="I14" s="107">
        <f t="shared" si="1"/>
        <v>34</v>
      </c>
      <c r="J14" s="107">
        <f t="shared" si="1"/>
        <v>50</v>
      </c>
    </row>
    <row r="15" spans="1:10">
      <c r="A15" s="115" t="s">
        <v>167</v>
      </c>
      <c r="B15" s="102">
        <v>1</v>
      </c>
      <c r="C15" s="44">
        <f>+C5+C10</f>
        <v>1578</v>
      </c>
      <c r="D15" s="44">
        <f t="shared" ref="D15:J15" si="2">+D5+D10</f>
        <v>9</v>
      </c>
      <c r="E15" s="44">
        <f t="shared" si="2"/>
        <v>1551</v>
      </c>
      <c r="F15" s="44">
        <f t="shared" si="2"/>
        <v>1</v>
      </c>
      <c r="G15" s="44">
        <f t="shared" si="2"/>
        <v>15</v>
      </c>
      <c r="H15" s="44">
        <f t="shared" si="2"/>
        <v>289</v>
      </c>
      <c r="I15" s="44">
        <f t="shared" si="2"/>
        <v>426</v>
      </c>
      <c r="J15" s="44">
        <f t="shared" si="2"/>
        <v>36</v>
      </c>
    </row>
    <row r="16" spans="1:10">
      <c r="A16" s="116"/>
      <c r="B16" s="102">
        <v>2</v>
      </c>
      <c r="C16" s="44">
        <f t="shared" ref="C16:J16" si="3">+C6+C11</f>
        <v>393</v>
      </c>
      <c r="D16" s="44">
        <f t="shared" si="3"/>
        <v>0</v>
      </c>
      <c r="E16" s="44">
        <f t="shared" si="3"/>
        <v>387</v>
      </c>
      <c r="F16" s="44">
        <f t="shared" si="3"/>
        <v>0</v>
      </c>
      <c r="G16" s="44">
        <f t="shared" si="3"/>
        <v>32</v>
      </c>
      <c r="H16" s="44">
        <f t="shared" si="3"/>
        <v>194</v>
      </c>
      <c r="I16" s="44">
        <f t="shared" si="3"/>
        <v>214</v>
      </c>
      <c r="J16" s="44">
        <f t="shared" si="3"/>
        <v>38</v>
      </c>
    </row>
    <row r="17" spans="1:10">
      <c r="A17" s="116"/>
      <c r="B17" s="102" t="s">
        <v>3</v>
      </c>
      <c r="C17" s="44">
        <f t="shared" ref="C17:J17" si="4">+C7+C12</f>
        <v>0</v>
      </c>
      <c r="D17" s="44">
        <f t="shared" si="4"/>
        <v>0</v>
      </c>
      <c r="E17" s="44">
        <f t="shared" si="4"/>
        <v>0</v>
      </c>
      <c r="F17" s="44">
        <f t="shared" si="4"/>
        <v>0</v>
      </c>
      <c r="G17" s="44">
        <f t="shared" si="4"/>
        <v>0</v>
      </c>
      <c r="H17" s="44">
        <f t="shared" si="4"/>
        <v>0</v>
      </c>
      <c r="I17" s="44">
        <f t="shared" si="4"/>
        <v>0</v>
      </c>
      <c r="J17" s="44">
        <f t="shared" si="4"/>
        <v>0</v>
      </c>
    </row>
    <row r="18" spans="1:10">
      <c r="A18" s="117"/>
      <c r="B18" s="102">
        <v>3</v>
      </c>
      <c r="C18" s="44">
        <f t="shared" ref="C18:J18" si="5">+C8+C13</f>
        <v>549</v>
      </c>
      <c r="D18" s="44">
        <f t="shared" si="5"/>
        <v>286</v>
      </c>
      <c r="E18" s="44">
        <f t="shared" si="5"/>
        <v>254</v>
      </c>
      <c r="F18" s="44">
        <f t="shared" si="5"/>
        <v>0</v>
      </c>
      <c r="G18" s="44">
        <f t="shared" si="5"/>
        <v>77</v>
      </c>
      <c r="H18" s="44">
        <f t="shared" si="5"/>
        <v>63</v>
      </c>
      <c r="I18" s="44">
        <f t="shared" si="5"/>
        <v>61</v>
      </c>
      <c r="J18" s="44">
        <f t="shared" si="5"/>
        <v>92</v>
      </c>
    </row>
    <row r="19" spans="1:10">
      <c r="A19" s="108" t="s">
        <v>56</v>
      </c>
      <c r="B19" s="102"/>
      <c r="C19" s="44">
        <f>+SUM(C15:C18)</f>
        <v>2520</v>
      </c>
      <c r="D19" s="44">
        <f t="shared" ref="D19:J19" si="6">+SUM(D15:D18)</f>
        <v>295</v>
      </c>
      <c r="E19" s="44">
        <f t="shared" si="6"/>
        <v>2192</v>
      </c>
      <c r="F19" s="44">
        <f t="shared" si="6"/>
        <v>1</v>
      </c>
      <c r="G19" s="44">
        <f t="shared" si="6"/>
        <v>124</v>
      </c>
      <c r="H19" s="44">
        <f t="shared" si="6"/>
        <v>546</v>
      </c>
      <c r="I19" s="44">
        <f t="shared" si="6"/>
        <v>701</v>
      </c>
      <c r="J19" s="44">
        <f t="shared" si="6"/>
        <v>166</v>
      </c>
    </row>
    <row r="20" spans="1:10">
      <c r="A20" s="8"/>
      <c r="B20" s="33"/>
      <c r="C20" s="8"/>
      <c r="D20" s="8"/>
      <c r="E20" s="8"/>
      <c r="F20" s="8"/>
      <c r="G20" s="8"/>
      <c r="H20" s="8"/>
      <c r="I20" s="8"/>
      <c r="J20" s="8"/>
    </row>
    <row r="21" spans="1:10">
      <c r="A21" s="8"/>
      <c r="B21" s="12"/>
      <c r="C21" s="8"/>
      <c r="D21" s="8"/>
      <c r="E21" s="8"/>
      <c r="F21" s="8"/>
      <c r="G21" s="8"/>
      <c r="H21" s="8"/>
    </row>
    <row r="22" spans="1:10">
      <c r="A22" s="149"/>
      <c r="B22" s="12"/>
      <c r="C22" s="8"/>
      <c r="D22" s="8"/>
      <c r="E22" s="8"/>
      <c r="F22" s="8"/>
      <c r="G22" s="8"/>
      <c r="H22" s="8"/>
    </row>
    <row r="23" spans="1:10">
      <c r="A23" s="150"/>
    </row>
    <row r="24" spans="1:10">
      <c r="A24" s="150"/>
    </row>
    <row r="25" spans="1:10">
      <c r="A25" s="150"/>
    </row>
  </sheetData>
  <mergeCells count="6">
    <mergeCell ref="B2:C2"/>
    <mergeCell ref="A2:A4"/>
    <mergeCell ref="A1:J1"/>
    <mergeCell ref="G2:H2"/>
    <mergeCell ref="I2:I4"/>
    <mergeCell ref="J2:J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5</vt:i4>
      </vt:variant>
    </vt:vector>
  </HeadingPairs>
  <TitlesOfParts>
    <vt:vector size="32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peciar</dc:creator>
  <cp:lastModifiedBy>gogorova</cp:lastModifiedBy>
  <cp:lastPrinted>2014-02-06T13:50:23Z</cp:lastPrinted>
  <dcterms:created xsi:type="dcterms:W3CDTF">2010-01-11T10:19:31Z</dcterms:created>
  <dcterms:modified xsi:type="dcterms:W3CDTF">2015-04-20T10:44:01Z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